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THUY ANH\Thuy Anh\DE TAI\2020\ADS-B\Phương án tự thực hiện\"/>
    </mc:Choice>
  </mc:AlternateContent>
  <xr:revisionPtr revIDLastSave="0" documentId="8_{25AF0EC4-1719-449B-93CE-61A63A36DA06}" xr6:coauthVersionLast="46" xr6:coauthVersionMax="46" xr10:uidLastSave="{00000000-0000-0000-0000-000000000000}"/>
  <bookViews>
    <workbookView xWindow="-108" yWindow="-108" windowWidth="23256" windowHeight="12600" xr2:uid="{00000000-000D-0000-FFFF-FFFF00000000}"/>
  </bookViews>
  <sheets>
    <sheet name="Bia" sheetId="1" r:id="rId1"/>
    <sheet name="TM" sheetId="18" r:id="rId2"/>
    <sheet name="B1_DTTH" sheetId="17" state="hidden" r:id="rId3"/>
    <sheet name="B1_GT01_Chế_tạo_SP_mẫu" sheetId="8" r:id="rId4"/>
    <sheet name="B5_GT02_Mua_màn_hình" sheetId="9" state="hidden" r:id="rId5"/>
    <sheet name="Sheet2" sheetId="16" state="hidden" r:id="rId6"/>
    <sheet name="LuongKH_2020" sheetId="15" r:id="rId7"/>
  </sheets>
  <externalReferences>
    <externalReference r:id="rId8"/>
  </externalReferences>
  <definedNames>
    <definedName name="_xlnm.Print_Area" localSheetId="0">Bia!$A$1:$K$20</definedName>
    <definedName name="_xlnm.Print_Titles" localSheetId="3">B1_GT01_Chế_tạo_SP_mẫu!$5:$7</definedName>
    <definedName name="Print_Titles_0" localSheetId="3">B1_GT01_Chế_tạo_SP_mẫu!$A$5:$AMJ$7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D10" i="17" l="1"/>
  <c r="D8" i="17" s="1"/>
  <c r="A2" i="17"/>
  <c r="F55" i="8"/>
  <c r="H55" i="8" s="1"/>
  <c r="F53" i="8"/>
  <c r="F51" i="8"/>
  <c r="H51" i="8" s="1"/>
  <c r="F50" i="8"/>
  <c r="F48" i="8"/>
  <c r="F47" i="8"/>
  <c r="H47" i="8" s="1"/>
  <c r="F45" i="8"/>
  <c r="H45" i="8" s="1"/>
  <c r="F44" i="8"/>
  <c r="F42" i="8"/>
  <c r="F40" i="8"/>
  <c r="F38" i="8"/>
  <c r="H38" i="8" s="1"/>
  <c r="F37" i="8"/>
  <c r="F35" i="8"/>
  <c r="F34" i="8"/>
  <c r="H34" i="8" s="1"/>
  <c r="F32" i="8"/>
  <c r="H32" i="8" s="1"/>
  <c r="F31" i="8"/>
  <c r="H31" i="8" s="1"/>
  <c r="F29" i="8"/>
  <c r="F27" i="8"/>
  <c r="H27" i="8" s="1"/>
  <c r="F26" i="8"/>
  <c r="H26" i="8" s="1"/>
  <c r="F24" i="8"/>
  <c r="H24" i="8" s="1"/>
  <c r="F23" i="8"/>
  <c r="H23" i="8" s="1"/>
  <c r="F21" i="8"/>
  <c r="H21" i="8" s="1"/>
  <c r="F19" i="8"/>
  <c r="F17" i="8"/>
  <c r="F16" i="8"/>
  <c r="H16" i="8" s="1"/>
  <c r="F14" i="8"/>
  <c r="F12" i="8"/>
  <c r="F11" i="8"/>
  <c r="H11" i="8" s="1"/>
  <c r="F9" i="8"/>
  <c r="F13" i="15"/>
  <c r="D13" i="15"/>
  <c r="G13" i="15" s="1"/>
  <c r="K13" i="15" s="1"/>
  <c r="F12" i="15"/>
  <c r="D12" i="15"/>
  <c r="G12" i="15" s="1"/>
  <c r="G11" i="15"/>
  <c r="F11" i="15"/>
  <c r="D11" i="15"/>
  <c r="F10" i="15"/>
  <c r="G10" i="15" s="1"/>
  <c r="D10" i="15"/>
  <c r="D9" i="15"/>
  <c r="D8" i="15"/>
  <c r="D7" i="15"/>
  <c r="D6" i="15"/>
  <c r="D5" i="15"/>
  <c r="D4" i="15"/>
  <c r="D3" i="15"/>
  <c r="C55" i="8"/>
  <c r="C54" i="8"/>
  <c r="H53" i="8"/>
  <c r="C53" i="8"/>
  <c r="C52" i="8"/>
  <c r="C51" i="8"/>
  <c r="H50" i="8"/>
  <c r="C50" i="8"/>
  <c r="C49" i="8"/>
  <c r="H48" i="8"/>
  <c r="C48" i="8"/>
  <c r="C47" i="8"/>
  <c r="C46" i="8"/>
  <c r="C45" i="8"/>
  <c r="H44" i="8"/>
  <c r="C44" i="8"/>
  <c r="C43" i="8"/>
  <c r="H42" i="8"/>
  <c r="C42" i="8"/>
  <c r="C41" i="8"/>
  <c r="H40" i="8"/>
  <c r="C40" i="8"/>
  <c r="C39" i="8"/>
  <c r="C38" i="8"/>
  <c r="H37" i="8"/>
  <c r="C37" i="8"/>
  <c r="C36" i="8"/>
  <c r="H35" i="8"/>
  <c r="C35" i="8"/>
  <c r="C34" i="8"/>
  <c r="C33" i="8"/>
  <c r="C32" i="8"/>
  <c r="C31" i="8"/>
  <c r="C30" i="8"/>
  <c r="H29" i="8"/>
  <c r="C29" i="8"/>
  <c r="C28" i="8"/>
  <c r="C27" i="8"/>
  <c r="C26" i="8"/>
  <c r="C25" i="8"/>
  <c r="C24" i="8"/>
  <c r="C23" i="8"/>
  <c r="C22" i="8"/>
  <c r="C21" i="8"/>
  <c r="C20" i="8"/>
  <c r="H19" i="8"/>
  <c r="C19" i="8"/>
  <c r="C18" i="8"/>
  <c r="H17" i="8"/>
  <c r="C17" i="8"/>
  <c r="C16" i="8"/>
  <c r="C15" i="8"/>
  <c r="H14" i="8"/>
  <c r="C14" i="8"/>
  <c r="C13" i="8"/>
  <c r="H12" i="8"/>
  <c r="C12" i="8"/>
  <c r="C11" i="8"/>
  <c r="C10" i="8"/>
  <c r="H9" i="8"/>
  <c r="C9" i="8"/>
  <c r="C8" i="8"/>
  <c r="E7" i="8"/>
  <c r="C7" i="8"/>
  <c r="D12" i="17" l="1"/>
  <c r="D11" i="17" s="1"/>
  <c r="D13" i="17" s="1"/>
  <c r="H7" i="8"/>
  <c r="B8" i="9" l="1"/>
  <c r="A2" i="9"/>
  <c r="D58" i="16"/>
  <c r="G57" i="16"/>
  <c r="E57" i="16"/>
  <c r="G56" i="16"/>
  <c r="G52" i="16"/>
  <c r="H50" i="16"/>
  <c r="F50" i="16"/>
  <c r="E50" i="16"/>
  <c r="F49" i="16"/>
  <c r="F48" i="16"/>
  <c r="F46" i="16"/>
  <c r="F43" i="16"/>
  <c r="F40" i="16"/>
  <c r="F38" i="16"/>
  <c r="F36" i="16"/>
  <c r="F32" i="16"/>
  <c r="H27" i="16"/>
  <c r="F27" i="16"/>
  <c r="E27" i="16"/>
  <c r="F26" i="16"/>
  <c r="F24" i="16"/>
  <c r="F22" i="16"/>
  <c r="F20" i="16"/>
  <c r="F16" i="16"/>
  <c r="H11" i="16"/>
  <c r="E11" i="16"/>
  <c r="F11" i="9"/>
  <c r="F10" i="9"/>
  <c r="F9" i="9"/>
  <c r="H58" i="16" l="1"/>
  <c r="F8" i="9"/>
  <c r="G58" i="16"/>
</calcChain>
</file>

<file path=xl/sharedStrings.xml><?xml version="1.0" encoding="utf-8"?>
<sst xmlns="http://schemas.openxmlformats.org/spreadsheetml/2006/main" count="267" uniqueCount="155">
  <si>
    <t>TỔNG CÔNG TY QUẢN LÝ BAY VIỆT NAM</t>
  </si>
  <si>
    <t>CỘNG HÒA XÃ HỘI CHỦ NGHĨA VIỆT NAM</t>
  </si>
  <si>
    <t>CÔNG TY TNHH KỸ THUẬT QLB</t>
  </si>
  <si>
    <t>Độc lập - Tự do - Hạnh phúc</t>
  </si>
  <si>
    <t>-----------------------------</t>
  </si>
  <si>
    <t xml:space="preserve">   Tên nhiệm vụ KH&amp;CN</t>
  </si>
  <si>
    <t>:</t>
  </si>
  <si>
    <t xml:space="preserve">   Chủ nhiệm nhiệm vụ</t>
  </si>
  <si>
    <t xml:space="preserve">   Bộ phận chủ trì nhiệm vụ</t>
  </si>
  <si>
    <t>PHÒNG NGHIÊN CỨU PHÁT TRIỂN</t>
  </si>
  <si>
    <t xml:space="preserve">   Giá trị dự toán</t>
  </si>
  <si>
    <t>ĐỒNG</t>
  </si>
  <si>
    <t xml:space="preserve">   Bằng chữ</t>
  </si>
  <si>
    <t xml:space="preserve"> </t>
  </si>
  <si>
    <t>STT</t>
  </si>
  <si>
    <t>GHI CHÚ</t>
  </si>
  <si>
    <t>I</t>
  </si>
  <si>
    <t>II</t>
  </si>
  <si>
    <t>III</t>
  </si>
  <si>
    <t>Ghi chú</t>
  </si>
  <si>
    <t>IV</t>
  </si>
  <si>
    <t>TT</t>
  </si>
  <si>
    <t>NỘI DUNG CÔNG VIỆC</t>
  </si>
  <si>
    <t>ĐƠN VỊ TÍNH</t>
  </si>
  <si>
    <t>ĐƠN GIÁ</t>
  </si>
  <si>
    <t>THÀNH TIỀN</t>
  </si>
  <si>
    <t>(1)</t>
  </si>
  <si>
    <t>(2)</t>
  </si>
  <si>
    <t>(3)</t>
  </si>
  <si>
    <t>(4)</t>
  </si>
  <si>
    <t>(5)</t>
  </si>
  <si>
    <t>(6) = (5) x (4)</t>
  </si>
  <si>
    <t>Công</t>
  </si>
  <si>
    <t>Cộng I+II</t>
  </si>
  <si>
    <t>SỐ LƯỢNG</t>
  </si>
  <si>
    <t>Tích hợp các phần mềm của hệ thống</t>
  </si>
  <si>
    <t>5%(I)</t>
  </si>
  <si>
    <t>BẢNG 5: KHÁI TOÁN CHI TIẾT</t>
  </si>
  <si>
    <t>Mục: Gói thầu sô 02: Mua màn hình Touchscreen và card màn hình độ phân giải UHD</t>
  </si>
  <si>
    <t>Màn hình Touchscreen</t>
  </si>
  <si>
    <t>Bộ</t>
  </si>
  <si>
    <t>Đế màn hình</t>
  </si>
  <si>
    <t>Card màn hình độ phân giải UHD</t>
  </si>
  <si>
    <t>Lương trung bình/ngày</t>
  </si>
  <si>
    <t>Các khoản trích
theo lương BQ (BHXH-BHYT-BHTN-KPCĐ)</t>
  </si>
  <si>
    <t>Các khoản trích
theo lương BQ/ngày (BHXH-BHYT-BHTN-KPCĐ)</t>
  </si>
  <si>
    <t>Lương và CP bảo hiểm bình quân/ngày</t>
  </si>
  <si>
    <t>G3</t>
  </si>
  <si>
    <t>Yêu cầu</t>
  </si>
  <si>
    <t>Ước lượng khối lượng (công)</t>
  </si>
  <si>
    <t>Phần mềm vị trí FDP</t>
  </si>
  <si>
    <t>1.               </t>
  </si>
  <si>
    <t>Chuyển đổi cơ sở dữ liệu sang MySQL.</t>
  </si>
  <si>
    <t>2.               </t>
  </si>
  <si>
    <t>Xử lý, hiển thị đầy đủ tham số bay và thông tin liên quan cho strip.</t>
  </si>
  <si>
    <t>3.               </t>
  </si>
  <si>
    <t>Bổ sung các tham số phục vụ cho việc xử lý chuyến bay</t>
  </si>
  <si>
    <t>4.               </t>
  </si>
  <si>
    <t>Quản lý điện văn AFTN và AMHS liên quan đến từng chuyến bay.</t>
  </si>
  <si>
    <t>5.               </t>
  </si>
  <si>
    <t>Xử lý strip theo định dạng strip tại sân cho phần mềm vị trí FDP.</t>
  </si>
  <si>
    <t>6.               </t>
  </si>
  <si>
    <t>Quản lý Strip</t>
  </si>
  <si>
    <t>7.               </t>
  </si>
  <si>
    <t>Hiệu chỉnh việc in ấn cho máy in strip chuyên dụng.</t>
  </si>
  <si>
    <t>8.               </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</si>
  <si>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</si>
  <si>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</si>
  <si>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</si>
  <si>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</si>
  <si>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</si>
  <si>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</si>
  <si>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</si>
  <si>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</si>
  <si>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</si>
  <si>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</si>
  <si>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</si>
  <si>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</si>
  <si>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</si>
  <si>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</si>
  <si>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Hướng dẫn, kiểm tra, tích hợp phần mềm thuê khoán</t>
  </si>
  <si>
    <t>Xử lý việc thay đổi, tương tác của Controller trên strip.</t>
  </si>
  <si>
    <t>Gửi điện văn kết thúc sau khi kết thúc việc điều hành qua hệ thống AFTN/AMHS.</t>
  </si>
  <si>
    <t>Quản lý, giám sát hệ thống.</t>
  </si>
  <si>
    <t>Tích hợp, kiểm tra thủ nghiệm</t>
  </si>
  <si>
    <t>Kiểm tra, thử nghiệm phần mềm vị trí FDP</t>
  </si>
  <si>
    <t>Kiểm tra, thử nghiệm phần mềm vị trí Controller</t>
  </si>
  <si>
    <t>Kiểm tra, thử nghiệm phần mềm Xử lý trung tâm</t>
  </si>
  <si>
    <t>Kiểm tra, thử nghiệm hệ thống Stripbase</t>
  </si>
  <si>
    <t>Hiệu chỉnh phần mềm theo ý kiến Hội đông nghiệm thu</t>
  </si>
  <si>
    <t>DỰ TOÁN THỰC HIỆN</t>
  </si>
  <si>
    <t>PHÊ DUYỆT</t>
  </si>
  <si>
    <t>PHÒNG KH-KD</t>
  </si>
  <si>
    <t>PHÒNG TC-KT</t>
  </si>
  <si>
    <t>PHÒNG KT-CL</t>
  </si>
  <si>
    <t>CHỦ NHIỆM NVKHCN</t>
  </si>
  <si>
    <t>BỘ PHẬN 
LẬP DT</t>
  </si>
  <si>
    <t>Số hiệu ĐM-ĐG</t>
  </si>
  <si>
    <t xml:space="preserve">ĐƠN GIÁ </t>
  </si>
  <si>
    <t>(6)</t>
  </si>
  <si>
    <t>Lương KH BQ 2020</t>
  </si>
  <si>
    <t xml:space="preserve">Chi phí chung </t>
  </si>
  <si>
    <t xml:space="preserve">Chi phí chung phân bổ </t>
  </si>
  <si>
    <t>VẬT LIỆU</t>
  </si>
  <si>
    <t>NHÂN CÔNG</t>
  </si>
  <si>
    <t>KHOẢN MỤC CHI PHÍ</t>
  </si>
  <si>
    <t>CÁCH TÍNH</t>
  </si>
  <si>
    <t>KẾT QUẢ</t>
  </si>
  <si>
    <t>KÝ HIỆU</t>
  </si>
  <si>
    <t>Chi phí sản xuất trực tiếp</t>
  </si>
  <si>
    <t>Vật liệu</t>
  </si>
  <si>
    <t>VL</t>
  </si>
  <si>
    <t>Nhân công</t>
  </si>
  <si>
    <t>NC</t>
  </si>
  <si>
    <t>Nhóm/Bậc</t>
  </si>
  <si>
    <t xml:space="preserve">Lương bình quân tháng
(lương KH năm 2020) </t>
  </si>
  <si>
    <t>A2</t>
  </si>
  <si>
    <t>C1</t>
  </si>
  <si>
    <t>D1</t>
  </si>
  <si>
    <t>E1</t>
  </si>
  <si>
    <t>E2</t>
  </si>
  <si>
    <t>E3</t>
  </si>
  <si>
    <t>F3</t>
  </si>
  <si>
    <t>H2</t>
  </si>
  <si>
    <t>K3</t>
  </si>
  <si>
    <t>THUYẾT MINH DỰ TOÁN</t>
  </si>
  <si>
    <t xml:space="preserve">  Căn cứ lập dự toán:</t>
  </si>
  <si>
    <t>- Căn cứ Quy chế quản lý hoạt động khoa học &amp; công nghệ và quản lý chi tiêu Quỹ phát triển khoa học &amp; công nghệ của Công ty TNHH Kỹ thuật QLB được ban hành kèm theo Quyết định số 581/QĐ- CTCT ngày 08/11/2019 của Chủ tịch Công ty TNHH Kỹ thuật QLB;</t>
  </si>
  <si>
    <t xml:space="preserve"> Người lập</t>
  </si>
  <si>
    <t>Đặng Thị Thúy Anh</t>
  </si>
  <si>
    <t xml:space="preserve">   Gói thẩu số 01</t>
  </si>
  <si>
    <t>NGHIÊN CỨU NÂNG CẤP, CẢI TIẾN HỆ THỐNG TÍCH HỢP VÀ XỬ LÝ DỮ LIỆU ADS-B (ATTECH ADS-B INTEGRATOR)"</t>
  </si>
  <si>
    <t>CHẾ TẠO SẢN PHẨM MẪU</t>
  </si>
  <si>
    <t>NGUYỄN ĐỨC NHƯỢNG</t>
  </si>
  <si>
    <t>- Căn cứ Điều lệ tổ chức và hoạt động của Quỹ phát triển khoa học và công nghệ của Công ty TNHH Kỹ thuật Quản lý bay ban hành kèm theo Quyết định số số 15/QĐ-CTCT của Chủ tịch Công ty ngày 12/01/2021;</t>
  </si>
  <si>
    <t>- Căn cứ Quyết định số 651/QĐ-HĐQLQ ngày 28/9/2020 của Chủ tịch Hội đồng quản lý quỹ về việc: Phê duyệt báo cáo nhiệm vụ KH&amp;CN "Nghiên cứu nâng cấp, cải tiến hệ thống tích hợp và xử lý dữ liệu ADS-B (ATTECH ADS-B Integrator)";</t>
  </si>
  <si>
    <t>-  Căn cứ Quyết định số 21/QĐ-CQĐHQ ngày 14/01/2021 của Giám đốc Công ty - Giám đốc Quỹ phát triển KH&amp;CN về việc: Phê duyệt hồ sơ thiết kế nhiệm vụ KH&amp;CN "Nghiên cứu nâng cấp, cải tiến hệ thống tích hợp và xử lý dữ liệu ADS-B (ATTECH ADS-B Integrator)";</t>
  </si>
  <si>
    <t>Gói thầu số 01: Chế tạo sản phẩm mẫu</t>
  </si>
  <si>
    <t>(7) = (4) x (5)</t>
  </si>
  <si>
    <t>(8) = (4) x (6)</t>
  </si>
  <si>
    <t>(9)</t>
  </si>
  <si>
    <t>Nhiệm vụ KH&amp;CN "Nghiên cứu nâng cấp, cải tiến hệ thống tích hợp và xử lý dữ liệu ADS-B (ATTECH ADS-B Integrator)"</t>
  </si>
  <si>
    <t>ĐƠN GIÁ LƯƠNG KẾ HOẠCH NĂM 2020</t>
  </si>
  <si>
    <t>NVGPCNTT_G3</t>
  </si>
  <si>
    <t>NVLT_H2</t>
  </si>
  <si>
    <t>H3</t>
  </si>
  <si>
    <t>NVLT_H3</t>
  </si>
  <si>
    <t>NVHC_K3</t>
  </si>
  <si>
    <t>BẢNG 3: DỰ TOÁN TỔNG HỢP</t>
  </si>
  <si>
    <t>Mục: Bảng tổng hợp Gói thầu số 01: Chế tạo sản phẩm mẫu</t>
  </si>
  <si>
    <t>Hà Nội,  Ngày      tháng      năm 2021</t>
  </si>
  <si>
    <t xml:space="preserve">BẢNG 1: DỰ TOÁN CHI TIẾT </t>
  </si>
  <si>
    <t>Một trăm bảy mươi ba triệu chín trăm tám mươi lăm ngàn hai trăm mười đồng.</t>
  </si>
  <si>
    <t xml:space="preserve"> - Chi phí nhân công được tính trên cơ sở lương bình quân và chi phí theo lương (BHXH-BHYT-BHTN-KPCĐ) bình quân kế hoạch năm 2020 theo các nhóm/bậc lương hiện có tại Công ty đã được Giám đốc Công ty phê duyệt tại phiếu đề nghị giải quyết công việc ngày 19/5/2020 của phòng TCCB-LĐ.</t>
  </si>
  <si>
    <t>(Kèm theo Thỏa thuận giao việc số ......../TTGV-NCPT ngày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</si>
</sst>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164" formatCode="#,##0&quot; &quot;;&quot;(&quot;#,##0&quot;)&quot;;&quot;-&quot;#&quot; &quot;;&quot; &quot;@&quot; &quot;"/>
    <numFmt numFmtId="165" formatCode="#,##0.00&quot; &quot;;&quot;(&quot;#,##0.00&quot;)&quot;;&quot;-&quot;#&quot; &quot;;&quot; &quot;@&quot; &quot;"/>
    <numFmt numFmtId="166" formatCode="#,##0.00&quot;    &quot;;#,##0.00&quot;    &quot;;&quot;-&quot;#&quot;    &quot;;&quot; &quot;@&quot; &quot;"/>
    <numFmt numFmtId="167" formatCode="&quot; &quot;#,##0.00&quot; &quot;;&quot; (&quot;#,##0.00&quot;)&quot;;&quot; -&quot;00&quot; &quot;;&quot; &quot;@&quot; &quot;"/>
    <numFmt numFmtId="168" formatCode="_-* #,##0\ _₫_-;\-* #,##0\ _₫_-;_-* &quot;-&quot;??\ _₫_-;_-@_-"/>
    <numFmt numFmtId="169" formatCode="_(* #,##0_);_(* \(#,##0\);_(* &quot;-&quot;??_);_(@_)"/>
    <numFmt numFmtId="170" formatCode="* #,##0\ ;* \(#,##0\);* \-#\ ;@\ "/>
    <numFmt numFmtId="171" formatCode="_-* #,##0.000\ _₫_-;\-* #,##0.000\ _₫_-;_-* &quot;-&quot;??\ _₫_-;_-@_-"/>
  </numFmts>
  <fonts count="66">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000000"/>
      <name val=".VnTime1"/>
    </font>
    <font>
      <sz val="10"/>
      <color rgb="FF000000"/>
      <name val="Arial"/>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2"/>
      <color rgb="FF000000"/>
      <name val="Times New Roman"/>
      <family val="1"/>
    </font>
    <font>
      <sz val="10"/>
      <color rgb="FF000000"/>
      <name val=".VnTime"/>
    </font>
    <font>
      <sz val="13"/>
      <color rgb="FF000000"/>
      <name val="Times New Roman1"/>
    </font>
    <font>
      <sz val="11"/>
      <color rgb="FF000000"/>
      <name val="UVnTime"/>
    </font>
    <font>
      <sz val="12"/>
      <color rgb="FF000000"/>
      <name val="Times New Roman1"/>
    </font>
    <font>
      <sz val="10"/>
      <color rgb="FF000000"/>
      <name val="VNI-Times"/>
    </font>
    <font>
      <sz val="10"/>
      <color rgb="FF333333"/>
      <name val="Calibri"/>
      <family val="2"/>
    </font>
    <font>
      <b/>
      <sz val="12"/>
      <color rgb="FF000000"/>
      <name val="Times New Roman"/>
      <family val="1"/>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16"/>
      <color rgb="FF000000"/>
      <name val="Times New Roman"/>
      <family val="1"/>
    </font>
    <font>
      <b/>
      <i/>
      <sz val="14"/>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sz val="12"/>
      <color rgb="FF000000"/>
      <name val="Arial"/>
      <family val="2"/>
    </font>
    <font>
      <sz val="10"/>
      <color rgb="FF000000"/>
      <name val="Calibri"/>
      <family val="2"/>
    </font>
    <font>
      <b/>
      <sz val="10"/>
      <color rgb="FF000000"/>
      <name val="Times New Roman"/>
      <family val="1"/>
    </font>
    <font>
      <sz val="10"/>
      <color rgb="FF000000"/>
      <name val="Times New Roman"/>
      <family val="1"/>
    </font>
    <font>
      <b/>
      <sz val="20"/>
      <color rgb="FF000000"/>
      <name val="Times New Roman"/>
      <family val="1"/>
    </font>
    <font>
      <b/>
      <sz val="18"/>
      <color rgb="FF000000"/>
      <name val="Times New Roman"/>
      <family val="1"/>
    </font>
    <font>
      <b/>
      <sz val="14"/>
      <color rgb="FF000000"/>
      <name val="Times New Roman"/>
      <family val="1"/>
      <charset val="1"/>
    </font>
    <font>
      <b/>
      <sz val="12"/>
      <name val="Times New Roman"/>
      <family val="1"/>
    </font>
    <font>
      <b/>
      <i/>
      <sz val="12"/>
      <name val="Times New Roman"/>
      <family val="1"/>
    </font>
    <font>
      <sz val="12"/>
      <name val="Times New Roman"/>
      <family val="1"/>
    </font>
    <font>
      <i/>
      <sz val="12"/>
      <name val="Times New Roman"/>
      <family val="1"/>
    </font>
    <font>
      <b/>
      <sz val="14"/>
      <name val="Times New Roman"/>
      <family val="1"/>
    </font>
    <font>
      <sz val="12"/>
      <name val="Arial"/>
      <family val="2"/>
    </font>
    <font>
      <sz val="14"/>
      <name val="Times New Roman"/>
      <family val="1"/>
    </font>
    <font>
      <b/>
      <sz val="11"/>
      <name val="Times New Roman"/>
      <family val="1"/>
    </font>
    <font>
      <b/>
      <sz val="12"/>
      <name val="Arial"/>
      <family val="2"/>
    </font>
    <font>
      <sz val="10"/>
      <name val="Arial"/>
      <family val="2"/>
    </font>
    <font>
      <b/>
      <sz val="18"/>
      <name val="Times New Roman"/>
      <family val="1"/>
    </font>
    <font>
      <sz val="11"/>
      <name val="Times New Roman"/>
      <family val="1"/>
    </font>
    <font>
      <b/>
      <sz val="13"/>
      <name val="Times New Roman"/>
      <family val="1"/>
    </font>
    <font>
      <b/>
      <i/>
      <sz val="13"/>
      <name val="Times New Roman"/>
      <family val="1"/>
    </font>
    <font>
      <b/>
      <i/>
      <u/>
      <sz val="13"/>
      <name val="Times New Roman"/>
      <family val="1"/>
    </font>
    <font>
      <sz val="13"/>
      <name val="Times New Roman"/>
      <family val="1"/>
    </font>
    <font>
      <sz val="10"/>
      <name val="Times New Roman"/>
      <family val="1"/>
    </font>
    <font>
      <sz val="13"/>
      <color rgb="FFFF0000"/>
      <name val="Times New Roman"/>
      <family val="1"/>
    </font>
    <font>
      <b/>
      <i/>
      <sz val="11"/>
      <name val="Times New Roman"/>
      <family val="1"/>
    </font>
    <font>
      <b/>
      <sz val="16"/>
      <name val="Times New Roman"/>
      <family val="1"/>
    </font>
    <font>
      <i/>
      <sz val="10"/>
      <name val="Times New Roman"/>
      <family val="1"/>
    </font>
    <font>
      <i/>
      <sz val="12"/>
      <name val="Arial"/>
      <family val="2"/>
    </font>
  </fonts>
  <fills count="12">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theme="0"/>
        <bgColor indexed="64"/>
      </patternFill>
    </fill>
    <fill>
      <patternFill patternType="solid">
        <fgColor indexed="9"/>
        <bgColor indexed="64"/>
      </patternFill>
    </fill>
  </fills>
  <borders count="26">
    <border>
      <left/>
      <right/>
      <top/>
      <bottom/>
      <diagonal/>
    </border>
    <border>
      <left style="thin">
        <color rgb="FF808080"/>
      </left>
      <right style="thin">
        <color rgb="FF808080"/>
      </right>
      <top style="thin">
        <color rgb="FF808080"/>
      </top>
      <bottom style="thin">
        <color rgb="FF80808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indexed="64"/>
      </left>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bottom/>
      <diagonal/>
    </border>
  </borders>
  <cellStyleXfs count="99">
    <xf numFmtId="0" fontId="0" fillId="0" borderId="0"/>
    <xf numFmtId="167" fontId="1" fillId="0" borderId="0" applyFont="0" applyFill="0" applyBorder="0" applyAlignment="0" applyProtection="0"/>
    <xf numFmtId="0" fontId="11" fillId="0" borderId="0" applyNumberFormat="0" applyBorder="0" applyProtection="0"/>
    <xf numFmtId="0" fontId="12" fillId="0" borderId="0" applyNumberFormat="0" applyBorder="0" applyProtection="0"/>
    <xf numFmtId="0" fontId="10" fillId="0" borderId="0" applyNumberFormat="0" applyBorder="0" applyProtection="0"/>
    <xf numFmtId="0" fontId="9" fillId="7" borderId="0" applyNumberFormat="0" applyBorder="0" applyProtection="0"/>
    <xf numFmtId="0" fontId="6" fillId="5" borderId="0" applyNumberFormat="0" applyBorder="0" applyProtection="0"/>
    <xf numFmtId="0" fontId="15" fillId="8" borderId="0" applyNumberFormat="0" applyBorder="0" applyProtection="0"/>
    <xf numFmtId="0" fontId="22" fillId="8" borderId="1" applyNumberFormat="0" applyProtection="0"/>
    <xf numFmtId="0" fontId="1" fillId="0" borderId="0" applyNumberFormat="0" applyFont="0" applyBorder="0" applyProtection="0"/>
    <xf numFmtId="0" fontId="2" fillId="0"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2" fillId="0"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2" fillId="4" borderId="0" applyNumberFormat="0" applyBorder="0" applyProtection="0"/>
    <xf numFmtId="0" fontId="2" fillId="4" borderId="0" applyNumberFormat="0" applyBorder="0" applyProtection="0"/>
    <xf numFmtId="0" fontId="2" fillId="4" borderId="0" applyNumberFormat="0" applyBorder="0" applyProtection="0"/>
    <xf numFmtId="0" fontId="2" fillId="4" borderId="0" applyNumberFormat="0" applyBorder="0" applyProtection="0"/>
    <xf numFmtId="0" fontId="2" fillId="0" borderId="0" applyNumberFormat="0" applyBorder="0" applyProtection="0"/>
    <xf numFmtId="0" fontId="2" fillId="0" borderId="0" applyNumberFormat="0" applyBorder="0" applyProtection="0"/>
    <xf numFmtId="0" fontId="4" fillId="0" borderId="0" applyNumberFormat="0" applyBorder="0" applyProtection="0"/>
    <xf numFmtId="0" fontId="5" fillId="0" borderId="0" applyNumberFormat="0" applyBorder="0" applyProtection="0"/>
    <xf numFmtId="0" fontId="6" fillId="5" borderId="0" applyNumberFormat="0" applyBorder="0" applyProtection="0"/>
    <xf numFmtId="0" fontId="6" fillId="5" borderId="0" applyNumberFormat="0" applyBorder="0" applyProtection="0"/>
    <xf numFmtId="0" fontId="6" fillId="5" borderId="0" applyNumberFormat="0" applyBorder="0" applyProtection="0"/>
    <xf numFmtId="165" fontId="1" fillId="0" borderId="0" applyFont="0" applyBorder="0" applyProtection="0"/>
    <xf numFmtId="165" fontId="1" fillId="0" borderId="0" applyFont="0" applyBorder="0" applyProtection="0"/>
    <xf numFmtId="0" fontId="5" fillId="0" borderId="0" applyNumberFormat="0" applyBorder="0" applyProtection="0"/>
    <xf numFmtId="165" fontId="1" fillId="0" borderId="0" applyFont="0" applyBorder="0" applyProtection="0"/>
    <xf numFmtId="165" fontId="1" fillId="0" borderId="0" applyFont="0" applyBorder="0" applyProtection="0"/>
    <xf numFmtId="165" fontId="1" fillId="0" borderId="0" applyFont="0" applyBorder="0" applyProtection="0"/>
    <xf numFmtId="0" fontId="7" fillId="6" borderId="0" applyNumberFormat="0" applyBorder="0" applyProtection="0"/>
    <xf numFmtId="0" fontId="7" fillId="6" borderId="0" applyNumberFormat="0" applyBorder="0" applyProtection="0"/>
    <xf numFmtId="0" fontId="7" fillId="6" borderId="0" applyNumberFormat="0" applyBorder="0" applyProtection="0"/>
    <xf numFmtId="0" fontId="7" fillId="6" borderId="0" applyNumberFormat="0" applyBorder="0" applyProtection="0"/>
    <xf numFmtId="166" fontId="1" fillId="0" borderId="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9" fillId="7" borderId="0" applyNumberFormat="0" applyBorder="0" applyProtection="0"/>
    <xf numFmtId="0" fontId="9" fillId="7"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1" fillId="0" borderId="0" applyNumberFormat="0" applyBorder="0" applyProtection="0"/>
    <xf numFmtId="0" fontId="11" fillId="0" borderId="0" applyNumberFormat="0" applyBorder="0" applyProtection="0"/>
    <xf numFmtId="0" fontId="10" fillId="0" borderId="0" applyNumberFormat="0" applyBorder="0" applyProtection="0"/>
    <xf numFmtId="0" fontId="10"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3" fillId="0" borderId="0" applyNumberFormat="0" applyBorder="0" applyProtection="0"/>
    <xf numFmtId="0" fontId="14" fillId="0" borderId="0" applyNumberFormat="0" applyBorder="0" applyProtection="0"/>
    <xf numFmtId="0" fontId="13" fillId="0" borderId="0" applyNumberFormat="0" applyBorder="0" applyProtection="0"/>
    <xf numFmtId="0" fontId="13" fillId="0" borderId="0" applyNumberFormat="0" applyBorder="0" applyProtection="0"/>
    <xf numFmtId="0" fontId="15" fillId="8" borderId="0" applyNumberFormat="0" applyBorder="0" applyProtection="0"/>
    <xf numFmtId="0" fontId="15" fillId="8" borderId="0" applyNumberFormat="0" applyBorder="0" applyProtection="0"/>
    <xf numFmtId="0" fontId="15" fillId="8" borderId="0" applyNumberFormat="0" applyBorder="0" applyProtection="0"/>
    <xf numFmtId="0" fontId="5" fillId="0" borderId="0" applyNumberFormat="0" applyBorder="0" applyProtection="0"/>
    <xf numFmtId="0" fontId="5" fillId="0" borderId="0" applyNumberFormat="0" applyBorder="0" applyProtection="0"/>
    <xf numFmtId="0" fontId="16" fillId="0" borderId="0" applyNumberFormat="0" applyBorder="0" applyProtection="0"/>
    <xf numFmtId="0" fontId="1" fillId="0" borderId="0" applyNumberFormat="0" applyFont="0" applyBorder="0" applyProtection="0"/>
    <xf numFmtId="0" fontId="5" fillId="0" borderId="0" applyNumberFormat="0" applyBorder="0" applyProtection="0"/>
    <xf numFmtId="0" fontId="5" fillId="0" borderId="0" applyNumberFormat="0" applyBorder="0" applyProtection="0"/>
    <xf numFmtId="0" fontId="17" fillId="0" borderId="0" applyNumberFormat="0" applyBorder="0" applyProtection="0"/>
    <xf numFmtId="0" fontId="18" fillId="0" borderId="0" applyNumberFormat="0" applyBorder="0" applyProtection="0"/>
    <xf numFmtId="0" fontId="19" fillId="0" borderId="0" applyNumberFormat="0" applyBorder="0" applyProtection="0"/>
    <xf numFmtId="0" fontId="5" fillId="0" borderId="0" applyNumberFormat="0" applyBorder="0" applyProtection="0"/>
    <xf numFmtId="0" fontId="20" fillId="0" borderId="0" applyNumberFormat="0" applyBorder="0" applyProtection="0"/>
    <xf numFmtId="0" fontId="20" fillId="0" borderId="0" applyNumberFormat="0" applyBorder="0" applyProtection="0"/>
    <xf numFmtId="0" fontId="5" fillId="0" borderId="0" applyNumberFormat="0" applyBorder="0" applyProtection="0"/>
    <xf numFmtId="0" fontId="5" fillId="0" borderId="0" applyNumberFormat="0" applyBorder="0" applyProtection="0"/>
    <xf numFmtId="0" fontId="19" fillId="0" borderId="0" applyNumberFormat="0" applyBorder="0" applyProtection="0"/>
    <xf numFmtId="0" fontId="21" fillId="0" borderId="0" applyNumberFormat="0" applyBorder="0" applyProtection="0"/>
    <xf numFmtId="0" fontId="21" fillId="0" borderId="0" applyNumberFormat="0" applyBorder="0" applyProtection="0"/>
    <xf numFmtId="0" fontId="22" fillId="8" borderId="1" applyNumberFormat="0" applyProtection="0"/>
    <xf numFmtId="0" fontId="22" fillId="8" borderId="1" applyNumberFormat="0" applyProtection="0"/>
    <xf numFmtId="0" fontId="22" fillId="8" borderId="1" applyNumberForma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xf numFmtId="0" fontId="53" fillId="0" borderId="0"/>
  </cellStyleXfs>
  <cellXfs count="240">
    <xf numFmtId="0" fontId="0" fillId="0" borderId="0" xfId="0"/>
    <xf numFmtId="0" fontId="24" fillId="0" borderId="0" xfId="9" applyFont="1" applyFill="1" applyAlignment="1" applyProtection="1"/>
    <xf numFmtId="0" fontId="30" fillId="0" borderId="0" xfId="9" applyFont="1" applyFill="1" applyAlignment="1" applyProtection="1"/>
    <xf numFmtId="0" fontId="31" fillId="0" borderId="0" xfId="9" applyFont="1" applyFill="1" applyAlignment="1" applyProtection="1"/>
    <xf numFmtId="0" fontId="35" fillId="0" borderId="0" xfId="9" applyFont="1" applyFill="1" applyAlignment="1" applyProtection="1"/>
    <xf numFmtId="0" fontId="16" fillId="0" borderId="5" xfId="0" applyFont="1" applyBorder="1" applyAlignment="1">
      <alignment horizontal="center" vertical="center" wrapText="1"/>
    </xf>
    <xf numFmtId="0" fontId="16" fillId="0" borderId="5" xfId="0" applyFont="1" applyBorder="1" applyAlignment="1">
      <alignment horizontal="left" vertical="center" wrapText="1"/>
    </xf>
    <xf numFmtId="164" fontId="16" fillId="0" borderId="5" xfId="41" applyNumberFormat="1" applyFont="1" applyFill="1" applyBorder="1" applyAlignment="1" applyProtection="1">
      <alignment horizontal="center" vertical="center" wrapText="1"/>
    </xf>
    <xf numFmtId="0" fontId="37" fillId="0" borderId="0" xfId="66" applyFont="1" applyFill="1" applyAlignment="1" applyProtection="1"/>
    <xf numFmtId="0" fontId="16" fillId="0" borderId="0" xfId="80" applyFont="1" applyFill="1" applyAlignment="1" applyProtection="1">
      <alignment vertical="center" wrapText="1"/>
    </xf>
    <xf numFmtId="0" fontId="23" fillId="0" borderId="0" xfId="80" applyFont="1" applyFill="1" applyAlignment="1" applyProtection="1">
      <alignment horizontal="center" vertical="center" wrapText="1"/>
    </xf>
    <xf numFmtId="0" fontId="16" fillId="0" borderId="5" xfId="80" applyFont="1" applyFill="1" applyBorder="1" applyAlignment="1" applyProtection="1">
      <alignment horizontal="center" vertical="center" wrapText="1"/>
    </xf>
    <xf numFmtId="49" fontId="16" fillId="0" borderId="5" xfId="80" applyNumberFormat="1" applyFont="1" applyFill="1" applyBorder="1" applyAlignment="1" applyProtection="1">
      <alignment horizontal="center" vertical="center" wrapText="1"/>
    </xf>
    <xf numFmtId="0" fontId="23" fillId="0" borderId="5" xfId="80" applyFont="1" applyFill="1" applyBorder="1" applyAlignment="1" applyProtection="1">
      <alignment horizontal="left" vertical="center" wrapText="1"/>
    </xf>
    <xf numFmtId="164" fontId="23" fillId="0" borderId="5" xfId="80" applyNumberFormat="1" applyFont="1" applyFill="1" applyBorder="1" applyAlignment="1" applyProtection="1">
      <alignment horizontal="center" vertical="center" wrapText="1"/>
    </xf>
    <xf numFmtId="164" fontId="16" fillId="0" borderId="5" xfId="80" applyNumberFormat="1" applyFont="1" applyFill="1" applyBorder="1" applyAlignment="1" applyProtection="1">
      <alignment horizontal="center" vertical="center" wrapText="1"/>
    </xf>
    <xf numFmtId="1" fontId="16" fillId="0" borderId="5" xfId="80" applyNumberFormat="1" applyFont="1" applyFill="1" applyBorder="1" applyAlignment="1" applyProtection="1">
      <alignment horizontal="center" vertical="center" wrapText="1"/>
    </xf>
    <xf numFmtId="0" fontId="37" fillId="0" borderId="0" xfId="66" applyFont="1" applyFill="1" applyAlignment="1" applyProtection="1">
      <alignment horizontal="center"/>
    </xf>
    <xf numFmtId="166" fontId="37" fillId="0" borderId="0" xfId="41" applyFont="1" applyFill="1" applyAlignment="1" applyProtection="1"/>
    <xf numFmtId="166" fontId="37" fillId="0" borderId="0" xfId="66" applyNumberFormat="1" applyFont="1" applyFill="1" applyAlignment="1" applyProtection="1"/>
    <xf numFmtId="0" fontId="38" fillId="9" borderId="0" xfId="0" applyFont="1" applyFill="1"/>
    <xf numFmtId="0" fontId="39" fillId="9" borderId="6" xfId="0" applyFont="1" applyFill="1" applyBorder="1" applyAlignment="1">
      <alignment horizontal="center" vertical="center" wrapText="1"/>
    </xf>
    <xf numFmtId="0" fontId="39" fillId="9" borderId="0" xfId="0" applyFont="1" applyFill="1" applyAlignment="1">
      <alignment horizontal="center" vertical="center" wrapText="1"/>
    </xf>
    <xf numFmtId="0" fontId="2" fillId="9" borderId="0" xfId="0" applyFont="1" applyFill="1"/>
    <xf numFmtId="0" fontId="39" fillId="9" borderId="5" xfId="0" applyFont="1" applyFill="1" applyBorder="1" applyAlignment="1">
      <alignment horizontal="center" vertical="center" wrapText="1"/>
    </xf>
    <xf numFmtId="0" fontId="39" fillId="9" borderId="5" xfId="0" applyFont="1" applyFill="1" applyBorder="1" applyAlignment="1">
      <alignment horizontal="justify" vertical="center" wrapText="1"/>
    </xf>
    <xf numFmtId="0" fontId="40" fillId="9" borderId="5" xfId="0" applyFont="1" applyFill="1" applyBorder="1" applyAlignment="1">
      <alignment horizontal="center" vertical="center" wrapText="1"/>
    </xf>
    <xf numFmtId="0" fontId="40" fillId="9" borderId="5" xfId="0" applyFont="1" applyFill="1" applyBorder="1" applyAlignment="1">
      <alignment horizontal="justify" vertical="center" wrapText="1"/>
    </xf>
    <xf numFmtId="0" fontId="40" fillId="9" borderId="0" xfId="0" applyFont="1" applyFill="1" applyAlignment="1">
      <alignment horizontal="center" vertical="center" wrapText="1"/>
    </xf>
    <xf numFmtId="0" fontId="38" fillId="9" borderId="0" xfId="0" applyFont="1" applyFill="1" applyAlignment="1">
      <alignment horizontal="center"/>
    </xf>
    <xf numFmtId="0" fontId="40" fillId="9" borderId="6" xfId="0" applyFont="1" applyFill="1" applyBorder="1" applyAlignment="1">
      <alignment horizontal="center" vertical="center" wrapText="1"/>
    </xf>
    <xf numFmtId="0" fontId="40" fillId="9" borderId="6" xfId="0" applyFont="1" applyFill="1" applyBorder="1" applyAlignment="1">
      <alignment horizontal="justify" vertical="center" wrapText="1"/>
    </xf>
    <xf numFmtId="0" fontId="38" fillId="9" borderId="5" xfId="0" applyFont="1" applyFill="1" applyBorder="1"/>
    <xf numFmtId="0" fontId="43" fillId="0" borderId="0" xfId="26" applyFont="1" applyBorder="1" applyAlignment="1">
      <alignment vertical="top"/>
    </xf>
    <xf numFmtId="0" fontId="43" fillId="0" borderId="0" xfId="26" applyFont="1" applyBorder="1" applyAlignment="1">
      <alignment horizontal="right" vertical="top"/>
    </xf>
    <xf numFmtId="0" fontId="43" fillId="0" borderId="0" xfId="26" applyFont="1" applyBorder="1" applyAlignment="1">
      <alignment horizontal="center" vertical="top"/>
    </xf>
    <xf numFmtId="0" fontId="43" fillId="0" borderId="0" xfId="26" applyFont="1" applyAlignment="1">
      <alignment vertical="top"/>
    </xf>
    <xf numFmtId="0" fontId="43" fillId="0" borderId="0" xfId="26" applyFont="1" applyBorder="1" applyAlignment="1">
      <alignment horizontal="center" vertical="top" wrapText="1"/>
    </xf>
    <xf numFmtId="0" fontId="27" fillId="0" borderId="0" xfId="74" applyFont="1" applyFill="1" applyBorder="1" applyAlignment="1" applyProtection="1">
      <alignment horizontal="center" vertical="center"/>
    </xf>
    <xf numFmtId="0" fontId="29" fillId="0" borderId="0" xfId="74" applyFont="1" applyFill="1" applyBorder="1" applyAlignment="1" applyProtection="1">
      <alignment horizontal="center" vertical="center"/>
    </xf>
    <xf numFmtId="0" fontId="33" fillId="0" borderId="0" xfId="81" applyFont="1" applyFill="1" applyBorder="1" applyAlignment="1" applyProtection="1">
      <alignment horizontal="center" vertical="center"/>
    </xf>
    <xf numFmtId="0" fontId="34" fillId="0" borderId="0" xfId="74" applyFont="1" applyFill="1" applyBorder="1" applyAlignment="1" applyProtection="1">
      <alignment horizontal="center" vertical="center"/>
    </xf>
    <xf numFmtId="0" fontId="25" fillId="0" borderId="0" xfId="74" applyFont="1" applyFill="1" applyBorder="1" applyAlignment="1" applyProtection="1">
      <alignment horizontal="center" vertical="center"/>
    </xf>
    <xf numFmtId="0" fontId="25" fillId="0" borderId="0" xfId="74" applyFont="1" applyFill="1" applyBorder="1" applyAlignment="1" applyProtection="1">
      <alignment horizontal="center" wrapText="1"/>
    </xf>
    <xf numFmtId="4" fontId="25" fillId="0" borderId="0" xfId="74" applyNumberFormat="1" applyFont="1" applyFill="1" applyBorder="1" applyAlignment="1" applyProtection="1">
      <alignment vertical="center"/>
    </xf>
    <xf numFmtId="0" fontId="25" fillId="0" borderId="0" xfId="74" applyFont="1" applyFill="1" applyBorder="1" applyAlignment="1" applyProtection="1">
      <alignment vertical="center" wrapText="1"/>
    </xf>
    <xf numFmtId="3" fontId="25" fillId="0" borderId="0" xfId="74" applyNumberFormat="1" applyFont="1" applyFill="1" applyBorder="1" applyAlignment="1" applyProtection="1">
      <alignment horizontal="left" vertical="center"/>
    </xf>
    <xf numFmtId="0" fontId="36" fillId="0" borderId="0" xfId="66" applyFont="1" applyFill="1" applyBorder="1" applyAlignment="1" applyProtection="1"/>
    <xf numFmtId="0" fontId="5" fillId="0" borderId="0" xfId="66" applyFont="1" applyFill="1" applyBorder="1" applyAlignment="1" applyProtection="1"/>
    <xf numFmtId="0" fontId="27" fillId="0" borderId="12" xfId="74" applyFont="1" applyFill="1" applyBorder="1" applyAlignment="1" applyProtection="1">
      <alignment horizontal="center" vertical="center"/>
    </xf>
    <xf numFmtId="0" fontId="29" fillId="0" borderId="13" xfId="74" applyFont="1" applyFill="1" applyBorder="1" applyAlignment="1" applyProtection="1">
      <alignment horizontal="center" vertical="center"/>
    </xf>
    <xf numFmtId="0" fontId="32" fillId="0" borderId="12" xfId="81" applyFont="1" applyFill="1" applyBorder="1" applyAlignment="1" applyProtection="1">
      <alignment horizontal="center" vertical="center"/>
    </xf>
    <xf numFmtId="0" fontId="34" fillId="0" borderId="13" xfId="74" applyFont="1" applyFill="1" applyBorder="1" applyAlignment="1" applyProtection="1">
      <alignment horizontal="center" vertical="center"/>
    </xf>
    <xf numFmtId="0" fontId="5" fillId="0" borderId="13" xfId="66" applyFont="1" applyFill="1" applyBorder="1" applyAlignment="1" applyProtection="1"/>
    <xf numFmtId="0" fontId="5" fillId="0" borderId="12" xfId="66" applyFont="1" applyFill="1" applyBorder="1" applyAlignment="1" applyProtection="1"/>
    <xf numFmtId="0" fontId="36" fillId="0" borderId="13" xfId="66" applyFont="1" applyFill="1" applyBorder="1" applyAlignment="1" applyProtection="1"/>
    <xf numFmtId="0" fontId="16" fillId="0" borderId="16" xfId="74" applyFont="1" applyFill="1" applyBorder="1" applyAlignment="1" applyProtection="1"/>
    <xf numFmtId="0" fontId="16" fillId="0" borderId="17" xfId="74" applyFont="1" applyFill="1" applyBorder="1" applyAlignment="1" applyProtection="1"/>
    <xf numFmtId="0" fontId="16" fillId="0" borderId="18" xfId="74" applyFont="1" applyFill="1" applyBorder="1" applyAlignment="1" applyProtection="1"/>
    <xf numFmtId="0" fontId="43" fillId="0" borderId="12" xfId="26" applyFont="1" applyBorder="1" applyAlignment="1">
      <alignment vertical="top"/>
    </xf>
    <xf numFmtId="0" fontId="43" fillId="0" borderId="13" xfId="26" applyFont="1" applyBorder="1" applyAlignment="1">
      <alignment horizontal="center" vertical="top" wrapText="1"/>
    </xf>
    <xf numFmtId="0" fontId="46" fillId="0" borderId="19" xfId="0" applyFont="1" applyBorder="1" applyAlignment="1">
      <alignment horizontal="left" vertical="center" wrapText="1"/>
    </xf>
    <xf numFmtId="0" fontId="47" fillId="0" borderId="19" xfId="0" applyFont="1" applyBorder="1" applyAlignment="1">
      <alignment horizontal="left" vertical="center" wrapText="1"/>
    </xf>
    <xf numFmtId="0" fontId="46" fillId="0" borderId="19" xfId="0" applyFont="1" applyBorder="1" applyAlignment="1">
      <alignment horizontal="center" vertical="center" wrapText="1"/>
    </xf>
    <xf numFmtId="0" fontId="44" fillId="0" borderId="19" xfId="66" applyFont="1" applyBorder="1" applyAlignment="1">
      <alignment horizontal="center" vertical="center"/>
    </xf>
    <xf numFmtId="0" fontId="44" fillId="0" borderId="19" xfId="0" applyFont="1" applyBorder="1" applyAlignment="1">
      <alignment horizontal="center" vertical="center" wrapText="1"/>
    </xf>
    <xf numFmtId="0" fontId="46" fillId="0" borderId="19" xfId="66" applyFont="1" applyBorder="1" applyAlignment="1">
      <alignment horizontal="center" vertical="center"/>
    </xf>
    <xf numFmtId="0" fontId="47" fillId="0" borderId="19" xfId="66" applyFont="1" applyBorder="1" applyAlignment="1">
      <alignment horizontal="center" vertical="center"/>
    </xf>
    <xf numFmtId="0" fontId="49" fillId="0" borderId="0" xfId="66" applyFont="1"/>
    <xf numFmtId="0" fontId="46" fillId="0" borderId="0" xfId="80" applyFont="1" applyAlignment="1">
      <alignment vertical="center" wrapText="1"/>
    </xf>
    <xf numFmtId="0" fontId="44" fillId="0" borderId="0" xfId="80" applyFont="1" applyAlignment="1">
      <alignment horizontal="center" vertical="center" wrapText="1"/>
    </xf>
    <xf numFmtId="0" fontId="44" fillId="0" borderId="0" xfId="80" applyFont="1" applyAlignment="1">
      <alignment horizontal="centerContinuous" vertical="center" wrapText="1"/>
    </xf>
    <xf numFmtId="3" fontId="45" fillId="0" borderId="0" xfId="80" applyNumberFormat="1" applyFont="1" applyAlignment="1">
      <alignment horizontal="center" vertical="center" wrapText="1"/>
    </xf>
    <xf numFmtId="0" fontId="49" fillId="0" borderId="0" xfId="78" applyFont="1"/>
    <xf numFmtId="0" fontId="51" fillId="0" borderId="19" xfId="78" applyFont="1" applyBorder="1" applyAlignment="1">
      <alignment horizontal="center" vertical="center" wrapText="1"/>
    </xf>
    <xf numFmtId="169" fontId="51" fillId="0" borderId="19" xfId="31" applyNumberFormat="1" applyFont="1" applyBorder="1" applyAlignment="1">
      <alignment horizontal="center" vertical="center" wrapText="1"/>
    </xf>
    <xf numFmtId="3" fontId="51" fillId="10" borderId="19" xfId="0" applyNumberFormat="1" applyFont="1" applyFill="1" applyBorder="1" applyAlignment="1">
      <alignment horizontal="center" vertical="center" wrapText="1"/>
    </xf>
    <xf numFmtId="0" fontId="52" fillId="0" borderId="0" xfId="78" applyFont="1" applyAlignment="1">
      <alignment wrapText="1"/>
    </xf>
    <xf numFmtId="0" fontId="46" fillId="0" borderId="19" xfId="78" applyFont="1" applyBorder="1" applyAlignment="1">
      <alignment horizontal="center" vertical="center" wrapText="1"/>
    </xf>
    <xf numFmtId="0" fontId="46" fillId="0" borderId="19" xfId="71" applyFont="1" applyBorder="1" applyAlignment="1">
      <alignment vertical="center" wrapText="1"/>
    </xf>
    <xf numFmtId="3" fontId="46" fillId="11" borderId="19" xfId="98" applyNumberFormat="1" applyFont="1" applyFill="1" applyBorder="1" applyAlignment="1">
      <alignment vertical="center" wrapText="1"/>
    </xf>
    <xf numFmtId="169" fontId="46" fillId="0" borderId="19" xfId="31" applyNumberFormat="1" applyFont="1" applyBorder="1" applyAlignment="1">
      <alignment vertical="center" wrapText="1"/>
    </xf>
    <xf numFmtId="0" fontId="49" fillId="0" borderId="19" xfId="78" applyFont="1" applyBorder="1"/>
    <xf numFmtId="0" fontId="46" fillId="0" borderId="19" xfId="71" applyFont="1" applyBorder="1" applyAlignment="1">
      <alignment horizontal="center" vertical="center" wrapText="1"/>
    </xf>
    <xf numFmtId="3" fontId="46" fillId="10" borderId="21" xfId="0" applyNumberFormat="1" applyFont="1" applyFill="1" applyBorder="1" applyAlignment="1">
      <alignment horizontal="center" vertical="center"/>
    </xf>
    <xf numFmtId="169" fontId="46" fillId="0" borderId="19" xfId="31" applyNumberFormat="1" applyFont="1" applyBorder="1" applyAlignment="1">
      <alignment horizontal="center" vertical="center" wrapText="1"/>
    </xf>
    <xf numFmtId="0" fontId="49" fillId="0" borderId="0" xfId="78" applyFont="1" applyAlignment="1">
      <alignment horizontal="center"/>
    </xf>
    <xf numFmtId="169" fontId="49" fillId="0" borderId="0" xfId="31" applyNumberFormat="1" applyFont="1"/>
    <xf numFmtId="0" fontId="54" fillId="0" borderId="0" xfId="68" applyFont="1" applyAlignment="1">
      <alignment horizontal="centerContinuous" vertical="center" wrapText="1"/>
    </xf>
    <xf numFmtId="0" fontId="55" fillId="0" borderId="0" xfId="68" applyFont="1" applyAlignment="1">
      <alignment vertical="center"/>
    </xf>
    <xf numFmtId="0" fontId="55" fillId="0" borderId="0" xfId="68" applyFont="1" applyAlignment="1">
      <alignment horizontal="justify" vertical="center" wrapText="1"/>
    </xf>
    <xf numFmtId="3" fontId="55" fillId="0" borderId="0" xfId="68" applyNumberFormat="1" applyFont="1" applyAlignment="1">
      <alignment horizontal="center" vertical="center"/>
    </xf>
    <xf numFmtId="0" fontId="55" fillId="0" borderId="0" xfId="68" applyFont="1" applyAlignment="1">
      <alignment horizontal="center" vertical="center"/>
    </xf>
    <xf numFmtId="4" fontId="56" fillId="0" borderId="0" xfId="68" applyNumberFormat="1" applyFont="1" applyAlignment="1">
      <alignment vertical="center" wrapText="1"/>
    </xf>
    <xf numFmtId="0" fontId="56" fillId="0" borderId="0" xfId="68" applyFont="1" applyAlignment="1">
      <alignment horizontal="centerContinuous" vertical="center" wrapText="1"/>
    </xf>
    <xf numFmtId="0" fontId="57" fillId="0" borderId="0" xfId="68" applyFont="1" applyAlignment="1">
      <alignment horizontal="left" vertical="center" wrapText="1"/>
    </xf>
    <xf numFmtId="0" fontId="58" fillId="0" borderId="0" xfId="68" applyFont="1" applyAlignment="1">
      <alignment horizontal="left" vertical="center" wrapText="1"/>
    </xf>
    <xf numFmtId="0" fontId="59" fillId="0" borderId="0" xfId="65" applyFont="1"/>
    <xf numFmtId="0" fontId="59" fillId="0" borderId="0" xfId="65" applyFont="1" applyAlignment="1">
      <alignment horizontal="left" vertical="center"/>
    </xf>
    <xf numFmtId="0" fontId="50" fillId="0" borderId="0" xfId="65" applyFont="1"/>
    <xf numFmtId="0" fontId="60" fillId="0" borderId="0" xfId="68" applyFont="1" applyAlignment="1">
      <alignment vertical="center"/>
    </xf>
    <xf numFmtId="0" fontId="59" fillId="0" borderId="0" xfId="68" applyFont="1" applyAlignment="1">
      <alignment vertical="center"/>
    </xf>
    <xf numFmtId="0" fontId="59" fillId="0" borderId="0" xfId="65" quotePrefix="1" applyFont="1" applyAlignment="1">
      <alignment vertical="center" wrapText="1"/>
    </xf>
    <xf numFmtId="0" fontId="56" fillId="0" borderId="0" xfId="68" quotePrefix="1" applyFont="1" applyAlignment="1">
      <alignment vertical="center"/>
    </xf>
    <xf numFmtId="0" fontId="61" fillId="0" borderId="0" xfId="68" applyFont="1" applyAlignment="1">
      <alignment vertical="center"/>
    </xf>
    <xf numFmtId="0" fontId="56" fillId="0" borderId="0" xfId="68" applyFont="1" applyAlignment="1">
      <alignment vertical="center"/>
    </xf>
    <xf numFmtId="0" fontId="46" fillId="0" borderId="0" xfId="68" applyFont="1" applyAlignment="1">
      <alignment horizontal="justify" vertical="center" wrapText="1"/>
    </xf>
    <xf numFmtId="3" fontId="46" fillId="0" borderId="0" xfId="68" applyNumberFormat="1" applyFont="1" applyAlignment="1">
      <alignment horizontal="center" vertical="center"/>
    </xf>
    <xf numFmtId="0" fontId="46" fillId="0" borderId="0" xfId="68" applyFont="1" applyAlignment="1">
      <alignment horizontal="center" vertical="center"/>
    </xf>
    <xf numFmtId="0" fontId="46" fillId="0" borderId="0" xfId="68" applyFont="1" applyAlignment="1">
      <alignment vertical="center"/>
    </xf>
    <xf numFmtId="0" fontId="50" fillId="0" borderId="0" xfId="68" applyFont="1" applyAlignment="1">
      <alignment vertical="center"/>
    </xf>
    <xf numFmtId="0" fontId="44" fillId="0" borderId="0" xfId="68" applyFont="1" applyAlignment="1">
      <alignment vertical="center"/>
    </xf>
    <xf numFmtId="0" fontId="46" fillId="0" borderId="0" xfId="66" applyFont="1"/>
    <xf numFmtId="3" fontId="44" fillId="0" borderId="19" xfId="80" applyNumberFormat="1" applyFont="1" applyBorder="1" applyAlignment="1">
      <alignment horizontal="center" vertical="center" wrapText="1"/>
    </xf>
    <xf numFmtId="169" fontId="44" fillId="0" borderId="19" xfId="80" applyNumberFormat="1" applyFont="1" applyBorder="1" applyAlignment="1">
      <alignment horizontal="center" vertical="center" wrapText="1"/>
    </xf>
    <xf numFmtId="0" fontId="46" fillId="0" borderId="19" xfId="80" quotePrefix="1" applyFont="1" applyBorder="1" applyAlignment="1">
      <alignment horizontal="center" vertical="center" wrapText="1"/>
    </xf>
    <xf numFmtId="0" fontId="46" fillId="0" borderId="19" xfId="80" quotePrefix="1" applyNumberFormat="1" applyFont="1" applyBorder="1" applyAlignment="1">
      <alignment horizontal="center" vertical="center" wrapText="1"/>
    </xf>
    <xf numFmtId="49" fontId="46" fillId="0" borderId="19" xfId="80" quotePrefix="1" applyNumberFormat="1" applyFont="1" applyBorder="1" applyAlignment="1">
      <alignment horizontal="center" vertical="center" wrapText="1"/>
    </xf>
    <xf numFmtId="169" fontId="46" fillId="0" borderId="19" xfId="80" quotePrefix="1" applyNumberFormat="1" applyFont="1" applyBorder="1" applyAlignment="1">
      <alignment horizontal="center" vertical="center" wrapText="1"/>
    </xf>
    <xf numFmtId="49" fontId="47" fillId="0" borderId="19" xfId="80" quotePrefix="1" applyNumberFormat="1" applyFont="1" applyBorder="1" applyAlignment="1">
      <alignment horizontal="center" vertical="center" wrapText="1"/>
    </xf>
    <xf numFmtId="0" fontId="44" fillId="0" borderId="19" xfId="0" applyFont="1" applyBorder="1" applyAlignment="1">
      <alignment horizontal="left" vertical="center" wrapText="1"/>
    </xf>
    <xf numFmtId="169" fontId="44" fillId="0" borderId="19" xfId="1" applyNumberFormat="1" applyFont="1" applyBorder="1" applyAlignment="1">
      <alignment horizontal="center" vertical="center" wrapText="1"/>
    </xf>
    <xf numFmtId="169" fontId="44" fillId="0" borderId="19" xfId="80" quotePrefix="1" applyNumberFormat="1" applyFont="1" applyBorder="1" applyAlignment="1">
      <alignment horizontal="center" vertical="center" wrapText="1"/>
    </xf>
    <xf numFmtId="0" fontId="45" fillId="0" borderId="20" xfId="66" applyFont="1" applyBorder="1"/>
    <xf numFmtId="171" fontId="44" fillId="0" borderId="0" xfId="1" applyNumberFormat="1" applyFont="1"/>
    <xf numFmtId="0" fontId="44" fillId="0" borderId="0" xfId="66" applyFont="1"/>
    <xf numFmtId="169" fontId="46" fillId="0" borderId="19" xfId="1" applyNumberFormat="1" applyFont="1" applyBorder="1" applyAlignment="1">
      <alignment horizontal="center" vertical="center" wrapText="1"/>
    </xf>
    <xf numFmtId="0" fontId="47" fillId="0" borderId="20" xfId="66" applyFont="1" applyBorder="1"/>
    <xf numFmtId="171" fontId="46" fillId="0" borderId="0" xfId="1" applyNumberFormat="1" applyFont="1"/>
    <xf numFmtId="0" fontId="47" fillId="0" borderId="19" xfId="0" applyFont="1" applyBorder="1" applyAlignment="1">
      <alignment horizontal="center" vertical="center" wrapText="1"/>
    </xf>
    <xf numFmtId="0" fontId="64" fillId="0" borderId="19" xfId="0" applyFont="1" applyBorder="1" applyAlignment="1">
      <alignment horizontal="center" vertical="center" wrapText="1"/>
    </xf>
    <xf numFmtId="169" fontId="47" fillId="0" borderId="19" xfId="1" applyNumberFormat="1" applyFont="1" applyBorder="1" applyAlignment="1">
      <alignment horizontal="center" vertical="center" wrapText="1"/>
    </xf>
    <xf numFmtId="169" fontId="47" fillId="0" borderId="19" xfId="80" quotePrefix="1" applyNumberFormat="1" applyFont="1" applyBorder="1" applyAlignment="1">
      <alignment horizontal="center" vertical="center" wrapText="1"/>
    </xf>
    <xf numFmtId="0" fontId="47" fillId="0" borderId="0" xfId="66" applyFont="1"/>
    <xf numFmtId="171" fontId="47" fillId="0" borderId="0" xfId="1" applyNumberFormat="1" applyFont="1"/>
    <xf numFmtId="169" fontId="46" fillId="0" borderId="19" xfId="1" applyNumberFormat="1" applyFont="1" applyBorder="1" applyAlignment="1">
      <alignment vertical="center" wrapText="1"/>
    </xf>
    <xf numFmtId="41" fontId="46" fillId="0" borderId="19" xfId="80" quotePrefix="1" applyNumberFormat="1" applyFont="1" applyBorder="1" applyAlignment="1">
      <alignment horizontal="center" vertical="center" wrapText="1"/>
    </xf>
    <xf numFmtId="0" fontId="47" fillId="0" borderId="19" xfId="66" applyFont="1" applyBorder="1" applyAlignment="1">
      <alignment vertical="center" wrapText="1"/>
    </xf>
    <xf numFmtId="169" fontId="47" fillId="0" borderId="19" xfId="1" applyNumberFormat="1" applyFont="1" applyBorder="1" applyAlignment="1">
      <alignment vertical="center" wrapText="1"/>
    </xf>
    <xf numFmtId="41" fontId="47" fillId="0" borderId="19" xfId="80" quotePrefix="1" applyNumberFormat="1" applyFont="1" applyBorder="1" applyAlignment="1">
      <alignment horizontal="center" vertical="center" wrapText="1"/>
    </xf>
    <xf numFmtId="0" fontId="47" fillId="0" borderId="25" xfId="66" applyFont="1" applyBorder="1" applyAlignment="1">
      <alignment horizontal="center" vertical="center" wrapText="1"/>
    </xf>
    <xf numFmtId="0" fontId="47" fillId="0" borderId="0" xfId="66" applyFont="1" applyAlignment="1">
      <alignment horizontal="left" indent="2"/>
    </xf>
    <xf numFmtId="0" fontId="47" fillId="0" borderId="25" xfId="66" applyFont="1" applyBorder="1" applyAlignment="1">
      <alignment vertical="center" wrapText="1"/>
    </xf>
    <xf numFmtId="0" fontId="47" fillId="0" borderId="19" xfId="66" applyFont="1" applyBorder="1" applyAlignment="1">
      <alignment horizontal="center" vertical="center" wrapText="1"/>
    </xf>
    <xf numFmtId="0" fontId="46" fillId="0" borderId="19" xfId="66" applyFont="1" applyBorder="1" applyAlignment="1">
      <alignment vertical="center" wrapText="1"/>
    </xf>
    <xf numFmtId="0" fontId="60" fillId="0" borderId="19" xfId="0" applyFont="1" applyBorder="1" applyAlignment="1">
      <alignment horizontal="center" vertical="center" wrapText="1"/>
    </xf>
    <xf numFmtId="3" fontId="46" fillId="0" borderId="19" xfId="0" applyNumberFormat="1" applyFont="1" applyBorder="1" applyAlignment="1">
      <alignment horizontal="left" vertical="center" wrapText="1"/>
    </xf>
    <xf numFmtId="169" fontId="49" fillId="0" borderId="0" xfId="66" applyNumberFormat="1" applyFont="1"/>
    <xf numFmtId="0" fontId="49" fillId="0" borderId="0" xfId="66" applyFont="1" applyAlignment="1">
      <alignment horizontal="center"/>
    </xf>
    <xf numFmtId="0" fontId="49" fillId="0" borderId="0" xfId="66" applyFont="1" applyAlignment="1">
      <alignment wrapText="1"/>
    </xf>
    <xf numFmtId="0" fontId="65" fillId="0" borderId="0" xfId="66" applyFont="1"/>
    <xf numFmtId="170" fontId="51" fillId="0" borderId="19" xfId="26" applyNumberFormat="1" applyFont="1" applyBorder="1" applyAlignment="1">
      <alignment horizontal="center" vertical="center" wrapText="1"/>
    </xf>
    <xf numFmtId="3" fontId="46" fillId="11" borderId="21" xfId="98" applyNumberFormat="1" applyFont="1" applyFill="1" applyBorder="1" applyAlignment="1">
      <alignment horizontal="center" vertical="center" wrapText="1"/>
    </xf>
    <xf numFmtId="167" fontId="49" fillId="0" borderId="0" xfId="1" applyFont="1"/>
    <xf numFmtId="4" fontId="48" fillId="0" borderId="0" xfId="80" applyNumberFormat="1" applyFont="1" applyBorder="1" applyAlignment="1">
      <alignment vertical="center" wrapText="1"/>
    </xf>
    <xf numFmtId="0" fontId="44" fillId="0" borderId="19" xfId="80" quotePrefix="1" applyFont="1" applyBorder="1" applyAlignment="1">
      <alignment horizontal="center" vertical="center" wrapText="1"/>
    </xf>
    <xf numFmtId="0" fontId="44" fillId="0" borderId="19" xfId="80" quotePrefix="1" applyFont="1" applyBorder="1" applyAlignment="1">
      <alignment horizontal="left" vertical="center" wrapText="1"/>
    </xf>
    <xf numFmtId="168" fontId="44" fillId="0" borderId="19" xfId="1" quotePrefix="1" applyNumberFormat="1" applyFont="1" applyBorder="1" applyAlignment="1">
      <alignment horizontal="center" vertical="center" wrapText="1"/>
    </xf>
    <xf numFmtId="0" fontId="52" fillId="0" borderId="0" xfId="66" applyFont="1"/>
    <xf numFmtId="0" fontId="46" fillId="0" borderId="19" xfId="80" quotePrefix="1" applyFont="1" applyBorder="1" applyAlignment="1">
      <alignment horizontal="left" vertical="center" wrapText="1"/>
    </xf>
    <xf numFmtId="168" fontId="46" fillId="0" borderId="19" xfId="1" quotePrefix="1" applyNumberFormat="1" applyFont="1" applyBorder="1" applyAlignment="1">
      <alignment horizontal="center" vertical="center" wrapText="1"/>
    </xf>
    <xf numFmtId="3" fontId="46" fillId="0" borderId="19" xfId="80" quotePrefix="1" applyNumberFormat="1" applyFont="1" applyBorder="1" applyAlignment="1">
      <alignment horizontal="center" vertical="center" wrapText="1"/>
    </xf>
    <xf numFmtId="0" fontId="44" fillId="0" borderId="19" xfId="97" applyFont="1" applyBorder="1" applyAlignment="1">
      <alignment horizontal="center" vertical="center" wrapText="1"/>
    </xf>
    <xf numFmtId="0" fontId="23" fillId="0" borderId="19" xfId="27" applyFont="1" applyBorder="1" applyAlignment="1" applyProtection="1">
      <alignment horizontal="left" vertical="center" wrapText="1"/>
    </xf>
    <xf numFmtId="0" fontId="23" fillId="0" borderId="19" xfId="80" applyFont="1" applyBorder="1" applyAlignment="1">
      <alignment horizontal="center" vertical="center" wrapText="1"/>
    </xf>
    <xf numFmtId="169" fontId="44" fillId="0" borderId="19" xfId="31" applyNumberFormat="1" applyFont="1" applyBorder="1" applyAlignment="1">
      <alignment vertical="center"/>
    </xf>
    <xf numFmtId="0" fontId="46" fillId="0" borderId="19" xfId="97" applyFont="1" applyBorder="1" applyAlignment="1">
      <alignment horizontal="center" vertical="center" wrapText="1"/>
    </xf>
    <xf numFmtId="0" fontId="16" fillId="0" borderId="19" xfId="27" applyFont="1" applyBorder="1" applyAlignment="1" applyProtection="1">
      <alignment horizontal="left" vertical="center" wrapText="1"/>
    </xf>
    <xf numFmtId="0" fontId="16" fillId="0" borderId="19" xfId="80" applyFont="1" applyBorder="1" applyAlignment="1">
      <alignment horizontal="center" vertical="center" wrapText="1"/>
    </xf>
    <xf numFmtId="169" fontId="46" fillId="0" borderId="19" xfId="31" applyNumberFormat="1" applyFont="1" applyBorder="1" applyAlignment="1">
      <alignment vertical="center"/>
    </xf>
    <xf numFmtId="0" fontId="23" fillId="0" borderId="8" xfId="74" applyFont="1" applyFill="1" applyBorder="1" applyAlignment="1" applyProtection="1">
      <alignment horizontal="center" vertical="center"/>
    </xf>
    <xf numFmtId="0" fontId="23" fillId="0" borderId="9" xfId="74" applyFont="1" applyFill="1" applyBorder="1" applyAlignment="1" applyProtection="1">
      <alignment horizontal="center" vertical="center"/>
    </xf>
    <xf numFmtId="0" fontId="23" fillId="0" borderId="10" xfId="74" applyFont="1" applyFill="1" applyBorder="1" applyAlignment="1" applyProtection="1">
      <alignment horizontal="center" vertical="center"/>
    </xf>
    <xf numFmtId="0" fontId="23" fillId="0" borderId="11" xfId="74" applyFont="1" applyFill="1" applyBorder="1" applyAlignment="1" applyProtection="1">
      <alignment horizontal="center" vertical="center"/>
    </xf>
    <xf numFmtId="0" fontId="25" fillId="0" borderId="12" xfId="74" applyFont="1" applyFill="1" applyBorder="1" applyAlignment="1" applyProtection="1">
      <alignment horizontal="center" vertical="center"/>
    </xf>
    <xf numFmtId="0" fontId="25" fillId="0" borderId="2" xfId="74" applyFont="1" applyFill="1" applyBorder="1" applyAlignment="1" applyProtection="1">
      <alignment horizontal="center" vertical="center"/>
    </xf>
    <xf numFmtId="0" fontId="25" fillId="0" borderId="3" xfId="74" applyFont="1" applyFill="1" applyBorder="1" applyAlignment="1" applyProtection="1">
      <alignment horizontal="center" vertical="center"/>
    </xf>
    <xf numFmtId="0" fontId="25" fillId="0" borderId="13" xfId="74" applyFont="1" applyFill="1" applyBorder="1" applyAlignment="1" applyProtection="1">
      <alignment horizontal="center" vertical="center"/>
    </xf>
    <xf numFmtId="0" fontId="26" fillId="0" borderId="12" xfId="74" applyFont="1" applyFill="1" applyBorder="1" applyAlignment="1" applyProtection="1">
      <alignment horizontal="center" vertical="center"/>
    </xf>
    <xf numFmtId="0" fontId="26" fillId="0" borderId="2" xfId="74" applyFont="1" applyFill="1" applyBorder="1" applyAlignment="1" applyProtection="1">
      <alignment horizontal="center" vertical="center"/>
    </xf>
    <xf numFmtId="0" fontId="26" fillId="0" borderId="3" xfId="74" applyFont="1" applyFill="1" applyBorder="1" applyAlignment="1" applyProtection="1">
      <alignment horizontal="center" vertical="center"/>
    </xf>
    <xf numFmtId="0" fontId="26" fillId="0" borderId="13" xfId="74" applyFont="1" applyFill="1" applyBorder="1" applyAlignment="1" applyProtection="1">
      <alignment horizontal="center" vertical="center"/>
    </xf>
    <xf numFmtId="0" fontId="27" fillId="0" borderId="0" xfId="66" applyFont="1" applyFill="1" applyBorder="1" applyAlignment="1" applyProtection="1">
      <alignment horizontal="center" vertical="center"/>
    </xf>
    <xf numFmtId="0" fontId="27" fillId="0" borderId="13" xfId="66" applyFont="1" applyFill="1" applyBorder="1" applyAlignment="1" applyProtection="1">
      <alignment horizontal="center" vertical="center"/>
    </xf>
    <xf numFmtId="0" fontId="28" fillId="0" borderId="3" xfId="74" applyFont="1" applyFill="1" applyBorder="1" applyAlignment="1" applyProtection="1">
      <alignment horizontal="center" vertical="center"/>
    </xf>
    <xf numFmtId="0" fontId="28" fillId="0" borderId="13" xfId="74" applyFont="1" applyFill="1" applyBorder="1" applyAlignment="1" applyProtection="1">
      <alignment horizontal="center" vertical="center"/>
    </xf>
    <xf numFmtId="0" fontId="42" fillId="0" borderId="14" xfId="74" applyFont="1" applyFill="1" applyBorder="1" applyAlignment="1" applyProtection="1">
      <alignment horizontal="center" vertical="center"/>
    </xf>
    <xf numFmtId="0" fontId="41" fillId="0" borderId="4" xfId="74" applyFont="1" applyFill="1" applyBorder="1" applyAlignment="1" applyProtection="1">
      <alignment horizontal="center" vertical="center"/>
    </xf>
    <xf numFmtId="0" fontId="41" fillId="0" borderId="15" xfId="74" applyFont="1" applyFill="1" applyBorder="1" applyAlignment="1" applyProtection="1">
      <alignment horizontal="center" vertical="center"/>
    </xf>
    <xf numFmtId="0" fontId="28" fillId="0" borderId="14" xfId="81" applyFont="1" applyFill="1" applyBorder="1" applyAlignment="1" applyProtection="1">
      <alignment horizontal="center" vertical="center"/>
    </xf>
    <xf numFmtId="0" fontId="28" fillId="0" borderId="4" xfId="81" applyFont="1" applyFill="1" applyBorder="1" applyAlignment="1" applyProtection="1">
      <alignment horizontal="center" vertical="center"/>
    </xf>
    <xf numFmtId="0" fontId="28" fillId="0" borderId="15" xfId="81" applyFont="1" applyFill="1" applyBorder="1" applyAlignment="1" applyProtection="1">
      <alignment horizontal="center" vertical="center"/>
    </xf>
    <xf numFmtId="0" fontId="32" fillId="0" borderId="12" xfId="74" applyFont="1" applyFill="1" applyBorder="1" applyAlignment="1" applyProtection="1">
      <alignment horizontal="left" vertical="center"/>
    </xf>
    <xf numFmtId="0" fontId="32" fillId="0" borderId="2" xfId="74" applyFont="1" applyFill="1" applyBorder="1" applyAlignment="1" applyProtection="1">
      <alignment horizontal="left" vertical="center"/>
    </xf>
    <xf numFmtId="0" fontId="25" fillId="0" borderId="3" xfId="74" applyFont="1" applyFill="1" applyBorder="1" applyAlignment="1" applyProtection="1">
      <alignment horizontal="left" vertical="center" wrapText="1"/>
    </xf>
    <xf numFmtId="0" fontId="25" fillId="0" borderId="13" xfId="74" applyFont="1" applyFill="1" applyBorder="1" applyAlignment="1" applyProtection="1">
      <alignment horizontal="left" vertical="center" wrapText="1"/>
    </xf>
    <xf numFmtId="4" fontId="25" fillId="0" borderId="3" xfId="67" applyNumberFormat="1" applyFont="1" applyFill="1" applyBorder="1" applyAlignment="1" applyProtection="1">
      <alignment horizontal="left" vertical="center" wrapText="1"/>
    </xf>
    <xf numFmtId="4" fontId="25" fillId="0" borderId="13" xfId="67" applyNumberFormat="1" applyFont="1" applyFill="1" applyBorder="1" applyAlignment="1" applyProtection="1">
      <alignment horizontal="left" vertical="center" wrapText="1"/>
    </xf>
    <xf numFmtId="3" fontId="32" fillId="0" borderId="3" xfId="74" applyNumberFormat="1" applyFont="1" applyFill="1" applyBorder="1" applyAlignment="1" applyProtection="1">
      <alignment horizontal="left" vertical="center"/>
    </xf>
    <xf numFmtId="3" fontId="32" fillId="0" borderId="13" xfId="74" applyNumberFormat="1" applyFont="1" applyFill="1" applyBorder="1" applyAlignment="1" applyProtection="1">
      <alignment horizontal="left" vertical="center"/>
    </xf>
    <xf numFmtId="0" fontId="0" fillId="0" borderId="14" xfId="0" applyFill="1" applyBorder="1"/>
    <xf numFmtId="0" fontId="0" fillId="0" borderId="4" xfId="0" applyFill="1" applyBorder="1"/>
    <xf numFmtId="0" fontId="0" fillId="0" borderId="15" xfId="0" applyFill="1" applyBorder="1"/>
    <xf numFmtId="0" fontId="62" fillId="0" borderId="0" xfId="68" applyFont="1" applyAlignment="1">
      <alignment horizontal="center" vertical="center"/>
    </xf>
    <xf numFmtId="0" fontId="59" fillId="0" borderId="0" xfId="65" quotePrefix="1" applyFont="1" applyAlignment="1">
      <alignment horizontal="left" vertical="center" wrapText="1"/>
    </xf>
    <xf numFmtId="0" fontId="59" fillId="0" borderId="0" xfId="68" quotePrefix="1" applyFont="1" applyAlignment="1">
      <alignment horizontal="left" vertical="center"/>
    </xf>
    <xf numFmtId="0" fontId="48" fillId="0" borderId="0" xfId="68" applyFont="1" applyAlignment="1">
      <alignment horizontal="center" vertical="center" wrapText="1"/>
    </xf>
    <xf numFmtId="0" fontId="56" fillId="0" borderId="0" xfId="68" applyNumberFormat="1" applyFont="1" applyAlignment="1">
      <alignment horizontal="center" vertical="center" wrapText="1"/>
    </xf>
    <xf numFmtId="0" fontId="57" fillId="0" borderId="0" xfId="68" applyFont="1" applyAlignment="1">
      <alignment horizontal="left" vertical="center" wrapText="1"/>
    </xf>
    <xf numFmtId="0" fontId="58" fillId="0" borderId="0" xfId="68" applyFont="1" applyAlignment="1">
      <alignment horizontal="left" vertical="center" wrapText="1"/>
    </xf>
    <xf numFmtId="0" fontId="59" fillId="0" borderId="0" xfId="68" quotePrefix="1" applyFont="1" applyAlignment="1">
      <alignment horizontal="left" vertical="center" wrapText="1"/>
    </xf>
    <xf numFmtId="0" fontId="59" fillId="0" borderId="0" xfId="65" applyFont="1" applyAlignment="1">
      <alignment horizontal="left" vertical="center" wrapText="1"/>
    </xf>
    <xf numFmtId="0" fontId="56" fillId="0" borderId="0" xfId="68" applyFont="1" applyAlignment="1">
      <alignment horizontal="center" vertical="center"/>
    </xf>
    <xf numFmtId="0" fontId="59" fillId="0" borderId="0" xfId="68" applyFont="1" applyAlignment="1">
      <alignment horizontal="center" vertical="center"/>
    </xf>
    <xf numFmtId="0" fontId="63" fillId="0" borderId="0" xfId="79" applyFont="1" applyAlignment="1">
      <alignment horizontal="center" vertical="center" wrapText="1"/>
    </xf>
    <xf numFmtId="4" fontId="48" fillId="0" borderId="0" xfId="80" applyNumberFormat="1" applyFont="1" applyBorder="1" applyAlignment="1">
      <alignment horizontal="center" vertical="center" wrapText="1"/>
    </xf>
    <xf numFmtId="4" fontId="48" fillId="0" borderId="0" xfId="80" applyNumberFormat="1" applyFont="1" applyAlignment="1">
      <alignment horizontal="center" vertical="center" wrapText="1"/>
    </xf>
    <xf numFmtId="0" fontId="44" fillId="0" borderId="20" xfId="66" applyFont="1" applyBorder="1" applyAlignment="1">
      <alignment horizontal="center" vertical="center"/>
    </xf>
    <xf numFmtId="0" fontId="44" fillId="0" borderId="21" xfId="66" applyFont="1" applyBorder="1" applyAlignment="1">
      <alignment horizontal="center" vertical="center"/>
    </xf>
    <xf numFmtId="0" fontId="44" fillId="0" borderId="19" xfId="80" applyFont="1" applyBorder="1" applyAlignment="1">
      <alignment horizontal="center" vertical="center" wrapText="1"/>
    </xf>
    <xf numFmtId="3" fontId="44" fillId="0" borderId="19" xfId="80" applyNumberFormat="1" applyFont="1" applyBorder="1" applyAlignment="1">
      <alignment horizontal="center" vertical="center" wrapText="1"/>
    </xf>
    <xf numFmtId="0" fontId="44" fillId="0" borderId="20" xfId="80" applyFont="1" applyBorder="1" applyAlignment="1">
      <alignment horizontal="center" vertical="center" wrapText="1"/>
    </xf>
    <xf numFmtId="0" fontId="44" fillId="0" borderId="21" xfId="80" applyFont="1" applyBorder="1" applyAlignment="1">
      <alignment horizontal="center" vertical="center" wrapText="1"/>
    </xf>
    <xf numFmtId="3" fontId="44" fillId="0" borderId="22" xfId="80" applyNumberFormat="1" applyFont="1" applyBorder="1" applyAlignment="1">
      <alignment horizontal="center" vertical="center" wrapText="1"/>
    </xf>
    <xf numFmtId="3" fontId="44" fillId="0" borderId="23" xfId="80" applyNumberFormat="1" applyFont="1" applyBorder="1" applyAlignment="1">
      <alignment horizontal="center" vertical="center" wrapText="1"/>
    </xf>
    <xf numFmtId="0" fontId="63" fillId="0" borderId="0" xfId="79" applyFont="1" applyBorder="1" applyAlignment="1">
      <alignment horizontal="center" vertical="center" wrapText="1"/>
    </xf>
    <xf numFmtId="0" fontId="44" fillId="0" borderId="20" xfId="66" applyFont="1" applyBorder="1" applyAlignment="1">
      <alignment horizontal="center" vertical="center" wrapText="1"/>
    </xf>
    <xf numFmtId="0" fontId="44" fillId="0" borderId="21" xfId="66" applyFont="1" applyBorder="1" applyAlignment="1">
      <alignment horizontal="center" vertical="center" wrapText="1"/>
    </xf>
    <xf numFmtId="0" fontId="23" fillId="0" borderId="0" xfId="79" applyFont="1" applyFill="1" applyAlignment="1" applyProtection="1">
      <alignment horizontal="center" vertical="center" wrapText="1"/>
    </xf>
    <xf numFmtId="4" fontId="23" fillId="0" borderId="0" xfId="80" applyNumberFormat="1" applyFont="1" applyFill="1" applyAlignment="1" applyProtection="1">
      <alignment horizontal="center" vertical="center" wrapText="1"/>
    </xf>
    <xf numFmtId="0" fontId="0" fillId="0" borderId="7" xfId="0" applyFill="1" applyBorder="1"/>
    <xf numFmtId="0" fontId="23" fillId="0" borderId="5" xfId="66" applyFont="1" applyFill="1" applyBorder="1" applyAlignment="1" applyProtection="1">
      <alignment horizontal="center" vertical="center"/>
    </xf>
    <xf numFmtId="0" fontId="23" fillId="0" borderId="5" xfId="80" applyFont="1" applyFill="1" applyBorder="1" applyAlignment="1" applyProtection="1">
      <alignment horizontal="center" vertical="center" wrapText="1"/>
    </xf>
    <xf numFmtId="3" fontId="23" fillId="0" borderId="5" xfId="80" applyNumberFormat="1" applyFont="1" applyFill="1" applyBorder="1" applyAlignment="1" applyProtection="1">
      <alignment horizontal="center" vertical="center" wrapText="1"/>
    </xf>
    <xf numFmtId="0" fontId="40" fillId="9" borderId="5" xfId="0" applyFont="1" applyFill="1" applyBorder="1" applyAlignment="1">
      <alignment horizontal="center" vertical="center" wrapText="1"/>
    </xf>
    <xf numFmtId="0" fontId="40" fillId="9" borderId="5" xfId="0" applyFont="1" applyFill="1" applyBorder="1" applyAlignment="1">
      <alignment horizontal="justify" vertical="center" wrapText="1"/>
    </xf>
    <xf numFmtId="0" fontId="38" fillId="9" borderId="0" xfId="0" applyFont="1" applyFill="1" applyAlignment="1">
      <alignment horizontal="center"/>
    </xf>
    <xf numFmtId="0" fontId="0" fillId="9" borderId="5" xfId="0" applyFill="1" applyBorder="1"/>
    <xf numFmtId="0" fontId="0" fillId="9" borderId="0" xfId="0" applyFill="1"/>
    <xf numFmtId="0" fontId="48" fillId="0" borderId="24" xfId="78" applyFont="1" applyBorder="1" applyAlignment="1">
      <alignment horizontal="center" vertical="center" wrapText="1"/>
    </xf>
  </cellXfs>
  <cellStyles count="99">
    <cellStyle name="Accent" xfId="10" xr:uid="{00000000-0005-0000-0000-000000000000}"/>
    <cellStyle name="Accent 1" xfId="11" xr:uid="{00000000-0005-0000-0000-000001000000}"/>
    <cellStyle name="Accent 1 17" xfId="12" xr:uid="{00000000-0005-0000-0000-000002000000}"/>
    <cellStyle name="Accent 1 5" xfId="13" xr:uid="{00000000-0005-0000-0000-000003000000}"/>
    <cellStyle name="Accent 1 6" xfId="14" xr:uid="{00000000-0005-0000-0000-000004000000}"/>
    <cellStyle name="Accent 16" xfId="15" xr:uid="{00000000-0005-0000-0000-000005000000}"/>
    <cellStyle name="Accent 2" xfId="16" xr:uid="{00000000-0005-0000-0000-000006000000}"/>
    <cellStyle name="Accent 2 18" xfId="17" xr:uid="{00000000-0005-0000-0000-000007000000}"/>
    <cellStyle name="Accent 2 6" xfId="18" xr:uid="{00000000-0005-0000-0000-000008000000}"/>
    <cellStyle name="Accent 2 7" xfId="19" xr:uid="{00000000-0005-0000-0000-000009000000}"/>
    <cellStyle name="Accent 3" xfId="20" xr:uid="{00000000-0005-0000-0000-00000A000000}"/>
    <cellStyle name="Accent 3 19" xfId="21" xr:uid="{00000000-0005-0000-0000-00000B000000}"/>
    <cellStyle name="Accent 3 7" xfId="22" xr:uid="{00000000-0005-0000-0000-00000C000000}"/>
    <cellStyle name="Accent 3 8" xfId="23" xr:uid="{00000000-0005-0000-0000-00000D000000}"/>
    <cellStyle name="Accent 4" xfId="24" xr:uid="{00000000-0005-0000-0000-00000E000000}"/>
    <cellStyle name="Accent 5" xfId="25" xr:uid="{00000000-0005-0000-0000-00000F000000}"/>
    <cellStyle name="Accent1 2 8" xfId="26" xr:uid="{00000000-0005-0000-0000-000010000000}"/>
    <cellStyle name="Accent2 2 7" xfId="27" xr:uid="{00000000-0005-0000-0000-000011000000}"/>
    <cellStyle name="Bad" xfId="6" builtinId="27" customBuiltin="1"/>
    <cellStyle name="Bad 13" xfId="28" xr:uid="{00000000-0005-0000-0000-000013000000}"/>
    <cellStyle name="Bad 8" xfId="29" xr:uid="{00000000-0005-0000-0000-000014000000}"/>
    <cellStyle name="Bad 9" xfId="30" xr:uid="{00000000-0005-0000-0000-000015000000}"/>
    <cellStyle name="Comma" xfId="1" builtinId="3" customBuiltin="1"/>
    <cellStyle name="Comma 10" xfId="31" xr:uid="{00000000-0005-0000-0000-000017000000}"/>
    <cellStyle name="Comma 12" xfId="32" xr:uid="{00000000-0005-0000-0000-000018000000}"/>
    <cellStyle name="Comma 2" xfId="33" xr:uid="{00000000-0005-0000-0000-000019000000}"/>
    <cellStyle name="Comma 34" xfId="34" xr:uid="{00000000-0005-0000-0000-00001A000000}"/>
    <cellStyle name="Comma 6 2 2" xfId="35" xr:uid="{00000000-0005-0000-0000-00001B000000}"/>
    <cellStyle name="Comma 6 9" xfId="36" xr:uid="{00000000-0005-0000-0000-00001C000000}"/>
    <cellStyle name="Error" xfId="37" xr:uid="{00000000-0005-0000-0000-00001D000000}"/>
    <cellStyle name="Error 10" xfId="38" xr:uid="{00000000-0005-0000-0000-00001E000000}"/>
    <cellStyle name="Error 15" xfId="39" xr:uid="{00000000-0005-0000-0000-00001F000000}"/>
    <cellStyle name="Error 9" xfId="40" xr:uid="{00000000-0005-0000-0000-000020000000}"/>
    <cellStyle name="Excel Built-in Comma" xfId="41" xr:uid="{00000000-0005-0000-0000-000021000000}"/>
    <cellStyle name="Footnote" xfId="42" xr:uid="{00000000-0005-0000-0000-000022000000}"/>
    <cellStyle name="Footnote 10" xfId="43" xr:uid="{00000000-0005-0000-0000-000023000000}"/>
    <cellStyle name="Footnote 11" xfId="44" xr:uid="{00000000-0005-0000-0000-000024000000}"/>
    <cellStyle name="Footnote 8" xfId="45" xr:uid="{00000000-0005-0000-0000-000025000000}"/>
    <cellStyle name="Good" xfId="5" builtinId="26" customBuiltin="1"/>
    <cellStyle name="Good 11" xfId="46" xr:uid="{00000000-0005-0000-0000-000027000000}"/>
    <cellStyle name="Good 12" xfId="47" xr:uid="{00000000-0005-0000-0000-000028000000}"/>
    <cellStyle name="Good 13" xfId="48" xr:uid="{00000000-0005-0000-0000-000029000000}"/>
    <cellStyle name="Heading" xfId="49" xr:uid="{00000000-0005-0000-0000-00002A000000}"/>
    <cellStyle name="Heading 1" xfId="2" builtinId="16" customBuiltin="1"/>
    <cellStyle name="Heading 1 14" xfId="50" xr:uid="{00000000-0005-0000-0000-00002C000000}"/>
    <cellStyle name="Heading 1 15" xfId="51" xr:uid="{00000000-0005-0000-0000-00002D000000}"/>
    <cellStyle name="Heading 1 4" xfId="52" xr:uid="{00000000-0005-0000-0000-00002E000000}"/>
    <cellStyle name="Heading 13" xfId="53" xr:uid="{00000000-0005-0000-0000-00002F000000}"/>
    <cellStyle name="Heading 14" xfId="54" xr:uid="{00000000-0005-0000-0000-000030000000}"/>
    <cellStyle name="Heading 2" xfId="3" builtinId="17" customBuiltin="1"/>
    <cellStyle name="Heading 2 15" xfId="55" xr:uid="{00000000-0005-0000-0000-000032000000}"/>
    <cellStyle name="Heading 2 16" xfId="56" xr:uid="{00000000-0005-0000-0000-000033000000}"/>
    <cellStyle name="Heading 2 5" xfId="57" xr:uid="{00000000-0005-0000-0000-000034000000}"/>
    <cellStyle name="Heading 3" xfId="4" builtinId="18" customBuiltin="1"/>
    <cellStyle name="Hyperlink" xfId="58" xr:uid="{00000000-0005-0000-0000-000036000000}"/>
    <cellStyle name="Hyperlink 16" xfId="59" xr:uid="{00000000-0005-0000-0000-000037000000}"/>
    <cellStyle name="Hyperlink 17" xfId="60" xr:uid="{00000000-0005-0000-0000-000038000000}"/>
    <cellStyle name="Hyperlink 9" xfId="61" xr:uid="{00000000-0005-0000-0000-000039000000}"/>
    <cellStyle name="Neutral" xfId="7" builtinId="28" customBuiltin="1"/>
    <cellStyle name="Neutral 12" xfId="62" xr:uid="{00000000-0005-0000-0000-00003B000000}"/>
    <cellStyle name="Neutral 17" xfId="63" xr:uid="{00000000-0005-0000-0000-00003C000000}"/>
    <cellStyle name="Neutral 18" xfId="64" xr:uid="{00000000-0005-0000-0000-00003D000000}"/>
    <cellStyle name="Normal" xfId="0" builtinId="0" customBuiltin="1"/>
    <cellStyle name="Normal 10 2" xfId="65" xr:uid="{00000000-0005-0000-0000-00003F000000}"/>
    <cellStyle name="Normal 10 9" xfId="66" xr:uid="{00000000-0005-0000-0000-000040000000}"/>
    <cellStyle name="Normal 11" xfId="67" xr:uid="{00000000-0005-0000-0000-000041000000}"/>
    <cellStyle name="Normal 13 2" xfId="68" xr:uid="{00000000-0005-0000-0000-000042000000}"/>
    <cellStyle name="Normal 14 2 3" xfId="69" xr:uid="{00000000-0005-0000-0000-000043000000}"/>
    <cellStyle name="Normal 14 3" xfId="70" xr:uid="{00000000-0005-0000-0000-000044000000}"/>
    <cellStyle name="Normal 15 2" xfId="71" xr:uid="{00000000-0005-0000-0000-000045000000}"/>
    <cellStyle name="Normal 16 2" xfId="72" xr:uid="{00000000-0005-0000-0000-000046000000}"/>
    <cellStyle name="Normal 16 3" xfId="73" xr:uid="{00000000-0005-0000-0000-000047000000}"/>
    <cellStyle name="Normal 2" xfId="74" xr:uid="{00000000-0005-0000-0000-000048000000}"/>
    <cellStyle name="Normal 20" xfId="75" xr:uid="{00000000-0005-0000-0000-000049000000}"/>
    <cellStyle name="Normal 3" xfId="76" xr:uid="{00000000-0005-0000-0000-00004A000000}"/>
    <cellStyle name="Normal 42" xfId="77" xr:uid="{00000000-0005-0000-0000-00004B000000}"/>
    <cellStyle name="Normal 48" xfId="97" xr:uid="{00000000-0005-0000-0000-00004C000000}"/>
    <cellStyle name="Normal_DT san xuat Cabin 04 robot 21.11.2016" xfId="78" xr:uid="{00000000-0005-0000-0000-00004D000000}"/>
    <cellStyle name="Normal_DT_KSat_he_thong_tiep_dat_dai_KSKL_Vinh" xfId="79" xr:uid="{00000000-0005-0000-0000-00004E000000}"/>
    <cellStyle name="Normal_QCPP_Mau TKe" xfId="98" xr:uid="{00000000-0005-0000-0000-00004F000000}"/>
    <cellStyle name="Normal_Sheet1_DT_KSat_he_thong_tiep_dat_dai_KSKL_Vinh" xfId="80" xr:uid="{00000000-0005-0000-0000-000050000000}"/>
    <cellStyle name="Normal_TONG DU TOAN CANTHO 5-12(sua sau tham ke)" xfId="81" xr:uid="{00000000-0005-0000-0000-000051000000}"/>
    <cellStyle name="Note" xfId="8" builtinId="10" customBuiltin="1"/>
    <cellStyle name="Note 18" xfId="82" xr:uid="{00000000-0005-0000-0000-000053000000}"/>
    <cellStyle name="Note 19" xfId="83" xr:uid="{00000000-0005-0000-0000-000054000000}"/>
    <cellStyle name="Note 7" xfId="84" xr:uid="{00000000-0005-0000-0000-000055000000}"/>
    <cellStyle name="Status" xfId="85" xr:uid="{00000000-0005-0000-0000-000056000000}"/>
    <cellStyle name="Status 10" xfId="86" xr:uid="{00000000-0005-0000-0000-000057000000}"/>
    <cellStyle name="Status 19" xfId="87" xr:uid="{00000000-0005-0000-0000-000058000000}"/>
    <cellStyle name="Status 20" xfId="88" xr:uid="{00000000-0005-0000-0000-000059000000}"/>
    <cellStyle name="Text" xfId="89" xr:uid="{00000000-0005-0000-0000-00005A000000}"/>
    <cellStyle name="Text 20" xfId="90" xr:uid="{00000000-0005-0000-0000-00005B000000}"/>
    <cellStyle name="Text 21" xfId="91" xr:uid="{00000000-0005-0000-0000-00005C000000}"/>
    <cellStyle name="Text 6" xfId="92" xr:uid="{00000000-0005-0000-0000-00005D000000}"/>
    <cellStyle name="Warning" xfId="93" xr:uid="{00000000-0005-0000-0000-00005E000000}"/>
    <cellStyle name="Warning 14" xfId="94" xr:uid="{00000000-0005-0000-0000-00005F000000}"/>
    <cellStyle name="Warning 21" xfId="95" xr:uid="{00000000-0005-0000-0000-000060000000}"/>
    <cellStyle name="Warning 22" xfId="96" xr:uid="{00000000-0005-0000-0000-000061000000}"/>
    <cellStyle name="?_ Att. 1- Cover" xfId="9" xr:uid="{00000000-0005-0000-0000-00006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UY%20ANH/Thuy%20Anh/DE%20TAI/2020/ADS-B/HSTK_IN/ADS-B_NangCap_DuToan_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uyet minh"/>
      <sheetName val="Bìa"/>
      <sheetName val="TM"/>
      <sheetName val="Gói thầu"/>
      <sheetName val="TH_CP"/>
      <sheetName val="B1_CP_Lập BC"/>
      <sheetName val="B2_CP_Lập HSTK"/>
      <sheetName val="B3_TH_GT01"/>
      <sheetName val="B3.1_GT01_Chế tạo SP mẫu"/>
      <sheetName val="B4_CP_VPP"/>
      <sheetName val="B5_CP_TĐNT"/>
      <sheetName val="Bang luong 2020"/>
      <sheetName val="Bảng Tiên lượng"/>
      <sheetName val="Tổng công "/>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Nhân công thực hiện chế tạo sản phẩm mẫu</v>
          </cell>
        </row>
        <row r="28">
          <cell r="B28" t="str">
            <v>Bổ sung tính năng lựa chọn giao thức truyền dẫn dữ liệu ADS-B(multicast và unicast)</v>
          </cell>
          <cell r="F28" t="str">
            <v>NVGPCNTT_G3</v>
          </cell>
        </row>
        <row r="29">
          <cell r="B29" t="str">
            <v>Bổ sung tính năng hợp nhất (fusion) dữ liệu từ các máy thu/hệ thống tích hợp ADS-B</v>
          </cell>
          <cell r="F29" t="str">
            <v>NVGPCNTT_G3</v>
          </cell>
        </row>
        <row r="30">
          <cell r="F30" t="str">
            <v>NVLT_H2</v>
          </cell>
        </row>
        <row r="31">
          <cell r="B31" t="str">
            <v>Bổ sung tính năng đồng bộ dữ liệu ADS-B giữa 03 trung tâm.</v>
          </cell>
          <cell r="F31" t="str">
            <v>NVGPCNTT_G3</v>
          </cell>
        </row>
        <row r="32">
          <cell r="B32" t="str">
            <v>Tích hợp các tính năng bổ sung vào phần mềm xử lý trung tâm</v>
          </cell>
          <cell r="F32" t="str">
            <v>NVGPCNTT_G3</v>
          </cell>
        </row>
        <row r="33">
          <cell r="F33" t="str">
            <v>NVLT_H2</v>
          </cell>
        </row>
        <row r="34">
          <cell r="B34" t="str">
            <v>Bổ sung đầy đủ các tìnhnh huống cảnh báo về STCA</v>
          </cell>
          <cell r="F34" t="str">
            <v>NVGPCNTT_G3</v>
          </cell>
        </row>
        <row r="35">
          <cell r="B35" t="str">
            <v>Bổ sung tính năng cảnh báo xung đột trung hạn (MTCA).</v>
          </cell>
          <cell r="F35" t="str">
            <v>NVGPCNTT_G3</v>
          </cell>
        </row>
        <row r="36">
          <cell r="B36" t="str">
            <v>Tích hợp bản đồ địa hình (google earth).</v>
          </cell>
          <cell r="F36" t="str">
            <v>NVGPCNTT_G3</v>
          </cell>
        </row>
        <row r="37">
          <cell r="F37" t="str">
            <v>NVLT_H2</v>
          </cell>
        </row>
        <row r="38">
          <cell r="B38" t="str">
            <v>Tích hợp các tính năng bổ sung vào phần mềm đầu cuối hiển thị.</v>
          </cell>
          <cell r="F38" t="str">
            <v>NVGPCNTT_G3</v>
          </cell>
        </row>
        <row r="39">
          <cell r="F39" t="str">
            <v>NVLT_H2</v>
          </cell>
        </row>
        <row r="41">
          <cell r="B41" t="str">
            <v>Kiểm tra thử nghiệm tính năng lựa chọn giao thức truyền dẫn dữ liệu ADS-B (multicast và unicast)</v>
          </cell>
          <cell r="F41" t="str">
            <v>NVGPCNTT_G3</v>
          </cell>
        </row>
        <row r="42">
          <cell r="B42" t="str">
            <v>Kiểm tra thử nghiệm tính năng hợp nhất (fusion) dữ liệu từ các máy thu/hệ thống tích hợp ADS-B.</v>
          </cell>
          <cell r="F42" t="str">
            <v>NVGPCNTT_G3</v>
          </cell>
        </row>
        <row r="43">
          <cell r="F43" t="str">
            <v>NVLT_H3</v>
          </cell>
        </row>
        <row r="44">
          <cell r="B44" t="str">
            <v>Kiểm tra thử nghiệm tính năng đồng bộ dữ liệu ADS-B giữa 03 trung tâm.</v>
          </cell>
          <cell r="F44" t="str">
            <v>NVGPCNTT_G3</v>
          </cell>
        </row>
        <row r="45">
          <cell r="F45" t="str">
            <v>NVLT_H3</v>
          </cell>
        </row>
        <row r="46">
          <cell r="B46" t="str">
            <v>Kiểm tra thử nghiệm tích hợp các tính năng bổ sung vào phần mềm xử lý trung tâm.</v>
          </cell>
          <cell r="F46" t="str">
            <v>NVGPCNTT_G3</v>
          </cell>
        </row>
        <row r="47">
          <cell r="F47" t="str">
            <v>NVLT_H3</v>
          </cell>
        </row>
        <row r="48">
          <cell r="B48" t="str">
            <v>Kiểm tra thử nghiệm các tìnhnh huống cảnh báo về STCA.</v>
          </cell>
          <cell r="F48" t="str">
            <v>NVLT_H3</v>
          </cell>
        </row>
        <row r="49">
          <cell r="B49" t="str">
            <v>Kiểm tra thử nghiệm tính năng cảnh báo xung đột trung hạn (MTCA).</v>
          </cell>
          <cell r="F49" t="str">
            <v>NVLT_H3</v>
          </cell>
        </row>
        <row r="50">
          <cell r="B50" t="str">
            <v>Kiểm tra thử nghiệm tính năng tích hợp bản đồ địa hình (google earth).</v>
          </cell>
          <cell r="F50" t="str">
            <v>NVLT_H3</v>
          </cell>
        </row>
        <row r="51">
          <cell r="F51" t="str">
            <v>NVLT_H2</v>
          </cell>
        </row>
        <row r="52">
          <cell r="B52" t="str">
            <v>Kiểm tra thử nghiệm tích hợp các tính năng bổ sung vào phần mềm đầu cuối hiển thị.</v>
          </cell>
          <cell r="F52" t="str">
            <v>NVLT_H3</v>
          </cell>
        </row>
        <row r="53">
          <cell r="F53" t="str">
            <v>NVLT_H2</v>
          </cell>
        </row>
        <row r="54">
          <cell r="B54" t="str">
            <v>Hiệu chỉnh các phần mềm sau nghiệm thu</v>
          </cell>
          <cell r="F54" t="str">
            <v>NVGPCNTT_G3</v>
          </cell>
        </row>
        <row r="55">
          <cell r="F55" t="str">
            <v>NVLT_H2</v>
          </cell>
        </row>
        <row r="56">
          <cell r="B56" t="str">
            <v>Thực hiện nghiệm thu sản phẩm mẫu</v>
          </cell>
          <cell r="F56" t="str">
            <v>NVLT_H2</v>
          </cell>
        </row>
        <row r="57">
          <cell r="B57" t="str">
            <v xml:space="preserve">Thực hiện lập hồ sơ, các biên bản và tờ trình </v>
          </cell>
          <cell r="F57" t="str">
            <v>NVHC_K3</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048574"/>
  <sheetViews>
    <sheetView tabSelected="1" zoomScaleNormal="100" workbookViewId="0">
      <selection activeCell="E10" sqref="E10:K10"/>
    </sheetView>
  </sheetViews>
  <sheetFormatPr defaultRowHeight="21"/>
  <cols>
    <col min="1" max="1" width="5.88671875" style="2" customWidth="1"/>
    <col min="2" max="2" width="11.88671875" style="2" customWidth="1"/>
    <col min="3" max="3" width="17.33203125" style="2" customWidth="1"/>
    <col min="4" max="4" width="8.44140625" style="2" customWidth="1"/>
    <col min="5" max="5" width="14.33203125" style="2" customWidth="1"/>
    <col min="6" max="6" width="9.6640625" style="2" customWidth="1"/>
    <col min="7" max="7" width="5.33203125" style="2" customWidth="1"/>
    <col min="8" max="8" width="21.6640625" style="2" customWidth="1"/>
    <col min="9" max="9" width="5.6640625" style="2" customWidth="1"/>
    <col min="10" max="10" width="14.33203125" style="2" customWidth="1"/>
    <col min="11" max="11" width="23" style="2" customWidth="1"/>
    <col min="12" max="254" width="8.5546875" style="2" customWidth="1"/>
    <col min="255" max="256" width="5.88671875" style="2" customWidth="1"/>
    <col min="257" max="1023" width="5.88671875" customWidth="1"/>
    <col min="1024" max="1024" width="11.88671875" customWidth="1"/>
    <col min="1025" max="1025" width="8.88671875" customWidth="1"/>
  </cols>
  <sheetData>
    <row r="1" spans="1:11" s="1" customFormat="1" ht="21" customHeight="1">
      <c r="A1" s="170" t="s">
        <v>0</v>
      </c>
      <c r="B1" s="171"/>
      <c r="C1" s="171"/>
      <c r="D1" s="171"/>
      <c r="E1" s="171"/>
      <c r="F1" s="171"/>
      <c r="G1" s="172" t="s">
        <v>1</v>
      </c>
      <c r="H1" s="172"/>
      <c r="I1" s="172"/>
      <c r="J1" s="172"/>
      <c r="K1" s="173"/>
    </row>
    <row r="2" spans="1:11" s="1" customFormat="1" ht="15.6" customHeight="1">
      <c r="A2" s="174" t="s">
        <v>2</v>
      </c>
      <c r="B2" s="175"/>
      <c r="C2" s="175"/>
      <c r="D2" s="175"/>
      <c r="E2" s="175"/>
      <c r="F2" s="175"/>
      <c r="G2" s="176" t="s">
        <v>3</v>
      </c>
      <c r="H2" s="176"/>
      <c r="I2" s="176"/>
      <c r="J2" s="176"/>
      <c r="K2" s="177"/>
    </row>
    <row r="3" spans="1:11" s="1" customFormat="1" ht="7.65" customHeight="1">
      <c r="A3" s="178" t="s">
        <v>4</v>
      </c>
      <c r="B3" s="179"/>
      <c r="C3" s="179"/>
      <c r="D3" s="179"/>
      <c r="E3" s="179"/>
      <c r="F3" s="179"/>
      <c r="G3" s="180" t="s">
        <v>4</v>
      </c>
      <c r="H3" s="180"/>
      <c r="I3" s="180"/>
      <c r="J3" s="180"/>
      <c r="K3" s="181"/>
    </row>
    <row r="4" spans="1:11" s="1" customFormat="1" ht="20.25" customHeight="1">
      <c r="A4" s="49"/>
      <c r="B4" s="38"/>
      <c r="C4" s="38"/>
      <c r="D4" s="38"/>
      <c r="E4" s="38"/>
      <c r="F4" s="38"/>
      <c r="G4" s="184" t="s">
        <v>150</v>
      </c>
      <c r="H4" s="184"/>
      <c r="I4" s="184"/>
      <c r="J4" s="184"/>
      <c r="K4" s="185"/>
    </row>
    <row r="5" spans="1:11" ht="12" customHeight="1">
      <c r="A5" s="49"/>
      <c r="B5" s="38"/>
      <c r="C5" s="38"/>
      <c r="D5" s="38"/>
      <c r="E5" s="38"/>
      <c r="F5" s="38"/>
      <c r="G5" s="38"/>
      <c r="H5" s="39"/>
      <c r="I5" s="39"/>
      <c r="J5" s="39"/>
      <c r="K5" s="50"/>
    </row>
    <row r="6" spans="1:11" ht="26.4" customHeight="1">
      <c r="A6" s="186" t="s">
        <v>90</v>
      </c>
      <c r="B6" s="187"/>
      <c r="C6" s="187"/>
      <c r="D6" s="187"/>
      <c r="E6" s="187"/>
      <c r="F6" s="187"/>
      <c r="G6" s="187"/>
      <c r="H6" s="187"/>
      <c r="I6" s="187"/>
      <c r="J6" s="187"/>
      <c r="K6" s="188"/>
    </row>
    <row r="7" spans="1:11" s="3" customFormat="1" ht="22.2" customHeight="1">
      <c r="A7" s="189" t="s">
        <v>154</v>
      </c>
      <c r="B7" s="190"/>
      <c r="C7" s="190"/>
      <c r="D7" s="190"/>
      <c r="E7" s="190"/>
      <c r="F7" s="190"/>
      <c r="G7" s="190"/>
      <c r="H7" s="190"/>
      <c r="I7" s="190"/>
      <c r="J7" s="190"/>
      <c r="K7" s="191"/>
    </row>
    <row r="8" spans="1:11" s="3" customFormat="1" ht="11.25" customHeight="1">
      <c r="A8" s="51"/>
      <c r="B8" s="40"/>
      <c r="C8" s="41"/>
      <c r="D8" s="41"/>
      <c r="E8" s="41"/>
      <c r="F8" s="41"/>
      <c r="G8" s="41"/>
      <c r="H8" s="41"/>
      <c r="I8" s="41"/>
      <c r="J8" s="41"/>
      <c r="K8" s="52"/>
    </row>
    <row r="9" spans="1:11" s="4" customFormat="1" ht="39.6" customHeight="1">
      <c r="A9" s="192" t="s">
        <v>5</v>
      </c>
      <c r="B9" s="193"/>
      <c r="C9" s="193"/>
      <c r="D9" s="42" t="s">
        <v>6</v>
      </c>
      <c r="E9" s="194" t="s">
        <v>131</v>
      </c>
      <c r="F9" s="194"/>
      <c r="G9" s="194"/>
      <c r="H9" s="194"/>
      <c r="I9" s="194"/>
      <c r="J9" s="194"/>
      <c r="K9" s="195"/>
    </row>
    <row r="10" spans="1:11" s="4" customFormat="1" ht="25.2" customHeight="1">
      <c r="A10" s="192" t="s">
        <v>130</v>
      </c>
      <c r="B10" s="193"/>
      <c r="C10" s="193"/>
      <c r="D10" s="42" t="s">
        <v>6</v>
      </c>
      <c r="E10" s="194" t="s">
        <v>132</v>
      </c>
      <c r="F10" s="194"/>
      <c r="G10" s="194"/>
      <c r="H10" s="194"/>
      <c r="I10" s="194"/>
      <c r="J10" s="194"/>
      <c r="K10" s="195"/>
    </row>
    <row r="11" spans="1:11" s="4" customFormat="1" ht="25.2" customHeight="1">
      <c r="A11" s="192" t="s">
        <v>7</v>
      </c>
      <c r="B11" s="193"/>
      <c r="C11" s="193"/>
      <c r="D11" s="43" t="s">
        <v>6</v>
      </c>
      <c r="E11" s="196" t="s">
        <v>133</v>
      </c>
      <c r="F11" s="196"/>
      <c r="G11" s="196"/>
      <c r="H11" s="196"/>
      <c r="I11" s="196"/>
      <c r="J11" s="196"/>
      <c r="K11" s="197"/>
    </row>
    <row r="12" spans="1:11" s="4" customFormat="1" ht="25.2" customHeight="1">
      <c r="A12" s="192" t="s">
        <v>8</v>
      </c>
      <c r="B12" s="193"/>
      <c r="C12" s="193"/>
      <c r="D12" s="42" t="s">
        <v>6</v>
      </c>
      <c r="E12" s="44" t="s">
        <v>9</v>
      </c>
      <c r="F12" s="45"/>
      <c r="G12" s="45"/>
      <c r="H12" s="45"/>
      <c r="I12" s="45"/>
      <c r="J12" s="45"/>
      <c r="K12" s="53"/>
    </row>
    <row r="13" spans="1:11" s="4" customFormat="1" ht="28.2" customHeight="1">
      <c r="A13" s="192" t="s">
        <v>10</v>
      </c>
      <c r="B13" s="193"/>
      <c r="C13" s="193"/>
      <c r="D13" s="42" t="s">
        <v>6</v>
      </c>
      <c r="E13" s="46">
        <f>B1_GT01_Chế_tạo_SP_mẫu!H7</f>
        <v>173985210</v>
      </c>
      <c r="F13" s="45" t="s">
        <v>11</v>
      </c>
      <c r="G13" s="45"/>
      <c r="H13" s="45"/>
      <c r="I13" s="45"/>
      <c r="J13" s="45"/>
      <c r="K13" s="53"/>
    </row>
    <row r="14" spans="1:11" ht="25.2" customHeight="1">
      <c r="A14" s="192" t="s">
        <v>12</v>
      </c>
      <c r="B14" s="193"/>
      <c r="C14" s="193"/>
      <c r="D14" s="42" t="s">
        <v>6</v>
      </c>
      <c r="E14" s="198" t="s">
        <v>152</v>
      </c>
      <c r="F14" s="198"/>
      <c r="G14" s="198"/>
      <c r="H14" s="198"/>
      <c r="I14" s="198"/>
      <c r="J14" s="198"/>
      <c r="K14" s="199"/>
    </row>
    <row r="15" spans="1:11" ht="7.2" customHeight="1">
      <c r="A15" s="200"/>
      <c r="B15" s="201"/>
      <c r="C15" s="201"/>
      <c r="D15" s="201"/>
      <c r="E15" s="201"/>
      <c r="F15" s="201"/>
      <c r="G15" s="201"/>
      <c r="H15" s="201"/>
      <c r="I15" s="201"/>
      <c r="J15" s="201"/>
      <c r="K15" s="202"/>
    </row>
    <row r="16" spans="1:11" ht="9.6" customHeight="1">
      <c r="A16" s="54"/>
      <c r="B16" s="42"/>
      <c r="C16" s="42"/>
      <c r="D16" s="42"/>
      <c r="E16" s="42"/>
      <c r="F16" s="42"/>
      <c r="G16" s="42"/>
      <c r="H16" s="42"/>
      <c r="I16" s="47"/>
      <c r="J16" s="42"/>
      <c r="K16" s="55"/>
    </row>
    <row r="17" spans="1:12" s="36" customFormat="1" ht="43.2" customHeight="1">
      <c r="A17" s="59"/>
      <c r="B17" s="33" t="s">
        <v>91</v>
      </c>
      <c r="C17" s="33"/>
      <c r="D17" s="35" t="s">
        <v>92</v>
      </c>
      <c r="E17" s="33"/>
      <c r="F17" s="35" t="s">
        <v>93</v>
      </c>
      <c r="G17" s="33"/>
      <c r="H17" s="34" t="s">
        <v>94</v>
      </c>
      <c r="I17" s="33"/>
      <c r="J17" s="37" t="s">
        <v>96</v>
      </c>
      <c r="K17" s="60" t="s">
        <v>95</v>
      </c>
      <c r="L17" s="33"/>
    </row>
    <row r="18" spans="1:12" ht="20.25" customHeight="1">
      <c r="A18" s="54"/>
      <c r="B18" s="42"/>
      <c r="C18" s="42"/>
      <c r="D18" s="42"/>
      <c r="E18" s="42"/>
      <c r="F18" s="42"/>
      <c r="G18" s="42"/>
      <c r="H18" s="42"/>
      <c r="I18" s="47"/>
      <c r="J18" s="42"/>
      <c r="K18" s="55"/>
    </row>
    <row r="19" spans="1:12" ht="21" customHeight="1">
      <c r="A19" s="54"/>
      <c r="B19" s="48"/>
      <c r="C19" s="48"/>
      <c r="D19" s="48"/>
      <c r="E19" s="48"/>
      <c r="F19" s="48"/>
      <c r="G19" s="48"/>
      <c r="H19" s="182"/>
      <c r="I19" s="182"/>
      <c r="J19" s="182"/>
      <c r="K19" s="183"/>
    </row>
    <row r="20" spans="1:12" ht="70.95" customHeight="1" thickBot="1">
      <c r="A20" s="56"/>
      <c r="B20" s="57"/>
      <c r="C20" s="57"/>
      <c r="D20" s="57"/>
      <c r="E20" s="57"/>
      <c r="F20" s="57"/>
      <c r="G20" s="57"/>
      <c r="H20" s="57"/>
      <c r="I20" s="57"/>
      <c r="J20" s="57"/>
      <c r="K20" s="58"/>
    </row>
    <row r="1048570" ht="12.75" customHeight="1"/>
    <row r="1048571" ht="12.75" customHeight="1"/>
    <row r="1048572" ht="12.75" customHeight="1"/>
    <row r="1048573" ht="12.75" customHeight="1"/>
    <row r="1048574" ht="12.75" customHeight="1"/>
  </sheetData>
  <mergeCells count="22">
    <mergeCell ref="H19:I19"/>
    <mergeCell ref="J19:K19"/>
    <mergeCell ref="G4:K4"/>
    <mergeCell ref="A6:K6"/>
    <mergeCell ref="A7:K7"/>
    <mergeCell ref="A9:C9"/>
    <mergeCell ref="E9:K9"/>
    <mergeCell ref="A11:C11"/>
    <mergeCell ref="E11:K11"/>
    <mergeCell ref="A12:C12"/>
    <mergeCell ref="A13:C13"/>
    <mergeCell ref="A14:C14"/>
    <mergeCell ref="E14:K14"/>
    <mergeCell ref="A15:K15"/>
    <mergeCell ref="E10:K10"/>
    <mergeCell ref="A10:C10"/>
    <mergeCell ref="A1:F1"/>
    <mergeCell ref="G1:K1"/>
    <mergeCell ref="A2:F2"/>
    <mergeCell ref="G2:K2"/>
    <mergeCell ref="A3:F3"/>
    <mergeCell ref="G3:K3"/>
  </mergeCells>
  <printOptions horizontalCentered="1"/>
  <pageMargins left="0.51181102362204722" right="0.51181102362204722" top="0.98425196850393704" bottom="0.47244094488188981" header="0.78740157480314965" footer="0.78740157480314965"/>
  <pageSetup paperSize="9" scale="9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
  <sheetViews>
    <sheetView zoomScaleNormal="100" workbookViewId="0">
      <selection activeCell="B7" sqref="B7:K7"/>
    </sheetView>
  </sheetViews>
  <sheetFormatPr defaultColWidth="8.44140625" defaultRowHeight="13.8"/>
  <cols>
    <col min="1" max="1" width="2.44140625" style="89" customWidth="1"/>
    <col min="2" max="2" width="10.88671875" style="89" customWidth="1"/>
    <col min="3" max="3" width="12.44140625" style="89" customWidth="1"/>
    <col min="4" max="4" width="4.109375" style="89" customWidth="1"/>
    <col min="5" max="5" width="17.33203125" style="89" customWidth="1"/>
    <col min="6" max="6" width="10.44140625" style="89" customWidth="1"/>
    <col min="7" max="7" width="12" style="89" customWidth="1"/>
    <col min="8" max="8" width="13.33203125" style="89" customWidth="1"/>
    <col min="9" max="9" width="24" style="89" customWidth="1"/>
    <col min="10" max="10" width="8.44140625" style="89"/>
    <col min="11" max="11" width="21.33203125" style="89" customWidth="1"/>
    <col min="12" max="12" width="3.44140625" style="89" customWidth="1"/>
    <col min="13" max="13" width="8.44140625" style="89" hidden="1" customWidth="1"/>
    <col min="14" max="14" width="8.44140625" style="100"/>
    <col min="15" max="15" width="8.44140625" style="90"/>
    <col min="16" max="17" width="8.44140625" style="91"/>
    <col min="18" max="18" width="8.44140625" style="92"/>
    <col min="19" max="19" width="8.44140625" style="89"/>
    <col min="20" max="20" width="8.44140625" style="92"/>
    <col min="21" max="255" width="8.44140625" style="89"/>
    <col min="256" max="256" width="2.44140625" style="89" customWidth="1"/>
    <col min="257" max="257" width="10.88671875" style="89" customWidth="1"/>
    <col min="258" max="258" width="12.44140625" style="89" customWidth="1"/>
    <col min="259" max="259" width="4.109375" style="89" customWidth="1"/>
    <col min="260" max="260" width="17.33203125" style="89" customWidth="1"/>
    <col min="261" max="261" width="10.44140625" style="89" customWidth="1"/>
    <col min="262" max="262" width="12" style="89" customWidth="1"/>
    <col min="263" max="263" width="13.33203125" style="89" customWidth="1"/>
    <col min="264" max="264" width="24" style="89" customWidth="1"/>
    <col min="265" max="265" width="8.44140625" style="89"/>
    <col min="266" max="266" width="21.33203125" style="89" customWidth="1"/>
    <col min="267" max="267" width="3.44140625" style="89" customWidth="1"/>
    <col min="268" max="268" width="0" style="89" hidden="1" customWidth="1"/>
    <col min="269" max="269" width="0.5546875" style="89" customWidth="1"/>
    <col min="270" max="511" width="8.44140625" style="89"/>
    <col min="512" max="512" width="2.44140625" style="89" customWidth="1"/>
    <col min="513" max="513" width="10.88671875" style="89" customWidth="1"/>
    <col min="514" max="514" width="12.44140625" style="89" customWidth="1"/>
    <col min="515" max="515" width="4.109375" style="89" customWidth="1"/>
    <col min="516" max="516" width="17.33203125" style="89" customWidth="1"/>
    <col min="517" max="517" width="10.44140625" style="89" customWidth="1"/>
    <col min="518" max="518" width="12" style="89" customWidth="1"/>
    <col min="519" max="519" width="13.33203125" style="89" customWidth="1"/>
    <col min="520" max="520" width="24" style="89" customWidth="1"/>
    <col min="521" max="521" width="8.44140625" style="89"/>
    <col min="522" max="522" width="21.33203125" style="89" customWidth="1"/>
    <col min="523" max="523" width="3.44140625" style="89" customWidth="1"/>
    <col min="524" max="524" width="0" style="89" hidden="1" customWidth="1"/>
    <col min="525" max="525" width="0.5546875" style="89" customWidth="1"/>
    <col min="526" max="767" width="8.44140625" style="89"/>
    <col min="768" max="768" width="2.44140625" style="89" customWidth="1"/>
    <col min="769" max="769" width="10.88671875" style="89" customWidth="1"/>
    <col min="770" max="770" width="12.44140625" style="89" customWidth="1"/>
    <col min="771" max="771" width="4.109375" style="89" customWidth="1"/>
    <col min="772" max="772" width="17.33203125" style="89" customWidth="1"/>
    <col min="773" max="773" width="10.44140625" style="89" customWidth="1"/>
    <col min="774" max="774" width="12" style="89" customWidth="1"/>
    <col min="775" max="775" width="13.33203125" style="89" customWidth="1"/>
    <col min="776" max="776" width="24" style="89" customWidth="1"/>
    <col min="777" max="777" width="8.44140625" style="89"/>
    <col min="778" max="778" width="21.33203125" style="89" customWidth="1"/>
    <col min="779" max="779" width="3.44140625" style="89" customWidth="1"/>
    <col min="780" max="780" width="0" style="89" hidden="1" customWidth="1"/>
    <col min="781" max="781" width="0.5546875" style="89" customWidth="1"/>
    <col min="782" max="1023" width="8.44140625" style="89"/>
    <col min="1024" max="1024" width="2.44140625" style="89" customWidth="1"/>
    <col min="1025" max="1025" width="10.88671875" style="89" customWidth="1"/>
    <col min="1026" max="1026" width="12.44140625" style="89" customWidth="1"/>
    <col min="1027" max="1027" width="4.109375" style="89" customWidth="1"/>
    <col min="1028" max="1028" width="17.33203125" style="89" customWidth="1"/>
    <col min="1029" max="1029" width="10.44140625" style="89" customWidth="1"/>
    <col min="1030" max="1030" width="12" style="89" customWidth="1"/>
    <col min="1031" max="1031" width="13.33203125" style="89" customWidth="1"/>
    <col min="1032" max="1032" width="24" style="89" customWidth="1"/>
    <col min="1033" max="1033" width="8.44140625" style="89"/>
    <col min="1034" max="1034" width="21.33203125" style="89" customWidth="1"/>
    <col min="1035" max="1035" width="3.44140625" style="89" customWidth="1"/>
    <col min="1036" max="1036" width="0" style="89" hidden="1" customWidth="1"/>
    <col min="1037" max="1037" width="0.5546875" style="89" customWidth="1"/>
    <col min="1038" max="1279" width="8.44140625" style="89"/>
    <col min="1280" max="1280" width="2.44140625" style="89" customWidth="1"/>
    <col min="1281" max="1281" width="10.88671875" style="89" customWidth="1"/>
    <col min="1282" max="1282" width="12.44140625" style="89" customWidth="1"/>
    <col min="1283" max="1283" width="4.109375" style="89" customWidth="1"/>
    <col min="1284" max="1284" width="17.33203125" style="89" customWidth="1"/>
    <col min="1285" max="1285" width="10.44140625" style="89" customWidth="1"/>
    <col min="1286" max="1286" width="12" style="89" customWidth="1"/>
    <col min="1287" max="1287" width="13.33203125" style="89" customWidth="1"/>
    <col min="1288" max="1288" width="24" style="89" customWidth="1"/>
    <col min="1289" max="1289" width="8.44140625" style="89"/>
    <col min="1290" max="1290" width="21.33203125" style="89" customWidth="1"/>
    <col min="1291" max="1291" width="3.44140625" style="89" customWidth="1"/>
    <col min="1292" max="1292" width="0" style="89" hidden="1" customWidth="1"/>
    <col min="1293" max="1293" width="0.5546875" style="89" customWidth="1"/>
    <col min="1294" max="1535" width="8.44140625" style="89"/>
    <col min="1536" max="1536" width="2.44140625" style="89" customWidth="1"/>
    <col min="1537" max="1537" width="10.88671875" style="89" customWidth="1"/>
    <col min="1538" max="1538" width="12.44140625" style="89" customWidth="1"/>
    <col min="1539" max="1539" width="4.109375" style="89" customWidth="1"/>
    <col min="1540" max="1540" width="17.33203125" style="89" customWidth="1"/>
    <col min="1541" max="1541" width="10.44140625" style="89" customWidth="1"/>
    <col min="1542" max="1542" width="12" style="89" customWidth="1"/>
    <col min="1543" max="1543" width="13.33203125" style="89" customWidth="1"/>
    <col min="1544" max="1544" width="24" style="89" customWidth="1"/>
    <col min="1545" max="1545" width="8.44140625" style="89"/>
    <col min="1546" max="1546" width="21.33203125" style="89" customWidth="1"/>
    <col min="1547" max="1547" width="3.44140625" style="89" customWidth="1"/>
    <col min="1548" max="1548" width="0" style="89" hidden="1" customWidth="1"/>
    <col min="1549" max="1549" width="0.5546875" style="89" customWidth="1"/>
    <col min="1550" max="1791" width="8.44140625" style="89"/>
    <col min="1792" max="1792" width="2.44140625" style="89" customWidth="1"/>
    <col min="1793" max="1793" width="10.88671875" style="89" customWidth="1"/>
    <col min="1794" max="1794" width="12.44140625" style="89" customWidth="1"/>
    <col min="1795" max="1795" width="4.109375" style="89" customWidth="1"/>
    <col min="1796" max="1796" width="17.33203125" style="89" customWidth="1"/>
    <col min="1797" max="1797" width="10.44140625" style="89" customWidth="1"/>
    <col min="1798" max="1798" width="12" style="89" customWidth="1"/>
    <col min="1799" max="1799" width="13.33203125" style="89" customWidth="1"/>
    <col min="1800" max="1800" width="24" style="89" customWidth="1"/>
    <col min="1801" max="1801" width="8.44140625" style="89"/>
    <col min="1802" max="1802" width="21.33203125" style="89" customWidth="1"/>
    <col min="1803" max="1803" width="3.44140625" style="89" customWidth="1"/>
    <col min="1804" max="1804" width="0" style="89" hidden="1" customWidth="1"/>
    <col min="1805" max="1805" width="0.5546875" style="89" customWidth="1"/>
    <col min="1806" max="2047" width="8.44140625" style="89"/>
    <col min="2048" max="2048" width="2.44140625" style="89" customWidth="1"/>
    <col min="2049" max="2049" width="10.88671875" style="89" customWidth="1"/>
    <col min="2050" max="2050" width="12.44140625" style="89" customWidth="1"/>
    <col min="2051" max="2051" width="4.109375" style="89" customWidth="1"/>
    <col min="2052" max="2052" width="17.33203125" style="89" customWidth="1"/>
    <col min="2053" max="2053" width="10.44140625" style="89" customWidth="1"/>
    <col min="2054" max="2054" width="12" style="89" customWidth="1"/>
    <col min="2055" max="2055" width="13.33203125" style="89" customWidth="1"/>
    <col min="2056" max="2056" width="24" style="89" customWidth="1"/>
    <col min="2057" max="2057" width="8.44140625" style="89"/>
    <col min="2058" max="2058" width="21.33203125" style="89" customWidth="1"/>
    <col min="2059" max="2059" width="3.44140625" style="89" customWidth="1"/>
    <col min="2060" max="2060" width="0" style="89" hidden="1" customWidth="1"/>
    <col min="2061" max="2061" width="0.5546875" style="89" customWidth="1"/>
    <col min="2062" max="2303" width="8.44140625" style="89"/>
    <col min="2304" max="2304" width="2.44140625" style="89" customWidth="1"/>
    <col min="2305" max="2305" width="10.88671875" style="89" customWidth="1"/>
    <col min="2306" max="2306" width="12.44140625" style="89" customWidth="1"/>
    <col min="2307" max="2307" width="4.109375" style="89" customWidth="1"/>
    <col min="2308" max="2308" width="17.33203125" style="89" customWidth="1"/>
    <col min="2309" max="2309" width="10.44140625" style="89" customWidth="1"/>
    <col min="2310" max="2310" width="12" style="89" customWidth="1"/>
    <col min="2311" max="2311" width="13.33203125" style="89" customWidth="1"/>
    <col min="2312" max="2312" width="24" style="89" customWidth="1"/>
    <col min="2313" max="2313" width="8.44140625" style="89"/>
    <col min="2314" max="2314" width="21.33203125" style="89" customWidth="1"/>
    <col min="2315" max="2315" width="3.44140625" style="89" customWidth="1"/>
    <col min="2316" max="2316" width="0" style="89" hidden="1" customWidth="1"/>
    <col min="2317" max="2317" width="0.5546875" style="89" customWidth="1"/>
    <col min="2318" max="2559" width="8.44140625" style="89"/>
    <col min="2560" max="2560" width="2.44140625" style="89" customWidth="1"/>
    <col min="2561" max="2561" width="10.88671875" style="89" customWidth="1"/>
    <col min="2562" max="2562" width="12.44140625" style="89" customWidth="1"/>
    <col min="2563" max="2563" width="4.109375" style="89" customWidth="1"/>
    <col min="2564" max="2564" width="17.33203125" style="89" customWidth="1"/>
    <col min="2565" max="2565" width="10.44140625" style="89" customWidth="1"/>
    <col min="2566" max="2566" width="12" style="89" customWidth="1"/>
    <col min="2567" max="2567" width="13.33203125" style="89" customWidth="1"/>
    <col min="2568" max="2568" width="24" style="89" customWidth="1"/>
    <col min="2569" max="2569" width="8.44140625" style="89"/>
    <col min="2570" max="2570" width="21.33203125" style="89" customWidth="1"/>
    <col min="2571" max="2571" width="3.44140625" style="89" customWidth="1"/>
    <col min="2572" max="2572" width="0" style="89" hidden="1" customWidth="1"/>
    <col min="2573" max="2573" width="0.5546875" style="89" customWidth="1"/>
    <col min="2574" max="2815" width="8.44140625" style="89"/>
    <col min="2816" max="2816" width="2.44140625" style="89" customWidth="1"/>
    <col min="2817" max="2817" width="10.88671875" style="89" customWidth="1"/>
    <col min="2818" max="2818" width="12.44140625" style="89" customWidth="1"/>
    <col min="2819" max="2819" width="4.109375" style="89" customWidth="1"/>
    <col min="2820" max="2820" width="17.33203125" style="89" customWidth="1"/>
    <col min="2821" max="2821" width="10.44140625" style="89" customWidth="1"/>
    <col min="2822" max="2822" width="12" style="89" customWidth="1"/>
    <col min="2823" max="2823" width="13.33203125" style="89" customWidth="1"/>
    <col min="2824" max="2824" width="24" style="89" customWidth="1"/>
    <col min="2825" max="2825" width="8.44140625" style="89"/>
    <col min="2826" max="2826" width="21.33203125" style="89" customWidth="1"/>
    <col min="2827" max="2827" width="3.44140625" style="89" customWidth="1"/>
    <col min="2828" max="2828" width="0" style="89" hidden="1" customWidth="1"/>
    <col min="2829" max="2829" width="0.5546875" style="89" customWidth="1"/>
    <col min="2830" max="3071" width="8.44140625" style="89"/>
    <col min="3072" max="3072" width="2.44140625" style="89" customWidth="1"/>
    <col min="3073" max="3073" width="10.88671875" style="89" customWidth="1"/>
    <col min="3074" max="3074" width="12.44140625" style="89" customWidth="1"/>
    <col min="3075" max="3075" width="4.109375" style="89" customWidth="1"/>
    <col min="3076" max="3076" width="17.33203125" style="89" customWidth="1"/>
    <col min="3077" max="3077" width="10.44140625" style="89" customWidth="1"/>
    <col min="3078" max="3078" width="12" style="89" customWidth="1"/>
    <col min="3079" max="3079" width="13.33203125" style="89" customWidth="1"/>
    <col min="3080" max="3080" width="24" style="89" customWidth="1"/>
    <col min="3081" max="3081" width="8.44140625" style="89"/>
    <col min="3082" max="3082" width="21.33203125" style="89" customWidth="1"/>
    <col min="3083" max="3083" width="3.44140625" style="89" customWidth="1"/>
    <col min="3084" max="3084" width="0" style="89" hidden="1" customWidth="1"/>
    <col min="3085" max="3085" width="0.5546875" style="89" customWidth="1"/>
    <col min="3086" max="3327" width="8.44140625" style="89"/>
    <col min="3328" max="3328" width="2.44140625" style="89" customWidth="1"/>
    <col min="3329" max="3329" width="10.88671875" style="89" customWidth="1"/>
    <col min="3330" max="3330" width="12.44140625" style="89" customWidth="1"/>
    <col min="3331" max="3331" width="4.109375" style="89" customWidth="1"/>
    <col min="3332" max="3332" width="17.33203125" style="89" customWidth="1"/>
    <col min="3333" max="3333" width="10.44140625" style="89" customWidth="1"/>
    <col min="3334" max="3334" width="12" style="89" customWidth="1"/>
    <col min="3335" max="3335" width="13.33203125" style="89" customWidth="1"/>
    <col min="3336" max="3336" width="24" style="89" customWidth="1"/>
    <col min="3337" max="3337" width="8.44140625" style="89"/>
    <col min="3338" max="3338" width="21.33203125" style="89" customWidth="1"/>
    <col min="3339" max="3339" width="3.44140625" style="89" customWidth="1"/>
    <col min="3340" max="3340" width="0" style="89" hidden="1" customWidth="1"/>
    <col min="3341" max="3341" width="0.5546875" style="89" customWidth="1"/>
    <col min="3342" max="3583" width="8.44140625" style="89"/>
    <col min="3584" max="3584" width="2.44140625" style="89" customWidth="1"/>
    <col min="3585" max="3585" width="10.88671875" style="89" customWidth="1"/>
    <col min="3586" max="3586" width="12.44140625" style="89" customWidth="1"/>
    <col min="3587" max="3587" width="4.109375" style="89" customWidth="1"/>
    <col min="3588" max="3588" width="17.33203125" style="89" customWidth="1"/>
    <col min="3589" max="3589" width="10.44140625" style="89" customWidth="1"/>
    <col min="3590" max="3590" width="12" style="89" customWidth="1"/>
    <col min="3591" max="3591" width="13.33203125" style="89" customWidth="1"/>
    <col min="3592" max="3592" width="24" style="89" customWidth="1"/>
    <col min="3593" max="3593" width="8.44140625" style="89"/>
    <col min="3594" max="3594" width="21.33203125" style="89" customWidth="1"/>
    <col min="3595" max="3595" width="3.44140625" style="89" customWidth="1"/>
    <col min="3596" max="3596" width="0" style="89" hidden="1" customWidth="1"/>
    <col min="3597" max="3597" width="0.5546875" style="89" customWidth="1"/>
    <col min="3598" max="3839" width="8.44140625" style="89"/>
    <col min="3840" max="3840" width="2.44140625" style="89" customWidth="1"/>
    <col min="3841" max="3841" width="10.88671875" style="89" customWidth="1"/>
    <col min="3842" max="3842" width="12.44140625" style="89" customWidth="1"/>
    <col min="3843" max="3843" width="4.109375" style="89" customWidth="1"/>
    <col min="3844" max="3844" width="17.33203125" style="89" customWidth="1"/>
    <col min="3845" max="3845" width="10.44140625" style="89" customWidth="1"/>
    <col min="3846" max="3846" width="12" style="89" customWidth="1"/>
    <col min="3847" max="3847" width="13.33203125" style="89" customWidth="1"/>
    <col min="3848" max="3848" width="24" style="89" customWidth="1"/>
    <col min="3849" max="3849" width="8.44140625" style="89"/>
    <col min="3850" max="3850" width="21.33203125" style="89" customWidth="1"/>
    <col min="3851" max="3851" width="3.44140625" style="89" customWidth="1"/>
    <col min="3852" max="3852" width="0" style="89" hidden="1" customWidth="1"/>
    <col min="3853" max="3853" width="0.5546875" style="89" customWidth="1"/>
    <col min="3854" max="4095" width="8.44140625" style="89"/>
    <col min="4096" max="4096" width="2.44140625" style="89" customWidth="1"/>
    <col min="4097" max="4097" width="10.88671875" style="89" customWidth="1"/>
    <col min="4098" max="4098" width="12.44140625" style="89" customWidth="1"/>
    <col min="4099" max="4099" width="4.109375" style="89" customWidth="1"/>
    <col min="4100" max="4100" width="17.33203125" style="89" customWidth="1"/>
    <col min="4101" max="4101" width="10.44140625" style="89" customWidth="1"/>
    <col min="4102" max="4102" width="12" style="89" customWidth="1"/>
    <col min="4103" max="4103" width="13.33203125" style="89" customWidth="1"/>
    <col min="4104" max="4104" width="24" style="89" customWidth="1"/>
    <col min="4105" max="4105" width="8.44140625" style="89"/>
    <col min="4106" max="4106" width="21.33203125" style="89" customWidth="1"/>
    <col min="4107" max="4107" width="3.44140625" style="89" customWidth="1"/>
    <col min="4108" max="4108" width="0" style="89" hidden="1" customWidth="1"/>
    <col min="4109" max="4109" width="0.5546875" style="89" customWidth="1"/>
    <col min="4110" max="4351" width="8.44140625" style="89"/>
    <col min="4352" max="4352" width="2.44140625" style="89" customWidth="1"/>
    <col min="4353" max="4353" width="10.88671875" style="89" customWidth="1"/>
    <col min="4354" max="4354" width="12.44140625" style="89" customWidth="1"/>
    <col min="4355" max="4355" width="4.109375" style="89" customWidth="1"/>
    <col min="4356" max="4356" width="17.33203125" style="89" customWidth="1"/>
    <col min="4357" max="4357" width="10.44140625" style="89" customWidth="1"/>
    <col min="4358" max="4358" width="12" style="89" customWidth="1"/>
    <col min="4359" max="4359" width="13.33203125" style="89" customWidth="1"/>
    <col min="4360" max="4360" width="24" style="89" customWidth="1"/>
    <col min="4361" max="4361" width="8.44140625" style="89"/>
    <col min="4362" max="4362" width="21.33203125" style="89" customWidth="1"/>
    <col min="4363" max="4363" width="3.44140625" style="89" customWidth="1"/>
    <col min="4364" max="4364" width="0" style="89" hidden="1" customWidth="1"/>
    <col min="4365" max="4365" width="0.5546875" style="89" customWidth="1"/>
    <col min="4366" max="4607" width="8.44140625" style="89"/>
    <col min="4608" max="4608" width="2.44140625" style="89" customWidth="1"/>
    <col min="4609" max="4609" width="10.88671875" style="89" customWidth="1"/>
    <col min="4610" max="4610" width="12.44140625" style="89" customWidth="1"/>
    <col min="4611" max="4611" width="4.109375" style="89" customWidth="1"/>
    <col min="4612" max="4612" width="17.33203125" style="89" customWidth="1"/>
    <col min="4613" max="4613" width="10.44140625" style="89" customWidth="1"/>
    <col min="4614" max="4614" width="12" style="89" customWidth="1"/>
    <col min="4615" max="4615" width="13.33203125" style="89" customWidth="1"/>
    <col min="4616" max="4616" width="24" style="89" customWidth="1"/>
    <col min="4617" max="4617" width="8.44140625" style="89"/>
    <col min="4618" max="4618" width="21.33203125" style="89" customWidth="1"/>
    <col min="4619" max="4619" width="3.44140625" style="89" customWidth="1"/>
    <col min="4620" max="4620" width="0" style="89" hidden="1" customWidth="1"/>
    <col min="4621" max="4621" width="0.5546875" style="89" customWidth="1"/>
    <col min="4622" max="4863" width="8.44140625" style="89"/>
    <col min="4864" max="4864" width="2.44140625" style="89" customWidth="1"/>
    <col min="4865" max="4865" width="10.88671875" style="89" customWidth="1"/>
    <col min="4866" max="4866" width="12.44140625" style="89" customWidth="1"/>
    <col min="4867" max="4867" width="4.109375" style="89" customWidth="1"/>
    <col min="4868" max="4868" width="17.33203125" style="89" customWidth="1"/>
    <col min="4869" max="4869" width="10.44140625" style="89" customWidth="1"/>
    <col min="4870" max="4870" width="12" style="89" customWidth="1"/>
    <col min="4871" max="4871" width="13.33203125" style="89" customWidth="1"/>
    <col min="4872" max="4872" width="24" style="89" customWidth="1"/>
    <col min="4873" max="4873" width="8.44140625" style="89"/>
    <col min="4874" max="4874" width="21.33203125" style="89" customWidth="1"/>
    <col min="4875" max="4875" width="3.44140625" style="89" customWidth="1"/>
    <col min="4876" max="4876" width="0" style="89" hidden="1" customWidth="1"/>
    <col min="4877" max="4877" width="0.5546875" style="89" customWidth="1"/>
    <col min="4878" max="5119" width="8.44140625" style="89"/>
    <col min="5120" max="5120" width="2.44140625" style="89" customWidth="1"/>
    <col min="5121" max="5121" width="10.88671875" style="89" customWidth="1"/>
    <col min="5122" max="5122" width="12.44140625" style="89" customWidth="1"/>
    <col min="5123" max="5123" width="4.109375" style="89" customWidth="1"/>
    <col min="5124" max="5124" width="17.33203125" style="89" customWidth="1"/>
    <col min="5125" max="5125" width="10.44140625" style="89" customWidth="1"/>
    <col min="5126" max="5126" width="12" style="89" customWidth="1"/>
    <col min="5127" max="5127" width="13.33203125" style="89" customWidth="1"/>
    <col min="5128" max="5128" width="24" style="89" customWidth="1"/>
    <col min="5129" max="5129" width="8.44140625" style="89"/>
    <col min="5130" max="5130" width="21.33203125" style="89" customWidth="1"/>
    <col min="5131" max="5131" width="3.44140625" style="89" customWidth="1"/>
    <col min="5132" max="5132" width="0" style="89" hidden="1" customWidth="1"/>
    <col min="5133" max="5133" width="0.5546875" style="89" customWidth="1"/>
    <col min="5134" max="5375" width="8.44140625" style="89"/>
    <col min="5376" max="5376" width="2.44140625" style="89" customWidth="1"/>
    <col min="5377" max="5377" width="10.88671875" style="89" customWidth="1"/>
    <col min="5378" max="5378" width="12.44140625" style="89" customWidth="1"/>
    <col min="5379" max="5379" width="4.109375" style="89" customWidth="1"/>
    <col min="5380" max="5380" width="17.33203125" style="89" customWidth="1"/>
    <col min="5381" max="5381" width="10.44140625" style="89" customWidth="1"/>
    <col min="5382" max="5382" width="12" style="89" customWidth="1"/>
    <col min="5383" max="5383" width="13.33203125" style="89" customWidth="1"/>
    <col min="5384" max="5384" width="24" style="89" customWidth="1"/>
    <col min="5385" max="5385" width="8.44140625" style="89"/>
    <col min="5386" max="5386" width="21.33203125" style="89" customWidth="1"/>
    <col min="5387" max="5387" width="3.44140625" style="89" customWidth="1"/>
    <col min="5388" max="5388" width="0" style="89" hidden="1" customWidth="1"/>
    <col min="5389" max="5389" width="0.5546875" style="89" customWidth="1"/>
    <col min="5390" max="5631" width="8.44140625" style="89"/>
    <col min="5632" max="5632" width="2.44140625" style="89" customWidth="1"/>
    <col min="5633" max="5633" width="10.88671875" style="89" customWidth="1"/>
    <col min="5634" max="5634" width="12.44140625" style="89" customWidth="1"/>
    <col min="5635" max="5635" width="4.109375" style="89" customWidth="1"/>
    <col min="5636" max="5636" width="17.33203125" style="89" customWidth="1"/>
    <col min="5637" max="5637" width="10.44140625" style="89" customWidth="1"/>
    <col min="5638" max="5638" width="12" style="89" customWidth="1"/>
    <col min="5639" max="5639" width="13.33203125" style="89" customWidth="1"/>
    <col min="5640" max="5640" width="24" style="89" customWidth="1"/>
    <col min="5641" max="5641" width="8.44140625" style="89"/>
    <col min="5642" max="5642" width="21.33203125" style="89" customWidth="1"/>
    <col min="5643" max="5643" width="3.44140625" style="89" customWidth="1"/>
    <col min="5644" max="5644" width="0" style="89" hidden="1" customWidth="1"/>
    <col min="5645" max="5645" width="0.5546875" style="89" customWidth="1"/>
    <col min="5646" max="5887" width="8.44140625" style="89"/>
    <col min="5888" max="5888" width="2.44140625" style="89" customWidth="1"/>
    <col min="5889" max="5889" width="10.88671875" style="89" customWidth="1"/>
    <col min="5890" max="5890" width="12.44140625" style="89" customWidth="1"/>
    <col min="5891" max="5891" width="4.109375" style="89" customWidth="1"/>
    <col min="5892" max="5892" width="17.33203125" style="89" customWidth="1"/>
    <col min="5893" max="5893" width="10.44140625" style="89" customWidth="1"/>
    <col min="5894" max="5894" width="12" style="89" customWidth="1"/>
    <col min="5895" max="5895" width="13.33203125" style="89" customWidth="1"/>
    <col min="5896" max="5896" width="24" style="89" customWidth="1"/>
    <col min="5897" max="5897" width="8.44140625" style="89"/>
    <col min="5898" max="5898" width="21.33203125" style="89" customWidth="1"/>
    <col min="5899" max="5899" width="3.44140625" style="89" customWidth="1"/>
    <col min="5900" max="5900" width="0" style="89" hidden="1" customWidth="1"/>
    <col min="5901" max="5901" width="0.5546875" style="89" customWidth="1"/>
    <col min="5902" max="6143" width="8.44140625" style="89"/>
    <col min="6144" max="6144" width="2.44140625" style="89" customWidth="1"/>
    <col min="6145" max="6145" width="10.88671875" style="89" customWidth="1"/>
    <col min="6146" max="6146" width="12.44140625" style="89" customWidth="1"/>
    <col min="6147" max="6147" width="4.109375" style="89" customWidth="1"/>
    <col min="6148" max="6148" width="17.33203125" style="89" customWidth="1"/>
    <col min="6149" max="6149" width="10.44140625" style="89" customWidth="1"/>
    <col min="6150" max="6150" width="12" style="89" customWidth="1"/>
    <col min="6151" max="6151" width="13.33203125" style="89" customWidth="1"/>
    <col min="6152" max="6152" width="24" style="89" customWidth="1"/>
    <col min="6153" max="6153" width="8.44140625" style="89"/>
    <col min="6154" max="6154" width="21.33203125" style="89" customWidth="1"/>
    <col min="6155" max="6155" width="3.44140625" style="89" customWidth="1"/>
    <col min="6156" max="6156" width="0" style="89" hidden="1" customWidth="1"/>
    <col min="6157" max="6157" width="0.5546875" style="89" customWidth="1"/>
    <col min="6158" max="6399" width="8.44140625" style="89"/>
    <col min="6400" max="6400" width="2.44140625" style="89" customWidth="1"/>
    <col min="6401" max="6401" width="10.88671875" style="89" customWidth="1"/>
    <col min="6402" max="6402" width="12.44140625" style="89" customWidth="1"/>
    <col min="6403" max="6403" width="4.109375" style="89" customWidth="1"/>
    <col min="6404" max="6404" width="17.33203125" style="89" customWidth="1"/>
    <col min="6405" max="6405" width="10.44140625" style="89" customWidth="1"/>
    <col min="6406" max="6406" width="12" style="89" customWidth="1"/>
    <col min="6407" max="6407" width="13.33203125" style="89" customWidth="1"/>
    <col min="6408" max="6408" width="24" style="89" customWidth="1"/>
    <col min="6409" max="6409" width="8.44140625" style="89"/>
    <col min="6410" max="6410" width="21.33203125" style="89" customWidth="1"/>
    <col min="6411" max="6411" width="3.44140625" style="89" customWidth="1"/>
    <col min="6412" max="6412" width="0" style="89" hidden="1" customWidth="1"/>
    <col min="6413" max="6413" width="0.5546875" style="89" customWidth="1"/>
    <col min="6414" max="6655" width="8.44140625" style="89"/>
    <col min="6656" max="6656" width="2.44140625" style="89" customWidth="1"/>
    <col min="6657" max="6657" width="10.88671875" style="89" customWidth="1"/>
    <col min="6658" max="6658" width="12.44140625" style="89" customWidth="1"/>
    <col min="6659" max="6659" width="4.109375" style="89" customWidth="1"/>
    <col min="6660" max="6660" width="17.33203125" style="89" customWidth="1"/>
    <col min="6661" max="6661" width="10.44140625" style="89" customWidth="1"/>
    <col min="6662" max="6662" width="12" style="89" customWidth="1"/>
    <col min="6663" max="6663" width="13.33203125" style="89" customWidth="1"/>
    <col min="6664" max="6664" width="24" style="89" customWidth="1"/>
    <col min="6665" max="6665" width="8.44140625" style="89"/>
    <col min="6666" max="6666" width="21.33203125" style="89" customWidth="1"/>
    <col min="6667" max="6667" width="3.44140625" style="89" customWidth="1"/>
    <col min="6668" max="6668" width="0" style="89" hidden="1" customWidth="1"/>
    <col min="6669" max="6669" width="0.5546875" style="89" customWidth="1"/>
    <col min="6670" max="6911" width="8.44140625" style="89"/>
    <col min="6912" max="6912" width="2.44140625" style="89" customWidth="1"/>
    <col min="6913" max="6913" width="10.88671875" style="89" customWidth="1"/>
    <col min="6914" max="6914" width="12.44140625" style="89" customWidth="1"/>
    <col min="6915" max="6915" width="4.109375" style="89" customWidth="1"/>
    <col min="6916" max="6916" width="17.33203125" style="89" customWidth="1"/>
    <col min="6917" max="6917" width="10.44140625" style="89" customWidth="1"/>
    <col min="6918" max="6918" width="12" style="89" customWidth="1"/>
    <col min="6919" max="6919" width="13.33203125" style="89" customWidth="1"/>
    <col min="6920" max="6920" width="24" style="89" customWidth="1"/>
    <col min="6921" max="6921" width="8.44140625" style="89"/>
    <col min="6922" max="6922" width="21.33203125" style="89" customWidth="1"/>
    <col min="6923" max="6923" width="3.44140625" style="89" customWidth="1"/>
    <col min="6924" max="6924" width="0" style="89" hidden="1" customWidth="1"/>
    <col min="6925" max="6925" width="0.5546875" style="89" customWidth="1"/>
    <col min="6926" max="7167" width="8.44140625" style="89"/>
    <col min="7168" max="7168" width="2.44140625" style="89" customWidth="1"/>
    <col min="7169" max="7169" width="10.88671875" style="89" customWidth="1"/>
    <col min="7170" max="7170" width="12.44140625" style="89" customWidth="1"/>
    <col min="7171" max="7171" width="4.109375" style="89" customWidth="1"/>
    <col min="7172" max="7172" width="17.33203125" style="89" customWidth="1"/>
    <col min="7173" max="7173" width="10.44140625" style="89" customWidth="1"/>
    <col min="7174" max="7174" width="12" style="89" customWidth="1"/>
    <col min="7175" max="7175" width="13.33203125" style="89" customWidth="1"/>
    <col min="7176" max="7176" width="24" style="89" customWidth="1"/>
    <col min="7177" max="7177" width="8.44140625" style="89"/>
    <col min="7178" max="7178" width="21.33203125" style="89" customWidth="1"/>
    <col min="7179" max="7179" width="3.44140625" style="89" customWidth="1"/>
    <col min="7180" max="7180" width="0" style="89" hidden="1" customWidth="1"/>
    <col min="7181" max="7181" width="0.5546875" style="89" customWidth="1"/>
    <col min="7182" max="7423" width="8.44140625" style="89"/>
    <col min="7424" max="7424" width="2.44140625" style="89" customWidth="1"/>
    <col min="7425" max="7425" width="10.88671875" style="89" customWidth="1"/>
    <col min="7426" max="7426" width="12.44140625" style="89" customWidth="1"/>
    <col min="7427" max="7427" width="4.109375" style="89" customWidth="1"/>
    <col min="7428" max="7428" width="17.33203125" style="89" customWidth="1"/>
    <col min="7429" max="7429" width="10.44140625" style="89" customWidth="1"/>
    <col min="7430" max="7430" width="12" style="89" customWidth="1"/>
    <col min="7431" max="7431" width="13.33203125" style="89" customWidth="1"/>
    <col min="7432" max="7432" width="24" style="89" customWidth="1"/>
    <col min="7433" max="7433" width="8.44140625" style="89"/>
    <col min="7434" max="7434" width="21.33203125" style="89" customWidth="1"/>
    <col min="7435" max="7435" width="3.44140625" style="89" customWidth="1"/>
    <col min="7436" max="7436" width="0" style="89" hidden="1" customWidth="1"/>
    <col min="7437" max="7437" width="0.5546875" style="89" customWidth="1"/>
    <col min="7438" max="7679" width="8.44140625" style="89"/>
    <col min="7680" max="7680" width="2.44140625" style="89" customWidth="1"/>
    <col min="7681" max="7681" width="10.88671875" style="89" customWidth="1"/>
    <col min="7682" max="7682" width="12.44140625" style="89" customWidth="1"/>
    <col min="7683" max="7683" width="4.109375" style="89" customWidth="1"/>
    <col min="7684" max="7684" width="17.33203125" style="89" customWidth="1"/>
    <col min="7685" max="7685" width="10.44140625" style="89" customWidth="1"/>
    <col min="7686" max="7686" width="12" style="89" customWidth="1"/>
    <col min="7687" max="7687" width="13.33203125" style="89" customWidth="1"/>
    <col min="7688" max="7688" width="24" style="89" customWidth="1"/>
    <col min="7689" max="7689" width="8.44140625" style="89"/>
    <col min="7690" max="7690" width="21.33203125" style="89" customWidth="1"/>
    <col min="7691" max="7691" width="3.44140625" style="89" customWidth="1"/>
    <col min="7692" max="7692" width="0" style="89" hidden="1" customWidth="1"/>
    <col min="7693" max="7693" width="0.5546875" style="89" customWidth="1"/>
    <col min="7694" max="7935" width="8.44140625" style="89"/>
    <col min="7936" max="7936" width="2.44140625" style="89" customWidth="1"/>
    <col min="7937" max="7937" width="10.88671875" style="89" customWidth="1"/>
    <col min="7938" max="7938" width="12.44140625" style="89" customWidth="1"/>
    <col min="7939" max="7939" width="4.109375" style="89" customWidth="1"/>
    <col min="7940" max="7940" width="17.33203125" style="89" customWidth="1"/>
    <col min="7941" max="7941" width="10.44140625" style="89" customWidth="1"/>
    <col min="7942" max="7942" width="12" style="89" customWidth="1"/>
    <col min="7943" max="7943" width="13.33203125" style="89" customWidth="1"/>
    <col min="7944" max="7944" width="24" style="89" customWidth="1"/>
    <col min="7945" max="7945" width="8.44140625" style="89"/>
    <col min="7946" max="7946" width="21.33203125" style="89" customWidth="1"/>
    <col min="7947" max="7947" width="3.44140625" style="89" customWidth="1"/>
    <col min="7948" max="7948" width="0" style="89" hidden="1" customWidth="1"/>
    <col min="7949" max="7949" width="0.5546875" style="89" customWidth="1"/>
    <col min="7950" max="8191" width="8.44140625" style="89"/>
    <col min="8192" max="8192" width="2.44140625" style="89" customWidth="1"/>
    <col min="8193" max="8193" width="10.88671875" style="89" customWidth="1"/>
    <col min="8194" max="8194" width="12.44140625" style="89" customWidth="1"/>
    <col min="8195" max="8195" width="4.109375" style="89" customWidth="1"/>
    <col min="8196" max="8196" width="17.33203125" style="89" customWidth="1"/>
    <col min="8197" max="8197" width="10.44140625" style="89" customWidth="1"/>
    <col min="8198" max="8198" width="12" style="89" customWidth="1"/>
    <col min="8199" max="8199" width="13.33203125" style="89" customWidth="1"/>
    <col min="8200" max="8200" width="24" style="89" customWidth="1"/>
    <col min="8201" max="8201" width="8.44140625" style="89"/>
    <col min="8202" max="8202" width="21.33203125" style="89" customWidth="1"/>
    <col min="8203" max="8203" width="3.44140625" style="89" customWidth="1"/>
    <col min="8204" max="8204" width="0" style="89" hidden="1" customWidth="1"/>
    <col min="8205" max="8205" width="0.5546875" style="89" customWidth="1"/>
    <col min="8206" max="8447" width="8.44140625" style="89"/>
    <col min="8448" max="8448" width="2.44140625" style="89" customWidth="1"/>
    <col min="8449" max="8449" width="10.88671875" style="89" customWidth="1"/>
    <col min="8450" max="8450" width="12.44140625" style="89" customWidth="1"/>
    <col min="8451" max="8451" width="4.109375" style="89" customWidth="1"/>
    <col min="8452" max="8452" width="17.33203125" style="89" customWidth="1"/>
    <col min="8453" max="8453" width="10.44140625" style="89" customWidth="1"/>
    <col min="8454" max="8454" width="12" style="89" customWidth="1"/>
    <col min="8455" max="8455" width="13.33203125" style="89" customWidth="1"/>
    <col min="8456" max="8456" width="24" style="89" customWidth="1"/>
    <col min="8457" max="8457" width="8.44140625" style="89"/>
    <col min="8458" max="8458" width="21.33203125" style="89" customWidth="1"/>
    <col min="8459" max="8459" width="3.44140625" style="89" customWidth="1"/>
    <col min="8460" max="8460" width="0" style="89" hidden="1" customWidth="1"/>
    <col min="8461" max="8461" width="0.5546875" style="89" customWidth="1"/>
    <col min="8462" max="8703" width="8.44140625" style="89"/>
    <col min="8704" max="8704" width="2.44140625" style="89" customWidth="1"/>
    <col min="8705" max="8705" width="10.88671875" style="89" customWidth="1"/>
    <col min="8706" max="8706" width="12.44140625" style="89" customWidth="1"/>
    <col min="8707" max="8707" width="4.109375" style="89" customWidth="1"/>
    <col min="8708" max="8708" width="17.33203125" style="89" customWidth="1"/>
    <col min="8709" max="8709" width="10.44140625" style="89" customWidth="1"/>
    <col min="8710" max="8710" width="12" style="89" customWidth="1"/>
    <col min="8711" max="8711" width="13.33203125" style="89" customWidth="1"/>
    <col min="8712" max="8712" width="24" style="89" customWidth="1"/>
    <col min="8713" max="8713" width="8.44140625" style="89"/>
    <col min="8714" max="8714" width="21.33203125" style="89" customWidth="1"/>
    <col min="8715" max="8715" width="3.44140625" style="89" customWidth="1"/>
    <col min="8716" max="8716" width="0" style="89" hidden="1" customWidth="1"/>
    <col min="8717" max="8717" width="0.5546875" style="89" customWidth="1"/>
    <col min="8718" max="8959" width="8.44140625" style="89"/>
    <col min="8960" max="8960" width="2.44140625" style="89" customWidth="1"/>
    <col min="8961" max="8961" width="10.88671875" style="89" customWidth="1"/>
    <col min="8962" max="8962" width="12.44140625" style="89" customWidth="1"/>
    <col min="8963" max="8963" width="4.109375" style="89" customWidth="1"/>
    <col min="8964" max="8964" width="17.33203125" style="89" customWidth="1"/>
    <col min="8965" max="8965" width="10.44140625" style="89" customWidth="1"/>
    <col min="8966" max="8966" width="12" style="89" customWidth="1"/>
    <col min="8967" max="8967" width="13.33203125" style="89" customWidth="1"/>
    <col min="8968" max="8968" width="24" style="89" customWidth="1"/>
    <col min="8969" max="8969" width="8.44140625" style="89"/>
    <col min="8970" max="8970" width="21.33203125" style="89" customWidth="1"/>
    <col min="8971" max="8971" width="3.44140625" style="89" customWidth="1"/>
    <col min="8972" max="8972" width="0" style="89" hidden="1" customWidth="1"/>
    <col min="8973" max="8973" width="0.5546875" style="89" customWidth="1"/>
    <col min="8974" max="9215" width="8.44140625" style="89"/>
    <col min="9216" max="9216" width="2.44140625" style="89" customWidth="1"/>
    <col min="9217" max="9217" width="10.88671875" style="89" customWidth="1"/>
    <col min="9218" max="9218" width="12.44140625" style="89" customWidth="1"/>
    <col min="9219" max="9219" width="4.109375" style="89" customWidth="1"/>
    <col min="9220" max="9220" width="17.33203125" style="89" customWidth="1"/>
    <col min="9221" max="9221" width="10.44140625" style="89" customWidth="1"/>
    <col min="9222" max="9222" width="12" style="89" customWidth="1"/>
    <col min="9223" max="9223" width="13.33203125" style="89" customWidth="1"/>
    <col min="9224" max="9224" width="24" style="89" customWidth="1"/>
    <col min="9225" max="9225" width="8.44140625" style="89"/>
    <col min="9226" max="9226" width="21.33203125" style="89" customWidth="1"/>
    <col min="9227" max="9227" width="3.44140625" style="89" customWidth="1"/>
    <col min="9228" max="9228" width="0" style="89" hidden="1" customWidth="1"/>
    <col min="9229" max="9229" width="0.5546875" style="89" customWidth="1"/>
    <col min="9230" max="9471" width="8.44140625" style="89"/>
    <col min="9472" max="9472" width="2.44140625" style="89" customWidth="1"/>
    <col min="9473" max="9473" width="10.88671875" style="89" customWidth="1"/>
    <col min="9474" max="9474" width="12.44140625" style="89" customWidth="1"/>
    <col min="9475" max="9475" width="4.109375" style="89" customWidth="1"/>
    <col min="9476" max="9476" width="17.33203125" style="89" customWidth="1"/>
    <col min="9477" max="9477" width="10.44140625" style="89" customWidth="1"/>
    <col min="9478" max="9478" width="12" style="89" customWidth="1"/>
    <col min="9479" max="9479" width="13.33203125" style="89" customWidth="1"/>
    <col min="9480" max="9480" width="24" style="89" customWidth="1"/>
    <col min="9481" max="9481" width="8.44140625" style="89"/>
    <col min="9482" max="9482" width="21.33203125" style="89" customWidth="1"/>
    <col min="9483" max="9483" width="3.44140625" style="89" customWidth="1"/>
    <col min="9484" max="9484" width="0" style="89" hidden="1" customWidth="1"/>
    <col min="9485" max="9485" width="0.5546875" style="89" customWidth="1"/>
    <col min="9486" max="9727" width="8.44140625" style="89"/>
    <col min="9728" max="9728" width="2.44140625" style="89" customWidth="1"/>
    <col min="9729" max="9729" width="10.88671875" style="89" customWidth="1"/>
    <col min="9730" max="9730" width="12.44140625" style="89" customWidth="1"/>
    <col min="9731" max="9731" width="4.109375" style="89" customWidth="1"/>
    <col min="9732" max="9732" width="17.33203125" style="89" customWidth="1"/>
    <col min="9733" max="9733" width="10.44140625" style="89" customWidth="1"/>
    <col min="9734" max="9734" width="12" style="89" customWidth="1"/>
    <col min="9735" max="9735" width="13.33203125" style="89" customWidth="1"/>
    <col min="9736" max="9736" width="24" style="89" customWidth="1"/>
    <col min="9737" max="9737" width="8.44140625" style="89"/>
    <col min="9738" max="9738" width="21.33203125" style="89" customWidth="1"/>
    <col min="9739" max="9739" width="3.44140625" style="89" customWidth="1"/>
    <col min="9740" max="9740" width="0" style="89" hidden="1" customWidth="1"/>
    <col min="9741" max="9741" width="0.5546875" style="89" customWidth="1"/>
    <col min="9742" max="9983" width="8.44140625" style="89"/>
    <col min="9984" max="9984" width="2.44140625" style="89" customWidth="1"/>
    <col min="9985" max="9985" width="10.88671875" style="89" customWidth="1"/>
    <col min="9986" max="9986" width="12.44140625" style="89" customWidth="1"/>
    <col min="9987" max="9987" width="4.109375" style="89" customWidth="1"/>
    <col min="9988" max="9988" width="17.33203125" style="89" customWidth="1"/>
    <col min="9989" max="9989" width="10.44140625" style="89" customWidth="1"/>
    <col min="9990" max="9990" width="12" style="89" customWidth="1"/>
    <col min="9991" max="9991" width="13.33203125" style="89" customWidth="1"/>
    <col min="9992" max="9992" width="24" style="89" customWidth="1"/>
    <col min="9993" max="9993" width="8.44140625" style="89"/>
    <col min="9994" max="9994" width="21.33203125" style="89" customWidth="1"/>
    <col min="9995" max="9995" width="3.44140625" style="89" customWidth="1"/>
    <col min="9996" max="9996" width="0" style="89" hidden="1" customWidth="1"/>
    <col min="9997" max="9997" width="0.5546875" style="89" customWidth="1"/>
    <col min="9998" max="10239" width="8.44140625" style="89"/>
    <col min="10240" max="10240" width="2.44140625" style="89" customWidth="1"/>
    <col min="10241" max="10241" width="10.88671875" style="89" customWidth="1"/>
    <col min="10242" max="10242" width="12.44140625" style="89" customWidth="1"/>
    <col min="10243" max="10243" width="4.109375" style="89" customWidth="1"/>
    <col min="10244" max="10244" width="17.33203125" style="89" customWidth="1"/>
    <col min="10245" max="10245" width="10.44140625" style="89" customWidth="1"/>
    <col min="10246" max="10246" width="12" style="89" customWidth="1"/>
    <col min="10247" max="10247" width="13.33203125" style="89" customWidth="1"/>
    <col min="10248" max="10248" width="24" style="89" customWidth="1"/>
    <col min="10249" max="10249" width="8.44140625" style="89"/>
    <col min="10250" max="10250" width="21.33203125" style="89" customWidth="1"/>
    <col min="10251" max="10251" width="3.44140625" style="89" customWidth="1"/>
    <col min="10252" max="10252" width="0" style="89" hidden="1" customWidth="1"/>
    <col min="10253" max="10253" width="0.5546875" style="89" customWidth="1"/>
    <col min="10254" max="10495" width="8.44140625" style="89"/>
    <col min="10496" max="10496" width="2.44140625" style="89" customWidth="1"/>
    <col min="10497" max="10497" width="10.88671875" style="89" customWidth="1"/>
    <col min="10498" max="10498" width="12.44140625" style="89" customWidth="1"/>
    <col min="10499" max="10499" width="4.109375" style="89" customWidth="1"/>
    <col min="10500" max="10500" width="17.33203125" style="89" customWidth="1"/>
    <col min="10501" max="10501" width="10.44140625" style="89" customWidth="1"/>
    <col min="10502" max="10502" width="12" style="89" customWidth="1"/>
    <col min="10503" max="10503" width="13.33203125" style="89" customWidth="1"/>
    <col min="10504" max="10504" width="24" style="89" customWidth="1"/>
    <col min="10505" max="10505" width="8.44140625" style="89"/>
    <col min="10506" max="10506" width="21.33203125" style="89" customWidth="1"/>
    <col min="10507" max="10507" width="3.44140625" style="89" customWidth="1"/>
    <col min="10508" max="10508" width="0" style="89" hidden="1" customWidth="1"/>
    <col min="10509" max="10509" width="0.5546875" style="89" customWidth="1"/>
    <col min="10510" max="10751" width="8.44140625" style="89"/>
    <col min="10752" max="10752" width="2.44140625" style="89" customWidth="1"/>
    <col min="10753" max="10753" width="10.88671875" style="89" customWidth="1"/>
    <col min="10754" max="10754" width="12.44140625" style="89" customWidth="1"/>
    <col min="10755" max="10755" width="4.109375" style="89" customWidth="1"/>
    <col min="10756" max="10756" width="17.33203125" style="89" customWidth="1"/>
    <col min="10757" max="10757" width="10.44140625" style="89" customWidth="1"/>
    <col min="10758" max="10758" width="12" style="89" customWidth="1"/>
    <col min="10759" max="10759" width="13.33203125" style="89" customWidth="1"/>
    <col min="10760" max="10760" width="24" style="89" customWidth="1"/>
    <col min="10761" max="10761" width="8.44140625" style="89"/>
    <col min="10762" max="10762" width="21.33203125" style="89" customWidth="1"/>
    <col min="10763" max="10763" width="3.44140625" style="89" customWidth="1"/>
    <col min="10764" max="10764" width="0" style="89" hidden="1" customWidth="1"/>
    <col min="10765" max="10765" width="0.5546875" style="89" customWidth="1"/>
    <col min="10766" max="11007" width="8.44140625" style="89"/>
    <col min="11008" max="11008" width="2.44140625" style="89" customWidth="1"/>
    <col min="11009" max="11009" width="10.88671875" style="89" customWidth="1"/>
    <col min="11010" max="11010" width="12.44140625" style="89" customWidth="1"/>
    <col min="11011" max="11011" width="4.109375" style="89" customWidth="1"/>
    <col min="11012" max="11012" width="17.33203125" style="89" customWidth="1"/>
    <col min="11013" max="11013" width="10.44140625" style="89" customWidth="1"/>
    <col min="11014" max="11014" width="12" style="89" customWidth="1"/>
    <col min="11015" max="11015" width="13.33203125" style="89" customWidth="1"/>
    <col min="11016" max="11016" width="24" style="89" customWidth="1"/>
    <col min="11017" max="11017" width="8.44140625" style="89"/>
    <col min="11018" max="11018" width="21.33203125" style="89" customWidth="1"/>
    <col min="11019" max="11019" width="3.44140625" style="89" customWidth="1"/>
    <col min="11020" max="11020" width="0" style="89" hidden="1" customWidth="1"/>
    <col min="11021" max="11021" width="0.5546875" style="89" customWidth="1"/>
    <col min="11022" max="11263" width="8.44140625" style="89"/>
    <col min="11264" max="11264" width="2.44140625" style="89" customWidth="1"/>
    <col min="11265" max="11265" width="10.88671875" style="89" customWidth="1"/>
    <col min="11266" max="11266" width="12.44140625" style="89" customWidth="1"/>
    <col min="11267" max="11267" width="4.109375" style="89" customWidth="1"/>
    <col min="11268" max="11268" width="17.33203125" style="89" customWidth="1"/>
    <col min="11269" max="11269" width="10.44140625" style="89" customWidth="1"/>
    <col min="11270" max="11270" width="12" style="89" customWidth="1"/>
    <col min="11271" max="11271" width="13.33203125" style="89" customWidth="1"/>
    <col min="11272" max="11272" width="24" style="89" customWidth="1"/>
    <col min="11273" max="11273" width="8.44140625" style="89"/>
    <col min="11274" max="11274" width="21.33203125" style="89" customWidth="1"/>
    <col min="11275" max="11275" width="3.44140625" style="89" customWidth="1"/>
    <col min="11276" max="11276" width="0" style="89" hidden="1" customWidth="1"/>
    <col min="11277" max="11277" width="0.5546875" style="89" customWidth="1"/>
    <col min="11278" max="11519" width="8.44140625" style="89"/>
    <col min="11520" max="11520" width="2.44140625" style="89" customWidth="1"/>
    <col min="11521" max="11521" width="10.88671875" style="89" customWidth="1"/>
    <col min="11522" max="11522" width="12.44140625" style="89" customWidth="1"/>
    <col min="11523" max="11523" width="4.109375" style="89" customWidth="1"/>
    <col min="11524" max="11524" width="17.33203125" style="89" customWidth="1"/>
    <col min="11525" max="11525" width="10.44140625" style="89" customWidth="1"/>
    <col min="11526" max="11526" width="12" style="89" customWidth="1"/>
    <col min="11527" max="11527" width="13.33203125" style="89" customWidth="1"/>
    <col min="11528" max="11528" width="24" style="89" customWidth="1"/>
    <col min="11529" max="11529" width="8.44140625" style="89"/>
    <col min="11530" max="11530" width="21.33203125" style="89" customWidth="1"/>
    <col min="11531" max="11531" width="3.44140625" style="89" customWidth="1"/>
    <col min="11532" max="11532" width="0" style="89" hidden="1" customWidth="1"/>
    <col min="11533" max="11533" width="0.5546875" style="89" customWidth="1"/>
    <col min="11534" max="11775" width="8.44140625" style="89"/>
    <col min="11776" max="11776" width="2.44140625" style="89" customWidth="1"/>
    <col min="11777" max="11777" width="10.88671875" style="89" customWidth="1"/>
    <col min="11778" max="11778" width="12.44140625" style="89" customWidth="1"/>
    <col min="11779" max="11779" width="4.109375" style="89" customWidth="1"/>
    <col min="11780" max="11780" width="17.33203125" style="89" customWidth="1"/>
    <col min="11781" max="11781" width="10.44140625" style="89" customWidth="1"/>
    <col min="11782" max="11782" width="12" style="89" customWidth="1"/>
    <col min="11783" max="11783" width="13.33203125" style="89" customWidth="1"/>
    <col min="11784" max="11784" width="24" style="89" customWidth="1"/>
    <col min="11785" max="11785" width="8.44140625" style="89"/>
    <col min="11786" max="11786" width="21.33203125" style="89" customWidth="1"/>
    <col min="11787" max="11787" width="3.44140625" style="89" customWidth="1"/>
    <col min="11788" max="11788" width="0" style="89" hidden="1" customWidth="1"/>
    <col min="11789" max="11789" width="0.5546875" style="89" customWidth="1"/>
    <col min="11790" max="12031" width="8.44140625" style="89"/>
    <col min="12032" max="12032" width="2.44140625" style="89" customWidth="1"/>
    <col min="12033" max="12033" width="10.88671875" style="89" customWidth="1"/>
    <col min="12034" max="12034" width="12.44140625" style="89" customWidth="1"/>
    <col min="12035" max="12035" width="4.109375" style="89" customWidth="1"/>
    <col min="12036" max="12036" width="17.33203125" style="89" customWidth="1"/>
    <col min="12037" max="12037" width="10.44140625" style="89" customWidth="1"/>
    <col min="12038" max="12038" width="12" style="89" customWidth="1"/>
    <col min="12039" max="12039" width="13.33203125" style="89" customWidth="1"/>
    <col min="12040" max="12040" width="24" style="89" customWidth="1"/>
    <col min="12041" max="12041" width="8.44140625" style="89"/>
    <col min="12042" max="12042" width="21.33203125" style="89" customWidth="1"/>
    <col min="12043" max="12043" width="3.44140625" style="89" customWidth="1"/>
    <col min="12044" max="12044" width="0" style="89" hidden="1" customWidth="1"/>
    <col min="12045" max="12045" width="0.5546875" style="89" customWidth="1"/>
    <col min="12046" max="12287" width="8.44140625" style="89"/>
    <col min="12288" max="12288" width="2.44140625" style="89" customWidth="1"/>
    <col min="12289" max="12289" width="10.88671875" style="89" customWidth="1"/>
    <col min="12290" max="12290" width="12.44140625" style="89" customWidth="1"/>
    <col min="12291" max="12291" width="4.109375" style="89" customWidth="1"/>
    <col min="12292" max="12292" width="17.33203125" style="89" customWidth="1"/>
    <col min="12293" max="12293" width="10.44140625" style="89" customWidth="1"/>
    <col min="12294" max="12294" width="12" style="89" customWidth="1"/>
    <col min="12295" max="12295" width="13.33203125" style="89" customWidth="1"/>
    <col min="12296" max="12296" width="24" style="89" customWidth="1"/>
    <col min="12297" max="12297" width="8.44140625" style="89"/>
    <col min="12298" max="12298" width="21.33203125" style="89" customWidth="1"/>
    <col min="12299" max="12299" width="3.44140625" style="89" customWidth="1"/>
    <col min="12300" max="12300" width="0" style="89" hidden="1" customWidth="1"/>
    <col min="12301" max="12301" width="0.5546875" style="89" customWidth="1"/>
    <col min="12302" max="12543" width="8.44140625" style="89"/>
    <col min="12544" max="12544" width="2.44140625" style="89" customWidth="1"/>
    <col min="12545" max="12545" width="10.88671875" style="89" customWidth="1"/>
    <col min="12546" max="12546" width="12.44140625" style="89" customWidth="1"/>
    <col min="12547" max="12547" width="4.109375" style="89" customWidth="1"/>
    <col min="12548" max="12548" width="17.33203125" style="89" customWidth="1"/>
    <col min="12549" max="12549" width="10.44140625" style="89" customWidth="1"/>
    <col min="12550" max="12550" width="12" style="89" customWidth="1"/>
    <col min="12551" max="12551" width="13.33203125" style="89" customWidth="1"/>
    <col min="12552" max="12552" width="24" style="89" customWidth="1"/>
    <col min="12553" max="12553" width="8.44140625" style="89"/>
    <col min="12554" max="12554" width="21.33203125" style="89" customWidth="1"/>
    <col min="12555" max="12555" width="3.44140625" style="89" customWidth="1"/>
    <col min="12556" max="12556" width="0" style="89" hidden="1" customWidth="1"/>
    <col min="12557" max="12557" width="0.5546875" style="89" customWidth="1"/>
    <col min="12558" max="12799" width="8.44140625" style="89"/>
    <col min="12800" max="12800" width="2.44140625" style="89" customWidth="1"/>
    <col min="12801" max="12801" width="10.88671875" style="89" customWidth="1"/>
    <col min="12802" max="12802" width="12.44140625" style="89" customWidth="1"/>
    <col min="12803" max="12803" width="4.109375" style="89" customWidth="1"/>
    <col min="12804" max="12804" width="17.33203125" style="89" customWidth="1"/>
    <col min="12805" max="12805" width="10.44140625" style="89" customWidth="1"/>
    <col min="12806" max="12806" width="12" style="89" customWidth="1"/>
    <col min="12807" max="12807" width="13.33203125" style="89" customWidth="1"/>
    <col min="12808" max="12808" width="24" style="89" customWidth="1"/>
    <col min="12809" max="12809" width="8.44140625" style="89"/>
    <col min="12810" max="12810" width="21.33203125" style="89" customWidth="1"/>
    <col min="12811" max="12811" width="3.44140625" style="89" customWidth="1"/>
    <col min="12812" max="12812" width="0" style="89" hidden="1" customWidth="1"/>
    <col min="12813" max="12813" width="0.5546875" style="89" customWidth="1"/>
    <col min="12814" max="13055" width="8.44140625" style="89"/>
    <col min="13056" max="13056" width="2.44140625" style="89" customWidth="1"/>
    <col min="13057" max="13057" width="10.88671875" style="89" customWidth="1"/>
    <col min="13058" max="13058" width="12.44140625" style="89" customWidth="1"/>
    <col min="13059" max="13059" width="4.109375" style="89" customWidth="1"/>
    <col min="13060" max="13060" width="17.33203125" style="89" customWidth="1"/>
    <col min="13061" max="13061" width="10.44140625" style="89" customWidth="1"/>
    <col min="13062" max="13062" width="12" style="89" customWidth="1"/>
    <col min="13063" max="13063" width="13.33203125" style="89" customWidth="1"/>
    <col min="13064" max="13064" width="24" style="89" customWidth="1"/>
    <col min="13065" max="13065" width="8.44140625" style="89"/>
    <col min="13066" max="13066" width="21.33203125" style="89" customWidth="1"/>
    <col min="13067" max="13067" width="3.44140625" style="89" customWidth="1"/>
    <col min="13068" max="13068" width="0" style="89" hidden="1" customWidth="1"/>
    <col min="13069" max="13069" width="0.5546875" style="89" customWidth="1"/>
    <col min="13070" max="13311" width="8.44140625" style="89"/>
    <col min="13312" max="13312" width="2.44140625" style="89" customWidth="1"/>
    <col min="13313" max="13313" width="10.88671875" style="89" customWidth="1"/>
    <col min="13314" max="13314" width="12.44140625" style="89" customWidth="1"/>
    <col min="13315" max="13315" width="4.109375" style="89" customWidth="1"/>
    <col min="13316" max="13316" width="17.33203125" style="89" customWidth="1"/>
    <col min="13317" max="13317" width="10.44140625" style="89" customWidth="1"/>
    <col min="13318" max="13318" width="12" style="89" customWidth="1"/>
    <col min="13319" max="13319" width="13.33203125" style="89" customWidth="1"/>
    <col min="13320" max="13320" width="24" style="89" customWidth="1"/>
    <col min="13321" max="13321" width="8.44140625" style="89"/>
    <col min="13322" max="13322" width="21.33203125" style="89" customWidth="1"/>
    <col min="13323" max="13323" width="3.44140625" style="89" customWidth="1"/>
    <col min="13324" max="13324" width="0" style="89" hidden="1" customWidth="1"/>
    <col min="13325" max="13325" width="0.5546875" style="89" customWidth="1"/>
    <col min="13326" max="13567" width="8.44140625" style="89"/>
    <col min="13568" max="13568" width="2.44140625" style="89" customWidth="1"/>
    <col min="13569" max="13569" width="10.88671875" style="89" customWidth="1"/>
    <col min="13570" max="13570" width="12.44140625" style="89" customWidth="1"/>
    <col min="13571" max="13571" width="4.109375" style="89" customWidth="1"/>
    <col min="13572" max="13572" width="17.33203125" style="89" customWidth="1"/>
    <col min="13573" max="13573" width="10.44140625" style="89" customWidth="1"/>
    <col min="13574" max="13574" width="12" style="89" customWidth="1"/>
    <col min="13575" max="13575" width="13.33203125" style="89" customWidth="1"/>
    <col min="13576" max="13576" width="24" style="89" customWidth="1"/>
    <col min="13577" max="13577" width="8.44140625" style="89"/>
    <col min="13578" max="13578" width="21.33203125" style="89" customWidth="1"/>
    <col min="13579" max="13579" width="3.44140625" style="89" customWidth="1"/>
    <col min="13580" max="13580" width="0" style="89" hidden="1" customWidth="1"/>
    <col min="13581" max="13581" width="0.5546875" style="89" customWidth="1"/>
    <col min="13582" max="13823" width="8.44140625" style="89"/>
    <col min="13824" max="13824" width="2.44140625" style="89" customWidth="1"/>
    <col min="13825" max="13825" width="10.88671875" style="89" customWidth="1"/>
    <col min="13826" max="13826" width="12.44140625" style="89" customWidth="1"/>
    <col min="13827" max="13827" width="4.109375" style="89" customWidth="1"/>
    <col min="13828" max="13828" width="17.33203125" style="89" customWidth="1"/>
    <col min="13829" max="13829" width="10.44140625" style="89" customWidth="1"/>
    <col min="13830" max="13830" width="12" style="89" customWidth="1"/>
    <col min="13831" max="13831" width="13.33203125" style="89" customWidth="1"/>
    <col min="13832" max="13832" width="24" style="89" customWidth="1"/>
    <col min="13833" max="13833" width="8.44140625" style="89"/>
    <col min="13834" max="13834" width="21.33203125" style="89" customWidth="1"/>
    <col min="13835" max="13835" width="3.44140625" style="89" customWidth="1"/>
    <col min="13836" max="13836" width="0" style="89" hidden="1" customWidth="1"/>
    <col min="13837" max="13837" width="0.5546875" style="89" customWidth="1"/>
    <col min="13838" max="14079" width="8.44140625" style="89"/>
    <col min="14080" max="14080" width="2.44140625" style="89" customWidth="1"/>
    <col min="14081" max="14081" width="10.88671875" style="89" customWidth="1"/>
    <col min="14082" max="14082" width="12.44140625" style="89" customWidth="1"/>
    <col min="14083" max="14083" width="4.109375" style="89" customWidth="1"/>
    <col min="14084" max="14084" width="17.33203125" style="89" customWidth="1"/>
    <col min="14085" max="14085" width="10.44140625" style="89" customWidth="1"/>
    <col min="14086" max="14086" width="12" style="89" customWidth="1"/>
    <col min="14087" max="14087" width="13.33203125" style="89" customWidth="1"/>
    <col min="14088" max="14088" width="24" style="89" customWidth="1"/>
    <col min="14089" max="14089" width="8.44140625" style="89"/>
    <col min="14090" max="14090" width="21.33203125" style="89" customWidth="1"/>
    <col min="14091" max="14091" width="3.44140625" style="89" customWidth="1"/>
    <col min="14092" max="14092" width="0" style="89" hidden="1" customWidth="1"/>
    <col min="14093" max="14093" width="0.5546875" style="89" customWidth="1"/>
    <col min="14094" max="14335" width="8.44140625" style="89"/>
    <col min="14336" max="14336" width="2.44140625" style="89" customWidth="1"/>
    <col min="14337" max="14337" width="10.88671875" style="89" customWidth="1"/>
    <col min="14338" max="14338" width="12.44140625" style="89" customWidth="1"/>
    <col min="14339" max="14339" width="4.109375" style="89" customWidth="1"/>
    <col min="14340" max="14340" width="17.33203125" style="89" customWidth="1"/>
    <col min="14341" max="14341" width="10.44140625" style="89" customWidth="1"/>
    <col min="14342" max="14342" width="12" style="89" customWidth="1"/>
    <col min="14343" max="14343" width="13.33203125" style="89" customWidth="1"/>
    <col min="14344" max="14344" width="24" style="89" customWidth="1"/>
    <col min="14345" max="14345" width="8.44140625" style="89"/>
    <col min="14346" max="14346" width="21.33203125" style="89" customWidth="1"/>
    <col min="14347" max="14347" width="3.44140625" style="89" customWidth="1"/>
    <col min="14348" max="14348" width="0" style="89" hidden="1" customWidth="1"/>
    <col min="14349" max="14349" width="0.5546875" style="89" customWidth="1"/>
    <col min="14350" max="14591" width="8.44140625" style="89"/>
    <col min="14592" max="14592" width="2.44140625" style="89" customWidth="1"/>
    <col min="14593" max="14593" width="10.88671875" style="89" customWidth="1"/>
    <col min="14594" max="14594" width="12.44140625" style="89" customWidth="1"/>
    <col min="14595" max="14595" width="4.109375" style="89" customWidth="1"/>
    <col min="14596" max="14596" width="17.33203125" style="89" customWidth="1"/>
    <col min="14597" max="14597" width="10.44140625" style="89" customWidth="1"/>
    <col min="14598" max="14598" width="12" style="89" customWidth="1"/>
    <col min="14599" max="14599" width="13.33203125" style="89" customWidth="1"/>
    <col min="14600" max="14600" width="24" style="89" customWidth="1"/>
    <col min="14601" max="14601" width="8.44140625" style="89"/>
    <col min="14602" max="14602" width="21.33203125" style="89" customWidth="1"/>
    <col min="14603" max="14603" width="3.44140625" style="89" customWidth="1"/>
    <col min="14604" max="14604" width="0" style="89" hidden="1" customWidth="1"/>
    <col min="14605" max="14605" width="0.5546875" style="89" customWidth="1"/>
    <col min="14606" max="14847" width="8.44140625" style="89"/>
    <col min="14848" max="14848" width="2.44140625" style="89" customWidth="1"/>
    <col min="14849" max="14849" width="10.88671875" style="89" customWidth="1"/>
    <col min="14850" max="14850" width="12.44140625" style="89" customWidth="1"/>
    <col min="14851" max="14851" width="4.109375" style="89" customWidth="1"/>
    <col min="14852" max="14852" width="17.33203125" style="89" customWidth="1"/>
    <col min="14853" max="14853" width="10.44140625" style="89" customWidth="1"/>
    <col min="14854" max="14854" width="12" style="89" customWidth="1"/>
    <col min="14855" max="14855" width="13.33203125" style="89" customWidth="1"/>
    <col min="14856" max="14856" width="24" style="89" customWidth="1"/>
    <col min="14857" max="14857" width="8.44140625" style="89"/>
    <col min="14858" max="14858" width="21.33203125" style="89" customWidth="1"/>
    <col min="14859" max="14859" width="3.44140625" style="89" customWidth="1"/>
    <col min="14860" max="14860" width="0" style="89" hidden="1" customWidth="1"/>
    <col min="14861" max="14861" width="0.5546875" style="89" customWidth="1"/>
    <col min="14862" max="15103" width="8.44140625" style="89"/>
    <col min="15104" max="15104" width="2.44140625" style="89" customWidth="1"/>
    <col min="15105" max="15105" width="10.88671875" style="89" customWidth="1"/>
    <col min="15106" max="15106" width="12.44140625" style="89" customWidth="1"/>
    <col min="15107" max="15107" width="4.109375" style="89" customWidth="1"/>
    <col min="15108" max="15108" width="17.33203125" style="89" customWidth="1"/>
    <col min="15109" max="15109" width="10.44140625" style="89" customWidth="1"/>
    <col min="15110" max="15110" width="12" style="89" customWidth="1"/>
    <col min="15111" max="15111" width="13.33203125" style="89" customWidth="1"/>
    <col min="15112" max="15112" width="24" style="89" customWidth="1"/>
    <col min="15113" max="15113" width="8.44140625" style="89"/>
    <col min="15114" max="15114" width="21.33203125" style="89" customWidth="1"/>
    <col min="15115" max="15115" width="3.44140625" style="89" customWidth="1"/>
    <col min="15116" max="15116" width="0" style="89" hidden="1" customWidth="1"/>
    <col min="15117" max="15117" width="0.5546875" style="89" customWidth="1"/>
    <col min="15118" max="15359" width="8.44140625" style="89"/>
    <col min="15360" max="15360" width="2.44140625" style="89" customWidth="1"/>
    <col min="15361" max="15361" width="10.88671875" style="89" customWidth="1"/>
    <col min="15362" max="15362" width="12.44140625" style="89" customWidth="1"/>
    <col min="15363" max="15363" width="4.109375" style="89" customWidth="1"/>
    <col min="15364" max="15364" width="17.33203125" style="89" customWidth="1"/>
    <col min="15365" max="15365" width="10.44140625" style="89" customWidth="1"/>
    <col min="15366" max="15366" width="12" style="89" customWidth="1"/>
    <col min="15367" max="15367" width="13.33203125" style="89" customWidth="1"/>
    <col min="15368" max="15368" width="24" style="89" customWidth="1"/>
    <col min="15369" max="15369" width="8.44140625" style="89"/>
    <col min="15370" max="15370" width="21.33203125" style="89" customWidth="1"/>
    <col min="15371" max="15371" width="3.44140625" style="89" customWidth="1"/>
    <col min="15372" max="15372" width="0" style="89" hidden="1" customWidth="1"/>
    <col min="15373" max="15373" width="0.5546875" style="89" customWidth="1"/>
    <col min="15374" max="15615" width="8.44140625" style="89"/>
    <col min="15616" max="15616" width="2.44140625" style="89" customWidth="1"/>
    <col min="15617" max="15617" width="10.88671875" style="89" customWidth="1"/>
    <col min="15618" max="15618" width="12.44140625" style="89" customWidth="1"/>
    <col min="15619" max="15619" width="4.109375" style="89" customWidth="1"/>
    <col min="15620" max="15620" width="17.33203125" style="89" customWidth="1"/>
    <col min="15621" max="15621" width="10.44140625" style="89" customWidth="1"/>
    <col min="15622" max="15622" width="12" style="89" customWidth="1"/>
    <col min="15623" max="15623" width="13.33203125" style="89" customWidth="1"/>
    <col min="15624" max="15624" width="24" style="89" customWidth="1"/>
    <col min="15625" max="15625" width="8.44140625" style="89"/>
    <col min="15626" max="15626" width="21.33203125" style="89" customWidth="1"/>
    <col min="15627" max="15627" width="3.44140625" style="89" customWidth="1"/>
    <col min="15628" max="15628" width="0" style="89" hidden="1" customWidth="1"/>
    <col min="15629" max="15629" width="0.5546875" style="89" customWidth="1"/>
    <col min="15630" max="15871" width="8.44140625" style="89"/>
    <col min="15872" max="15872" width="2.44140625" style="89" customWidth="1"/>
    <col min="15873" max="15873" width="10.88671875" style="89" customWidth="1"/>
    <col min="15874" max="15874" width="12.44140625" style="89" customWidth="1"/>
    <col min="15875" max="15875" width="4.109375" style="89" customWidth="1"/>
    <col min="15876" max="15876" width="17.33203125" style="89" customWidth="1"/>
    <col min="15877" max="15877" width="10.44140625" style="89" customWidth="1"/>
    <col min="15878" max="15878" width="12" style="89" customWidth="1"/>
    <col min="15879" max="15879" width="13.33203125" style="89" customWidth="1"/>
    <col min="15880" max="15880" width="24" style="89" customWidth="1"/>
    <col min="15881" max="15881" width="8.44140625" style="89"/>
    <col min="15882" max="15882" width="21.33203125" style="89" customWidth="1"/>
    <col min="15883" max="15883" width="3.44140625" style="89" customWidth="1"/>
    <col min="15884" max="15884" width="0" style="89" hidden="1" customWidth="1"/>
    <col min="15885" max="15885" width="0.5546875" style="89" customWidth="1"/>
    <col min="15886" max="16127" width="8.44140625" style="89"/>
    <col min="16128" max="16128" width="2.44140625" style="89" customWidth="1"/>
    <col min="16129" max="16129" width="10.88671875" style="89" customWidth="1"/>
    <col min="16130" max="16130" width="12.44140625" style="89" customWidth="1"/>
    <col min="16131" max="16131" width="4.109375" style="89" customWidth="1"/>
    <col min="16132" max="16132" width="17.33203125" style="89" customWidth="1"/>
    <col min="16133" max="16133" width="10.44140625" style="89" customWidth="1"/>
    <col min="16134" max="16134" width="12" style="89" customWidth="1"/>
    <col min="16135" max="16135" width="13.33203125" style="89" customWidth="1"/>
    <col min="16136" max="16136" width="24" style="89" customWidth="1"/>
    <col min="16137" max="16137" width="8.44140625" style="89"/>
    <col min="16138" max="16138" width="21.33203125" style="89" customWidth="1"/>
    <col min="16139" max="16139" width="3.44140625" style="89" customWidth="1"/>
    <col min="16140" max="16140" width="0" style="89" hidden="1" customWidth="1"/>
    <col min="16141" max="16141" width="0.5546875" style="89" customWidth="1"/>
    <col min="16142" max="16384" width="8.44140625" style="89"/>
  </cols>
  <sheetData>
    <row r="1" spans="1:20" ht="22.8">
      <c r="A1" s="206" t="s">
        <v>125</v>
      </c>
      <c r="B1" s="206"/>
      <c r="C1" s="206"/>
      <c r="D1" s="206"/>
      <c r="E1" s="206"/>
      <c r="F1" s="206"/>
      <c r="G1" s="206"/>
      <c r="H1" s="206"/>
      <c r="I1" s="206"/>
      <c r="J1" s="206"/>
      <c r="K1" s="206"/>
      <c r="L1" s="206"/>
      <c r="M1" s="88"/>
      <c r="N1" s="89"/>
      <c r="S1" s="90"/>
    </row>
    <row r="2" spans="1:20" ht="36" customHeight="1">
      <c r="A2" s="207" t="s">
        <v>141</v>
      </c>
      <c r="B2" s="207"/>
      <c r="C2" s="207"/>
      <c r="D2" s="207"/>
      <c r="E2" s="207"/>
      <c r="F2" s="207"/>
      <c r="G2" s="207"/>
      <c r="H2" s="207"/>
      <c r="I2" s="207"/>
      <c r="J2" s="207"/>
      <c r="K2" s="207"/>
      <c r="L2" s="93"/>
      <c r="M2" s="94"/>
      <c r="N2" s="89"/>
      <c r="S2" s="90"/>
    </row>
    <row r="3" spans="1:20" ht="16.8">
      <c r="A3" s="208" t="s">
        <v>126</v>
      </c>
      <c r="B3" s="209"/>
      <c r="C3" s="209"/>
      <c r="D3" s="209"/>
      <c r="E3" s="209"/>
      <c r="F3" s="209"/>
      <c r="G3" s="209"/>
      <c r="H3" s="209"/>
      <c r="I3" s="209"/>
      <c r="J3" s="209"/>
      <c r="K3" s="209"/>
      <c r="L3" s="209"/>
      <c r="M3" s="94"/>
      <c r="N3" s="89"/>
      <c r="S3" s="90"/>
    </row>
    <row r="4" spans="1:20" ht="46.95" customHeight="1">
      <c r="A4" s="95"/>
      <c r="B4" s="210" t="s">
        <v>134</v>
      </c>
      <c r="C4" s="209"/>
      <c r="D4" s="209"/>
      <c r="E4" s="209"/>
      <c r="F4" s="209"/>
      <c r="G4" s="209"/>
      <c r="H4" s="209"/>
      <c r="I4" s="209"/>
      <c r="J4" s="209"/>
      <c r="K4" s="209"/>
      <c r="L4" s="96"/>
      <c r="M4" s="94"/>
      <c r="N4" s="89"/>
      <c r="S4" s="90"/>
    </row>
    <row r="5" spans="1:20" s="99" customFormat="1" ht="52.2" customHeight="1">
      <c r="A5" s="97"/>
      <c r="B5" s="204" t="s">
        <v>127</v>
      </c>
      <c r="C5" s="211"/>
      <c r="D5" s="211"/>
      <c r="E5" s="211"/>
      <c r="F5" s="211"/>
      <c r="G5" s="211"/>
      <c r="H5" s="211"/>
      <c r="I5" s="211"/>
      <c r="J5" s="211"/>
      <c r="K5" s="211"/>
      <c r="L5" s="98"/>
      <c r="M5" s="98"/>
    </row>
    <row r="6" spans="1:20" s="99" customFormat="1" ht="44.4" customHeight="1">
      <c r="A6" s="97"/>
      <c r="B6" s="204" t="s">
        <v>135</v>
      </c>
      <c r="C6" s="211"/>
      <c r="D6" s="211"/>
      <c r="E6" s="211"/>
      <c r="F6" s="211"/>
      <c r="G6" s="211"/>
      <c r="H6" s="211"/>
      <c r="I6" s="211"/>
      <c r="J6" s="211"/>
      <c r="K6" s="211"/>
      <c r="L6" s="98"/>
      <c r="M6" s="98"/>
    </row>
    <row r="7" spans="1:20" s="99" customFormat="1" ht="57.6" customHeight="1">
      <c r="A7" s="97"/>
      <c r="B7" s="204" t="s">
        <v>136</v>
      </c>
      <c r="C7" s="204"/>
      <c r="D7" s="204"/>
      <c r="E7" s="204"/>
      <c r="F7" s="204"/>
      <c r="G7" s="204"/>
      <c r="H7" s="204"/>
      <c r="I7" s="204"/>
      <c r="J7" s="204"/>
      <c r="K7" s="204"/>
      <c r="L7" s="98"/>
      <c r="M7" s="98"/>
    </row>
    <row r="8" spans="1:20" ht="55.8" customHeight="1">
      <c r="A8" s="101"/>
      <c r="B8" s="204" t="s">
        <v>153</v>
      </c>
      <c r="C8" s="204"/>
      <c r="D8" s="204"/>
      <c r="E8" s="204"/>
      <c r="F8" s="204"/>
      <c r="G8" s="204"/>
      <c r="H8" s="204"/>
      <c r="I8" s="204"/>
      <c r="J8" s="204"/>
      <c r="K8" s="204"/>
      <c r="L8" s="102"/>
      <c r="M8" s="102"/>
    </row>
    <row r="9" spans="1:20" ht="22.95" customHeight="1">
      <c r="A9" s="103"/>
      <c r="B9" s="205"/>
      <c r="C9" s="205"/>
      <c r="D9" s="205"/>
      <c r="E9" s="205"/>
      <c r="F9" s="205"/>
      <c r="G9" s="205"/>
      <c r="H9" s="205"/>
      <c r="I9" s="205"/>
      <c r="J9" s="205"/>
      <c r="K9" s="205"/>
      <c r="L9" s="104"/>
      <c r="M9" s="104"/>
    </row>
    <row r="10" spans="1:20" s="109" customFormat="1" ht="27.6" customHeight="1">
      <c r="A10" s="101"/>
      <c r="B10" s="101"/>
      <c r="C10" s="212"/>
      <c r="D10" s="212"/>
      <c r="E10" s="212"/>
      <c r="F10" s="101"/>
      <c r="G10" s="101"/>
      <c r="H10" s="101"/>
      <c r="I10" s="212" t="s">
        <v>128</v>
      </c>
      <c r="J10" s="212"/>
      <c r="K10" s="101"/>
      <c r="L10" s="105"/>
      <c r="M10" s="105"/>
      <c r="N10" s="100"/>
      <c r="O10" s="106"/>
      <c r="P10" s="107"/>
      <c r="Q10" s="107"/>
      <c r="R10" s="108"/>
      <c r="T10" s="108"/>
    </row>
    <row r="11" spans="1:20" s="109" customFormat="1" ht="16.8">
      <c r="A11" s="101"/>
      <c r="B11" s="101"/>
      <c r="C11" s="101"/>
      <c r="D11" s="101"/>
      <c r="E11" s="101"/>
      <c r="F11" s="101"/>
      <c r="G11" s="101"/>
      <c r="H11" s="101"/>
      <c r="I11" s="101"/>
      <c r="J11" s="101"/>
      <c r="K11" s="101"/>
      <c r="L11" s="101"/>
      <c r="M11" s="101"/>
      <c r="N11" s="100"/>
      <c r="O11" s="106"/>
      <c r="P11" s="107"/>
      <c r="Q11" s="107"/>
      <c r="R11" s="108"/>
      <c r="T11" s="108"/>
    </row>
    <row r="12" spans="1:20" s="109" customFormat="1" ht="33.6" customHeight="1">
      <c r="A12" s="101"/>
      <c r="B12" s="101"/>
      <c r="C12" s="101"/>
      <c r="D12" s="101"/>
      <c r="E12" s="101"/>
      <c r="F12" s="101"/>
      <c r="G12" s="101"/>
      <c r="H12" s="101"/>
      <c r="I12" s="101"/>
      <c r="J12" s="101"/>
      <c r="K12" s="101"/>
      <c r="L12" s="101"/>
      <c r="M12" s="101"/>
      <c r="N12" s="100"/>
      <c r="O12" s="106"/>
      <c r="P12" s="107"/>
      <c r="Q12" s="107"/>
      <c r="R12" s="108"/>
      <c r="T12" s="108"/>
    </row>
    <row r="13" spans="1:20" s="109" customFormat="1" ht="16.8">
      <c r="A13" s="101"/>
      <c r="B13" s="101"/>
      <c r="C13" s="101"/>
      <c r="D13" s="101"/>
      <c r="E13" s="101"/>
      <c r="F13" s="101"/>
      <c r="G13" s="101"/>
      <c r="H13" s="101"/>
      <c r="I13" s="101"/>
      <c r="J13" s="101"/>
      <c r="K13" s="101"/>
      <c r="L13" s="101"/>
      <c r="M13" s="101"/>
      <c r="N13" s="100"/>
      <c r="O13" s="106"/>
      <c r="P13" s="107"/>
      <c r="Q13" s="107"/>
      <c r="R13" s="108"/>
      <c r="T13" s="108"/>
    </row>
    <row r="14" spans="1:20" s="109" customFormat="1" ht="16.8">
      <c r="A14" s="101"/>
      <c r="B14" s="101"/>
      <c r="C14" s="101"/>
      <c r="D14" s="101"/>
      <c r="E14" s="101"/>
      <c r="F14" s="101"/>
      <c r="G14" s="101"/>
      <c r="H14" s="101"/>
      <c r="I14" s="213" t="s">
        <v>129</v>
      </c>
      <c r="J14" s="213"/>
      <c r="K14" s="101"/>
      <c r="L14" s="101"/>
      <c r="M14" s="101"/>
      <c r="N14" s="100"/>
      <c r="O14" s="106"/>
      <c r="P14" s="107"/>
      <c r="Q14" s="107"/>
      <c r="R14" s="108"/>
      <c r="T14" s="108"/>
    </row>
    <row r="15" spans="1:20" s="109" customFormat="1" ht="18">
      <c r="A15" s="101"/>
      <c r="B15" s="101"/>
      <c r="C15" s="101"/>
      <c r="D15" s="101"/>
      <c r="E15" s="101"/>
      <c r="F15" s="101"/>
      <c r="G15" s="101"/>
      <c r="H15" s="101"/>
      <c r="I15" s="101"/>
      <c r="J15" s="101"/>
      <c r="K15" s="101"/>
      <c r="L15" s="101"/>
      <c r="M15" s="110"/>
      <c r="N15" s="100"/>
      <c r="O15" s="106"/>
      <c r="P15" s="107"/>
      <c r="Q15" s="107"/>
      <c r="R15" s="108"/>
      <c r="T15" s="108"/>
    </row>
    <row r="16" spans="1:20" s="109" customFormat="1" ht="16.8">
      <c r="A16" s="101"/>
      <c r="B16" s="101"/>
      <c r="C16" s="101"/>
      <c r="D16" s="101"/>
      <c r="E16" s="101"/>
      <c r="F16" s="101"/>
      <c r="G16" s="101"/>
      <c r="H16" s="101"/>
      <c r="I16" s="101"/>
      <c r="J16" s="101"/>
      <c r="K16" s="101"/>
      <c r="L16" s="101"/>
      <c r="N16" s="100"/>
      <c r="O16" s="106"/>
      <c r="P16" s="107"/>
      <c r="Q16" s="107"/>
      <c r="R16" s="108"/>
      <c r="T16" s="108"/>
    </row>
    <row r="17" spans="1:20" s="109" customFormat="1" ht="16.8">
      <c r="A17" s="101"/>
      <c r="B17" s="101"/>
      <c r="C17" s="212"/>
      <c r="D17" s="212"/>
      <c r="E17" s="212"/>
      <c r="F17" s="101"/>
      <c r="G17" s="101"/>
      <c r="H17" s="101"/>
      <c r="I17" s="101"/>
      <c r="J17" s="212"/>
      <c r="K17" s="212"/>
      <c r="L17" s="105"/>
      <c r="M17" s="111"/>
      <c r="N17" s="100"/>
      <c r="O17" s="106"/>
      <c r="P17" s="107"/>
      <c r="Q17" s="107"/>
      <c r="R17" s="108"/>
      <c r="T17" s="108"/>
    </row>
    <row r="18" spans="1:20" ht="15.6">
      <c r="A18" s="109"/>
      <c r="B18" s="203"/>
      <c r="C18" s="203"/>
      <c r="D18" s="203"/>
      <c r="E18" s="203"/>
      <c r="F18" s="203"/>
    </row>
  </sheetData>
  <mergeCells count="15">
    <mergeCell ref="B18:F18"/>
    <mergeCell ref="B7:K7"/>
    <mergeCell ref="B8:K8"/>
    <mergeCell ref="B9:K9"/>
    <mergeCell ref="A1:L1"/>
    <mergeCell ref="A2:K2"/>
    <mergeCell ref="A3:L3"/>
    <mergeCell ref="B4:K4"/>
    <mergeCell ref="B5:K5"/>
    <mergeCell ref="B6:K6"/>
    <mergeCell ref="C10:E10"/>
    <mergeCell ref="I10:J10"/>
    <mergeCell ref="I14:J14"/>
    <mergeCell ref="C17:E17"/>
    <mergeCell ref="J17:K17"/>
  </mergeCells>
  <printOptions horizontalCentered="1"/>
  <pageMargins left="0.45" right="0.45" top="0.7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view="pageBreakPreview" zoomScale="60" zoomScaleNormal="100" workbookViewId="0">
      <selection activeCell="C7" sqref="C7"/>
    </sheetView>
  </sheetViews>
  <sheetFormatPr defaultRowHeight="15"/>
  <cols>
    <col min="1" max="1" width="7.44140625" style="68" customWidth="1"/>
    <col min="2" max="2" width="41.33203125" style="68" customWidth="1"/>
    <col min="3" max="3" width="20.88671875" style="68" customWidth="1"/>
    <col min="4" max="4" width="23.6640625" style="68" customWidth="1"/>
    <col min="5" max="5" width="22.88671875" style="68" customWidth="1"/>
    <col min="6" max="254" width="8.88671875" style="68"/>
    <col min="255" max="255" width="8.33203125" style="68" customWidth="1"/>
    <col min="256" max="256" width="33.6640625" style="68" customWidth="1"/>
    <col min="257" max="257" width="11.6640625" style="68" customWidth="1"/>
    <col min="258" max="258" width="17.33203125" style="68" customWidth="1"/>
    <col min="259" max="259" width="16" style="68" customWidth="1"/>
    <col min="260" max="260" width="22.6640625" style="68" customWidth="1"/>
    <col min="261" max="510" width="8.88671875" style="68"/>
    <col min="511" max="511" width="8.33203125" style="68" customWidth="1"/>
    <col min="512" max="512" width="33.6640625" style="68" customWidth="1"/>
    <col min="513" max="513" width="11.6640625" style="68" customWidth="1"/>
    <col min="514" max="514" width="17.33203125" style="68" customWidth="1"/>
    <col min="515" max="515" width="16" style="68" customWidth="1"/>
    <col min="516" max="516" width="22.6640625" style="68" customWidth="1"/>
    <col min="517" max="766" width="8.88671875" style="68"/>
    <col min="767" max="767" width="8.33203125" style="68" customWidth="1"/>
    <col min="768" max="768" width="33.6640625" style="68" customWidth="1"/>
    <col min="769" max="769" width="11.6640625" style="68" customWidth="1"/>
    <col min="770" max="770" width="17.33203125" style="68" customWidth="1"/>
    <col min="771" max="771" width="16" style="68" customWidth="1"/>
    <col min="772" max="772" width="22.6640625" style="68" customWidth="1"/>
    <col min="773" max="1022" width="8.88671875" style="68"/>
    <col min="1023" max="1023" width="8.33203125" style="68" customWidth="1"/>
    <col min="1024" max="1024" width="33.6640625" style="68" customWidth="1"/>
    <col min="1025" max="1025" width="11.6640625" style="68" customWidth="1"/>
    <col min="1026" max="1026" width="17.33203125" style="68" customWidth="1"/>
    <col min="1027" max="1027" width="16" style="68" customWidth="1"/>
    <col min="1028" max="1028" width="22.6640625" style="68" customWidth="1"/>
    <col min="1029" max="1278" width="8.88671875" style="68"/>
    <col min="1279" max="1279" width="8.33203125" style="68" customWidth="1"/>
    <col min="1280" max="1280" width="33.6640625" style="68" customWidth="1"/>
    <col min="1281" max="1281" width="11.6640625" style="68" customWidth="1"/>
    <col min="1282" max="1282" width="17.33203125" style="68" customWidth="1"/>
    <col min="1283" max="1283" width="16" style="68" customWidth="1"/>
    <col min="1284" max="1284" width="22.6640625" style="68" customWidth="1"/>
    <col min="1285" max="1534" width="8.88671875" style="68"/>
    <col min="1535" max="1535" width="8.33203125" style="68" customWidth="1"/>
    <col min="1536" max="1536" width="33.6640625" style="68" customWidth="1"/>
    <col min="1537" max="1537" width="11.6640625" style="68" customWidth="1"/>
    <col min="1538" max="1538" width="17.33203125" style="68" customWidth="1"/>
    <col min="1539" max="1539" width="16" style="68" customWidth="1"/>
    <col min="1540" max="1540" width="22.6640625" style="68" customWidth="1"/>
    <col min="1541" max="1790" width="8.88671875" style="68"/>
    <col min="1791" max="1791" width="8.33203125" style="68" customWidth="1"/>
    <col min="1792" max="1792" width="33.6640625" style="68" customWidth="1"/>
    <col min="1793" max="1793" width="11.6640625" style="68" customWidth="1"/>
    <col min="1794" max="1794" width="17.33203125" style="68" customWidth="1"/>
    <col min="1795" max="1795" width="16" style="68" customWidth="1"/>
    <col min="1796" max="1796" width="22.6640625" style="68" customWidth="1"/>
    <col min="1797" max="2046" width="8.88671875" style="68"/>
    <col min="2047" max="2047" width="8.33203125" style="68" customWidth="1"/>
    <col min="2048" max="2048" width="33.6640625" style="68" customWidth="1"/>
    <col min="2049" max="2049" width="11.6640625" style="68" customWidth="1"/>
    <col min="2050" max="2050" width="17.33203125" style="68" customWidth="1"/>
    <col min="2051" max="2051" width="16" style="68" customWidth="1"/>
    <col min="2052" max="2052" width="22.6640625" style="68" customWidth="1"/>
    <col min="2053" max="2302" width="8.88671875" style="68"/>
    <col min="2303" max="2303" width="8.33203125" style="68" customWidth="1"/>
    <col min="2304" max="2304" width="33.6640625" style="68" customWidth="1"/>
    <col min="2305" max="2305" width="11.6640625" style="68" customWidth="1"/>
    <col min="2306" max="2306" width="17.33203125" style="68" customWidth="1"/>
    <col min="2307" max="2307" width="16" style="68" customWidth="1"/>
    <col min="2308" max="2308" width="22.6640625" style="68" customWidth="1"/>
    <col min="2309" max="2558" width="8.88671875" style="68"/>
    <col min="2559" max="2559" width="8.33203125" style="68" customWidth="1"/>
    <col min="2560" max="2560" width="33.6640625" style="68" customWidth="1"/>
    <col min="2561" max="2561" width="11.6640625" style="68" customWidth="1"/>
    <col min="2562" max="2562" width="17.33203125" style="68" customWidth="1"/>
    <col min="2563" max="2563" width="16" style="68" customWidth="1"/>
    <col min="2564" max="2564" width="22.6640625" style="68" customWidth="1"/>
    <col min="2565" max="2814" width="8.88671875" style="68"/>
    <col min="2815" max="2815" width="8.33203125" style="68" customWidth="1"/>
    <col min="2816" max="2816" width="33.6640625" style="68" customWidth="1"/>
    <col min="2817" max="2817" width="11.6640625" style="68" customWidth="1"/>
    <col min="2818" max="2818" width="17.33203125" style="68" customWidth="1"/>
    <col min="2819" max="2819" width="16" style="68" customWidth="1"/>
    <col min="2820" max="2820" width="22.6640625" style="68" customWidth="1"/>
    <col min="2821" max="3070" width="8.88671875" style="68"/>
    <col min="3071" max="3071" width="8.33203125" style="68" customWidth="1"/>
    <col min="3072" max="3072" width="33.6640625" style="68" customWidth="1"/>
    <col min="3073" max="3073" width="11.6640625" style="68" customWidth="1"/>
    <col min="3074" max="3074" width="17.33203125" style="68" customWidth="1"/>
    <col min="3075" max="3075" width="16" style="68" customWidth="1"/>
    <col min="3076" max="3076" width="22.6640625" style="68" customWidth="1"/>
    <col min="3077" max="3326" width="8.88671875" style="68"/>
    <col min="3327" max="3327" width="8.33203125" style="68" customWidth="1"/>
    <col min="3328" max="3328" width="33.6640625" style="68" customWidth="1"/>
    <col min="3329" max="3329" width="11.6640625" style="68" customWidth="1"/>
    <col min="3330" max="3330" width="17.33203125" style="68" customWidth="1"/>
    <col min="3331" max="3331" width="16" style="68" customWidth="1"/>
    <col min="3332" max="3332" width="22.6640625" style="68" customWidth="1"/>
    <col min="3333" max="3582" width="8.88671875" style="68"/>
    <col min="3583" max="3583" width="8.33203125" style="68" customWidth="1"/>
    <col min="3584" max="3584" width="33.6640625" style="68" customWidth="1"/>
    <col min="3585" max="3585" width="11.6640625" style="68" customWidth="1"/>
    <col min="3586" max="3586" width="17.33203125" style="68" customWidth="1"/>
    <col min="3587" max="3587" width="16" style="68" customWidth="1"/>
    <col min="3588" max="3588" width="22.6640625" style="68" customWidth="1"/>
    <col min="3589" max="3838" width="8.88671875" style="68"/>
    <col min="3839" max="3839" width="8.33203125" style="68" customWidth="1"/>
    <col min="3840" max="3840" width="33.6640625" style="68" customWidth="1"/>
    <col min="3841" max="3841" width="11.6640625" style="68" customWidth="1"/>
    <col min="3842" max="3842" width="17.33203125" style="68" customWidth="1"/>
    <col min="3843" max="3843" width="16" style="68" customWidth="1"/>
    <col min="3844" max="3844" width="22.6640625" style="68" customWidth="1"/>
    <col min="3845" max="4094" width="8.88671875" style="68"/>
    <col min="4095" max="4095" width="8.33203125" style="68" customWidth="1"/>
    <col min="4096" max="4096" width="33.6640625" style="68" customWidth="1"/>
    <col min="4097" max="4097" width="11.6640625" style="68" customWidth="1"/>
    <col min="4098" max="4098" width="17.33203125" style="68" customWidth="1"/>
    <col min="4099" max="4099" width="16" style="68" customWidth="1"/>
    <col min="4100" max="4100" width="22.6640625" style="68" customWidth="1"/>
    <col min="4101" max="4350" width="8.88671875" style="68"/>
    <col min="4351" max="4351" width="8.33203125" style="68" customWidth="1"/>
    <col min="4352" max="4352" width="33.6640625" style="68" customWidth="1"/>
    <col min="4353" max="4353" width="11.6640625" style="68" customWidth="1"/>
    <col min="4354" max="4354" width="17.33203125" style="68" customWidth="1"/>
    <col min="4355" max="4355" width="16" style="68" customWidth="1"/>
    <col min="4356" max="4356" width="22.6640625" style="68" customWidth="1"/>
    <col min="4357" max="4606" width="8.88671875" style="68"/>
    <col min="4607" max="4607" width="8.33203125" style="68" customWidth="1"/>
    <col min="4608" max="4608" width="33.6640625" style="68" customWidth="1"/>
    <col min="4609" max="4609" width="11.6640625" style="68" customWidth="1"/>
    <col min="4610" max="4610" width="17.33203125" style="68" customWidth="1"/>
    <col min="4611" max="4611" width="16" style="68" customWidth="1"/>
    <col min="4612" max="4612" width="22.6640625" style="68" customWidth="1"/>
    <col min="4613" max="4862" width="8.88671875" style="68"/>
    <col min="4863" max="4863" width="8.33203125" style="68" customWidth="1"/>
    <col min="4864" max="4864" width="33.6640625" style="68" customWidth="1"/>
    <col min="4865" max="4865" width="11.6640625" style="68" customWidth="1"/>
    <col min="4866" max="4866" width="17.33203125" style="68" customWidth="1"/>
    <col min="4867" max="4867" width="16" style="68" customWidth="1"/>
    <col min="4868" max="4868" width="22.6640625" style="68" customWidth="1"/>
    <col min="4869" max="5118" width="8.88671875" style="68"/>
    <col min="5119" max="5119" width="8.33203125" style="68" customWidth="1"/>
    <col min="5120" max="5120" width="33.6640625" style="68" customWidth="1"/>
    <col min="5121" max="5121" width="11.6640625" style="68" customWidth="1"/>
    <col min="5122" max="5122" width="17.33203125" style="68" customWidth="1"/>
    <col min="5123" max="5123" width="16" style="68" customWidth="1"/>
    <col min="5124" max="5124" width="22.6640625" style="68" customWidth="1"/>
    <col min="5125" max="5374" width="8.88671875" style="68"/>
    <col min="5375" max="5375" width="8.33203125" style="68" customWidth="1"/>
    <col min="5376" max="5376" width="33.6640625" style="68" customWidth="1"/>
    <col min="5377" max="5377" width="11.6640625" style="68" customWidth="1"/>
    <col min="5378" max="5378" width="17.33203125" style="68" customWidth="1"/>
    <col min="5379" max="5379" width="16" style="68" customWidth="1"/>
    <col min="5380" max="5380" width="22.6640625" style="68" customWidth="1"/>
    <col min="5381" max="5630" width="8.88671875" style="68"/>
    <col min="5631" max="5631" width="8.33203125" style="68" customWidth="1"/>
    <col min="5632" max="5632" width="33.6640625" style="68" customWidth="1"/>
    <col min="5633" max="5633" width="11.6640625" style="68" customWidth="1"/>
    <col min="5634" max="5634" width="17.33203125" style="68" customWidth="1"/>
    <col min="5635" max="5635" width="16" style="68" customWidth="1"/>
    <col min="5636" max="5636" width="22.6640625" style="68" customWidth="1"/>
    <col min="5637" max="5886" width="8.88671875" style="68"/>
    <col min="5887" max="5887" width="8.33203125" style="68" customWidth="1"/>
    <col min="5888" max="5888" width="33.6640625" style="68" customWidth="1"/>
    <col min="5889" max="5889" width="11.6640625" style="68" customWidth="1"/>
    <col min="5890" max="5890" width="17.33203125" style="68" customWidth="1"/>
    <col min="5891" max="5891" width="16" style="68" customWidth="1"/>
    <col min="5892" max="5892" width="22.6640625" style="68" customWidth="1"/>
    <col min="5893" max="6142" width="8.88671875" style="68"/>
    <col min="6143" max="6143" width="8.33203125" style="68" customWidth="1"/>
    <col min="6144" max="6144" width="33.6640625" style="68" customWidth="1"/>
    <col min="6145" max="6145" width="11.6640625" style="68" customWidth="1"/>
    <col min="6146" max="6146" width="17.33203125" style="68" customWidth="1"/>
    <col min="6147" max="6147" width="16" style="68" customWidth="1"/>
    <col min="6148" max="6148" width="22.6640625" style="68" customWidth="1"/>
    <col min="6149" max="6398" width="8.88671875" style="68"/>
    <col min="6399" max="6399" width="8.33203125" style="68" customWidth="1"/>
    <col min="6400" max="6400" width="33.6640625" style="68" customWidth="1"/>
    <col min="6401" max="6401" width="11.6640625" style="68" customWidth="1"/>
    <col min="6402" max="6402" width="17.33203125" style="68" customWidth="1"/>
    <col min="6403" max="6403" width="16" style="68" customWidth="1"/>
    <col min="6404" max="6404" width="22.6640625" style="68" customWidth="1"/>
    <col min="6405" max="6654" width="8.88671875" style="68"/>
    <col min="6655" max="6655" width="8.33203125" style="68" customWidth="1"/>
    <col min="6656" max="6656" width="33.6640625" style="68" customWidth="1"/>
    <col min="6657" max="6657" width="11.6640625" style="68" customWidth="1"/>
    <col min="6658" max="6658" width="17.33203125" style="68" customWidth="1"/>
    <col min="6659" max="6659" width="16" style="68" customWidth="1"/>
    <col min="6660" max="6660" width="22.6640625" style="68" customWidth="1"/>
    <col min="6661" max="6910" width="8.88671875" style="68"/>
    <col min="6911" max="6911" width="8.33203125" style="68" customWidth="1"/>
    <col min="6912" max="6912" width="33.6640625" style="68" customWidth="1"/>
    <col min="6913" max="6913" width="11.6640625" style="68" customWidth="1"/>
    <col min="6914" max="6914" width="17.33203125" style="68" customWidth="1"/>
    <col min="6915" max="6915" width="16" style="68" customWidth="1"/>
    <col min="6916" max="6916" width="22.6640625" style="68" customWidth="1"/>
    <col min="6917" max="7166" width="8.88671875" style="68"/>
    <col min="7167" max="7167" width="8.33203125" style="68" customWidth="1"/>
    <col min="7168" max="7168" width="33.6640625" style="68" customWidth="1"/>
    <col min="7169" max="7169" width="11.6640625" style="68" customWidth="1"/>
    <col min="7170" max="7170" width="17.33203125" style="68" customWidth="1"/>
    <col min="7171" max="7171" width="16" style="68" customWidth="1"/>
    <col min="7172" max="7172" width="22.6640625" style="68" customWidth="1"/>
    <col min="7173" max="7422" width="8.88671875" style="68"/>
    <col min="7423" max="7423" width="8.33203125" style="68" customWidth="1"/>
    <col min="7424" max="7424" width="33.6640625" style="68" customWidth="1"/>
    <col min="7425" max="7425" width="11.6640625" style="68" customWidth="1"/>
    <col min="7426" max="7426" width="17.33203125" style="68" customWidth="1"/>
    <col min="7427" max="7427" width="16" style="68" customWidth="1"/>
    <col min="7428" max="7428" width="22.6640625" style="68" customWidth="1"/>
    <col min="7429" max="7678" width="8.88671875" style="68"/>
    <col min="7679" max="7679" width="8.33203125" style="68" customWidth="1"/>
    <col min="7680" max="7680" width="33.6640625" style="68" customWidth="1"/>
    <col min="7681" max="7681" width="11.6640625" style="68" customWidth="1"/>
    <col min="7682" max="7682" width="17.33203125" style="68" customWidth="1"/>
    <col min="7683" max="7683" width="16" style="68" customWidth="1"/>
    <col min="7684" max="7684" width="22.6640625" style="68" customWidth="1"/>
    <col min="7685" max="7934" width="8.88671875" style="68"/>
    <col min="7935" max="7935" width="8.33203125" style="68" customWidth="1"/>
    <col min="7936" max="7936" width="33.6640625" style="68" customWidth="1"/>
    <col min="7937" max="7937" width="11.6640625" style="68" customWidth="1"/>
    <col min="7938" max="7938" width="17.33203125" style="68" customWidth="1"/>
    <col min="7939" max="7939" width="16" style="68" customWidth="1"/>
    <col min="7940" max="7940" width="22.6640625" style="68" customWidth="1"/>
    <col min="7941" max="8190" width="8.88671875" style="68"/>
    <col min="8191" max="8191" width="8.33203125" style="68" customWidth="1"/>
    <col min="8192" max="8192" width="33.6640625" style="68" customWidth="1"/>
    <col min="8193" max="8193" width="11.6640625" style="68" customWidth="1"/>
    <col min="8194" max="8194" width="17.33203125" style="68" customWidth="1"/>
    <col min="8195" max="8195" width="16" style="68" customWidth="1"/>
    <col min="8196" max="8196" width="22.6640625" style="68" customWidth="1"/>
    <col min="8197" max="8446" width="8.88671875" style="68"/>
    <col min="8447" max="8447" width="8.33203125" style="68" customWidth="1"/>
    <col min="8448" max="8448" width="33.6640625" style="68" customWidth="1"/>
    <col min="8449" max="8449" width="11.6640625" style="68" customWidth="1"/>
    <col min="8450" max="8450" width="17.33203125" style="68" customWidth="1"/>
    <col min="8451" max="8451" width="16" style="68" customWidth="1"/>
    <col min="8452" max="8452" width="22.6640625" style="68" customWidth="1"/>
    <col min="8453" max="8702" width="8.88671875" style="68"/>
    <col min="8703" max="8703" width="8.33203125" style="68" customWidth="1"/>
    <col min="8704" max="8704" width="33.6640625" style="68" customWidth="1"/>
    <col min="8705" max="8705" width="11.6640625" style="68" customWidth="1"/>
    <col min="8706" max="8706" width="17.33203125" style="68" customWidth="1"/>
    <col min="8707" max="8707" width="16" style="68" customWidth="1"/>
    <col min="8708" max="8708" width="22.6640625" style="68" customWidth="1"/>
    <col min="8709" max="8958" width="8.88671875" style="68"/>
    <col min="8959" max="8959" width="8.33203125" style="68" customWidth="1"/>
    <col min="8960" max="8960" width="33.6640625" style="68" customWidth="1"/>
    <col min="8961" max="8961" width="11.6640625" style="68" customWidth="1"/>
    <col min="8962" max="8962" width="17.33203125" style="68" customWidth="1"/>
    <col min="8963" max="8963" width="16" style="68" customWidth="1"/>
    <col min="8964" max="8964" width="22.6640625" style="68" customWidth="1"/>
    <col min="8965" max="9214" width="8.88671875" style="68"/>
    <col min="9215" max="9215" width="8.33203125" style="68" customWidth="1"/>
    <col min="9216" max="9216" width="33.6640625" style="68" customWidth="1"/>
    <col min="9217" max="9217" width="11.6640625" style="68" customWidth="1"/>
    <col min="9218" max="9218" width="17.33203125" style="68" customWidth="1"/>
    <col min="9219" max="9219" width="16" style="68" customWidth="1"/>
    <col min="9220" max="9220" width="22.6640625" style="68" customWidth="1"/>
    <col min="9221" max="9470" width="8.88671875" style="68"/>
    <col min="9471" max="9471" width="8.33203125" style="68" customWidth="1"/>
    <col min="9472" max="9472" width="33.6640625" style="68" customWidth="1"/>
    <col min="9473" max="9473" width="11.6640625" style="68" customWidth="1"/>
    <col min="9474" max="9474" width="17.33203125" style="68" customWidth="1"/>
    <col min="9475" max="9475" width="16" style="68" customWidth="1"/>
    <col min="9476" max="9476" width="22.6640625" style="68" customWidth="1"/>
    <col min="9477" max="9726" width="8.88671875" style="68"/>
    <col min="9727" max="9727" width="8.33203125" style="68" customWidth="1"/>
    <col min="9728" max="9728" width="33.6640625" style="68" customWidth="1"/>
    <col min="9729" max="9729" width="11.6640625" style="68" customWidth="1"/>
    <col min="9730" max="9730" width="17.33203125" style="68" customWidth="1"/>
    <col min="9731" max="9731" width="16" style="68" customWidth="1"/>
    <col min="9732" max="9732" width="22.6640625" style="68" customWidth="1"/>
    <col min="9733" max="9982" width="8.88671875" style="68"/>
    <col min="9983" max="9983" width="8.33203125" style="68" customWidth="1"/>
    <col min="9984" max="9984" width="33.6640625" style="68" customWidth="1"/>
    <col min="9985" max="9985" width="11.6640625" style="68" customWidth="1"/>
    <col min="9986" max="9986" width="17.33203125" style="68" customWidth="1"/>
    <col min="9987" max="9987" width="16" style="68" customWidth="1"/>
    <col min="9988" max="9988" width="22.6640625" style="68" customWidth="1"/>
    <col min="9989" max="10238" width="8.88671875" style="68"/>
    <col min="10239" max="10239" width="8.33203125" style="68" customWidth="1"/>
    <col min="10240" max="10240" width="33.6640625" style="68" customWidth="1"/>
    <col min="10241" max="10241" width="11.6640625" style="68" customWidth="1"/>
    <col min="10242" max="10242" width="17.33203125" style="68" customWidth="1"/>
    <col min="10243" max="10243" width="16" style="68" customWidth="1"/>
    <col min="10244" max="10244" width="22.6640625" style="68" customWidth="1"/>
    <col min="10245" max="10494" width="8.88671875" style="68"/>
    <col min="10495" max="10495" width="8.33203125" style="68" customWidth="1"/>
    <col min="10496" max="10496" width="33.6640625" style="68" customWidth="1"/>
    <col min="10497" max="10497" width="11.6640625" style="68" customWidth="1"/>
    <col min="10498" max="10498" width="17.33203125" style="68" customWidth="1"/>
    <col min="10499" max="10499" width="16" style="68" customWidth="1"/>
    <col min="10500" max="10500" width="22.6640625" style="68" customWidth="1"/>
    <col min="10501" max="10750" width="8.88671875" style="68"/>
    <col min="10751" max="10751" width="8.33203125" style="68" customWidth="1"/>
    <col min="10752" max="10752" width="33.6640625" style="68" customWidth="1"/>
    <col min="10753" max="10753" width="11.6640625" style="68" customWidth="1"/>
    <col min="10754" max="10754" width="17.33203125" style="68" customWidth="1"/>
    <col min="10755" max="10755" width="16" style="68" customWidth="1"/>
    <col min="10756" max="10756" width="22.6640625" style="68" customWidth="1"/>
    <col min="10757" max="11006" width="8.88671875" style="68"/>
    <col min="11007" max="11007" width="8.33203125" style="68" customWidth="1"/>
    <col min="11008" max="11008" width="33.6640625" style="68" customWidth="1"/>
    <col min="11009" max="11009" width="11.6640625" style="68" customWidth="1"/>
    <col min="11010" max="11010" width="17.33203125" style="68" customWidth="1"/>
    <col min="11011" max="11011" width="16" style="68" customWidth="1"/>
    <col min="11012" max="11012" width="22.6640625" style="68" customWidth="1"/>
    <col min="11013" max="11262" width="8.88671875" style="68"/>
    <col min="11263" max="11263" width="8.33203125" style="68" customWidth="1"/>
    <col min="11264" max="11264" width="33.6640625" style="68" customWidth="1"/>
    <col min="11265" max="11265" width="11.6640625" style="68" customWidth="1"/>
    <col min="11266" max="11266" width="17.33203125" style="68" customWidth="1"/>
    <col min="11267" max="11267" width="16" style="68" customWidth="1"/>
    <col min="11268" max="11268" width="22.6640625" style="68" customWidth="1"/>
    <col min="11269" max="11518" width="8.88671875" style="68"/>
    <col min="11519" max="11519" width="8.33203125" style="68" customWidth="1"/>
    <col min="11520" max="11520" width="33.6640625" style="68" customWidth="1"/>
    <col min="11521" max="11521" width="11.6640625" style="68" customWidth="1"/>
    <col min="11522" max="11522" width="17.33203125" style="68" customWidth="1"/>
    <col min="11523" max="11523" width="16" style="68" customWidth="1"/>
    <col min="11524" max="11524" width="22.6640625" style="68" customWidth="1"/>
    <col min="11525" max="11774" width="8.88671875" style="68"/>
    <col min="11775" max="11775" width="8.33203125" style="68" customWidth="1"/>
    <col min="11776" max="11776" width="33.6640625" style="68" customWidth="1"/>
    <col min="11777" max="11777" width="11.6640625" style="68" customWidth="1"/>
    <col min="11778" max="11778" width="17.33203125" style="68" customWidth="1"/>
    <col min="11779" max="11779" width="16" style="68" customWidth="1"/>
    <col min="11780" max="11780" width="22.6640625" style="68" customWidth="1"/>
    <col min="11781" max="12030" width="8.88671875" style="68"/>
    <col min="12031" max="12031" width="8.33203125" style="68" customWidth="1"/>
    <col min="12032" max="12032" width="33.6640625" style="68" customWidth="1"/>
    <col min="12033" max="12033" width="11.6640625" style="68" customWidth="1"/>
    <col min="12034" max="12034" width="17.33203125" style="68" customWidth="1"/>
    <col min="12035" max="12035" width="16" style="68" customWidth="1"/>
    <col min="12036" max="12036" width="22.6640625" style="68" customWidth="1"/>
    <col min="12037" max="12286" width="8.88671875" style="68"/>
    <col min="12287" max="12287" width="8.33203125" style="68" customWidth="1"/>
    <col min="12288" max="12288" width="33.6640625" style="68" customWidth="1"/>
    <col min="12289" max="12289" width="11.6640625" style="68" customWidth="1"/>
    <col min="12290" max="12290" width="17.33203125" style="68" customWidth="1"/>
    <col min="12291" max="12291" width="16" style="68" customWidth="1"/>
    <col min="12292" max="12292" width="22.6640625" style="68" customWidth="1"/>
    <col min="12293" max="12542" width="8.88671875" style="68"/>
    <col min="12543" max="12543" width="8.33203125" style="68" customWidth="1"/>
    <col min="12544" max="12544" width="33.6640625" style="68" customWidth="1"/>
    <col min="12545" max="12545" width="11.6640625" style="68" customWidth="1"/>
    <col min="12546" max="12546" width="17.33203125" style="68" customWidth="1"/>
    <col min="12547" max="12547" width="16" style="68" customWidth="1"/>
    <col min="12548" max="12548" width="22.6640625" style="68" customWidth="1"/>
    <col min="12549" max="12798" width="8.88671875" style="68"/>
    <col min="12799" max="12799" width="8.33203125" style="68" customWidth="1"/>
    <col min="12800" max="12800" width="33.6640625" style="68" customWidth="1"/>
    <col min="12801" max="12801" width="11.6640625" style="68" customWidth="1"/>
    <col min="12802" max="12802" width="17.33203125" style="68" customWidth="1"/>
    <col min="12803" max="12803" width="16" style="68" customWidth="1"/>
    <col min="12804" max="12804" width="22.6640625" style="68" customWidth="1"/>
    <col min="12805" max="13054" width="8.88671875" style="68"/>
    <col min="13055" max="13055" width="8.33203125" style="68" customWidth="1"/>
    <col min="13056" max="13056" width="33.6640625" style="68" customWidth="1"/>
    <col min="13057" max="13057" width="11.6640625" style="68" customWidth="1"/>
    <col min="13058" max="13058" width="17.33203125" style="68" customWidth="1"/>
    <col min="13059" max="13059" width="16" style="68" customWidth="1"/>
    <col min="13060" max="13060" width="22.6640625" style="68" customWidth="1"/>
    <col min="13061" max="13310" width="8.88671875" style="68"/>
    <col min="13311" max="13311" width="8.33203125" style="68" customWidth="1"/>
    <col min="13312" max="13312" width="33.6640625" style="68" customWidth="1"/>
    <col min="13313" max="13313" width="11.6640625" style="68" customWidth="1"/>
    <col min="13314" max="13314" width="17.33203125" style="68" customWidth="1"/>
    <col min="13315" max="13315" width="16" style="68" customWidth="1"/>
    <col min="13316" max="13316" width="22.6640625" style="68" customWidth="1"/>
    <col min="13317" max="13566" width="8.88671875" style="68"/>
    <col min="13567" max="13567" width="8.33203125" style="68" customWidth="1"/>
    <col min="13568" max="13568" width="33.6640625" style="68" customWidth="1"/>
    <col min="13569" max="13569" width="11.6640625" style="68" customWidth="1"/>
    <col min="13570" max="13570" width="17.33203125" style="68" customWidth="1"/>
    <col min="13571" max="13571" width="16" style="68" customWidth="1"/>
    <col min="13572" max="13572" width="22.6640625" style="68" customWidth="1"/>
    <col min="13573" max="13822" width="8.88671875" style="68"/>
    <col min="13823" max="13823" width="8.33203125" style="68" customWidth="1"/>
    <col min="13824" max="13824" width="33.6640625" style="68" customWidth="1"/>
    <col min="13825" max="13825" width="11.6640625" style="68" customWidth="1"/>
    <col min="13826" max="13826" width="17.33203125" style="68" customWidth="1"/>
    <col min="13827" max="13827" width="16" style="68" customWidth="1"/>
    <col min="13828" max="13828" width="22.6640625" style="68" customWidth="1"/>
    <col min="13829" max="14078" width="8.88671875" style="68"/>
    <col min="14079" max="14079" width="8.33203125" style="68" customWidth="1"/>
    <col min="14080" max="14080" width="33.6640625" style="68" customWidth="1"/>
    <col min="14081" max="14081" width="11.6640625" style="68" customWidth="1"/>
    <col min="14082" max="14082" width="17.33203125" style="68" customWidth="1"/>
    <col min="14083" max="14083" width="16" style="68" customWidth="1"/>
    <col min="14084" max="14084" width="22.6640625" style="68" customWidth="1"/>
    <col min="14085" max="14334" width="8.88671875" style="68"/>
    <col min="14335" max="14335" width="8.33203125" style="68" customWidth="1"/>
    <col min="14336" max="14336" width="33.6640625" style="68" customWidth="1"/>
    <col min="14337" max="14337" width="11.6640625" style="68" customWidth="1"/>
    <col min="14338" max="14338" width="17.33203125" style="68" customWidth="1"/>
    <col min="14339" max="14339" width="16" style="68" customWidth="1"/>
    <col min="14340" max="14340" width="22.6640625" style="68" customWidth="1"/>
    <col min="14341" max="14590" width="8.88671875" style="68"/>
    <col min="14591" max="14591" width="8.33203125" style="68" customWidth="1"/>
    <col min="14592" max="14592" width="33.6640625" style="68" customWidth="1"/>
    <col min="14593" max="14593" width="11.6640625" style="68" customWidth="1"/>
    <col min="14594" max="14594" width="17.33203125" style="68" customWidth="1"/>
    <col min="14595" max="14595" width="16" style="68" customWidth="1"/>
    <col min="14596" max="14596" width="22.6640625" style="68" customWidth="1"/>
    <col min="14597" max="14846" width="8.88671875" style="68"/>
    <col min="14847" max="14847" width="8.33203125" style="68" customWidth="1"/>
    <col min="14848" max="14848" width="33.6640625" style="68" customWidth="1"/>
    <col min="14849" max="14849" width="11.6640625" style="68" customWidth="1"/>
    <col min="14850" max="14850" width="17.33203125" style="68" customWidth="1"/>
    <col min="14851" max="14851" width="16" style="68" customWidth="1"/>
    <col min="14852" max="14852" width="22.6640625" style="68" customWidth="1"/>
    <col min="14853" max="15102" width="8.88671875" style="68"/>
    <col min="15103" max="15103" width="8.33203125" style="68" customWidth="1"/>
    <col min="15104" max="15104" width="33.6640625" style="68" customWidth="1"/>
    <col min="15105" max="15105" width="11.6640625" style="68" customWidth="1"/>
    <col min="15106" max="15106" width="17.33203125" style="68" customWidth="1"/>
    <col min="15107" max="15107" width="16" style="68" customWidth="1"/>
    <col min="15108" max="15108" width="22.6640625" style="68" customWidth="1"/>
    <col min="15109" max="15358" width="8.88671875" style="68"/>
    <col min="15359" max="15359" width="8.33203125" style="68" customWidth="1"/>
    <col min="15360" max="15360" width="33.6640625" style="68" customWidth="1"/>
    <col min="15361" max="15361" width="11.6640625" style="68" customWidth="1"/>
    <col min="15362" max="15362" width="17.33203125" style="68" customWidth="1"/>
    <col min="15363" max="15363" width="16" style="68" customWidth="1"/>
    <col min="15364" max="15364" width="22.6640625" style="68" customWidth="1"/>
    <col min="15365" max="15614" width="8.88671875" style="68"/>
    <col min="15615" max="15615" width="8.33203125" style="68" customWidth="1"/>
    <col min="15616" max="15616" width="33.6640625" style="68" customWidth="1"/>
    <col min="15617" max="15617" width="11.6640625" style="68" customWidth="1"/>
    <col min="15618" max="15618" width="17.33203125" style="68" customWidth="1"/>
    <col min="15619" max="15619" width="16" style="68" customWidth="1"/>
    <col min="15620" max="15620" width="22.6640625" style="68" customWidth="1"/>
    <col min="15621" max="15870" width="8.88671875" style="68"/>
    <col min="15871" max="15871" width="8.33203125" style="68" customWidth="1"/>
    <col min="15872" max="15872" width="33.6640625" style="68" customWidth="1"/>
    <col min="15873" max="15873" width="11.6640625" style="68" customWidth="1"/>
    <col min="15874" max="15874" width="17.33203125" style="68" customWidth="1"/>
    <col min="15875" max="15875" width="16" style="68" customWidth="1"/>
    <col min="15876" max="15876" width="22.6640625" style="68" customWidth="1"/>
    <col min="15877" max="16126" width="8.88671875" style="68"/>
    <col min="16127" max="16127" width="8.33203125" style="68" customWidth="1"/>
    <col min="16128" max="16128" width="33.6640625" style="68" customWidth="1"/>
    <col min="16129" max="16129" width="11.6640625" style="68" customWidth="1"/>
    <col min="16130" max="16130" width="17.33203125" style="68" customWidth="1"/>
    <col min="16131" max="16131" width="16" style="68" customWidth="1"/>
    <col min="16132" max="16132" width="22.6640625" style="68" customWidth="1"/>
    <col min="16133" max="16384" width="8.88671875" style="68"/>
  </cols>
  <sheetData>
    <row r="1" spans="1:7" ht="25.2" customHeight="1">
      <c r="A1" s="214" t="s">
        <v>148</v>
      </c>
      <c r="B1" s="214"/>
      <c r="C1" s="214"/>
      <c r="D1" s="214"/>
      <c r="E1" s="214"/>
    </row>
    <row r="2" spans="1:7" ht="38.4" customHeight="1">
      <c r="A2" s="215" t="str">
        <f>B1_GT01_Chế_tạo_SP_mẫu!A2</f>
        <v>Nhiệm vụ KH&amp;CN "Nghiên cứu nâng cấp, cải tiến hệ thống tích hợp và xử lý dữ liệu ADS-B (ATTECH ADS-B Integrator)"</v>
      </c>
      <c r="B2" s="215"/>
      <c r="C2" s="215"/>
      <c r="D2" s="215"/>
      <c r="E2" s="215"/>
      <c r="F2" s="154"/>
      <c r="G2" s="154"/>
    </row>
    <row r="3" spans="1:7" ht="30.6" customHeight="1">
      <c r="A3" s="216" t="s">
        <v>149</v>
      </c>
      <c r="B3" s="216"/>
      <c r="C3" s="216"/>
      <c r="D3" s="216"/>
      <c r="E3" s="216"/>
    </row>
    <row r="4" spans="1:7" ht="16.2">
      <c r="A4" s="69"/>
      <c r="B4" s="70"/>
      <c r="C4" s="71"/>
      <c r="D4" s="70"/>
      <c r="E4" s="72"/>
    </row>
    <row r="5" spans="1:7">
      <c r="A5" s="217" t="s">
        <v>21</v>
      </c>
      <c r="B5" s="219" t="s">
        <v>105</v>
      </c>
      <c r="C5" s="219" t="s">
        <v>106</v>
      </c>
      <c r="D5" s="219" t="s">
        <v>107</v>
      </c>
      <c r="E5" s="220" t="s">
        <v>108</v>
      </c>
    </row>
    <row r="6" spans="1:7">
      <c r="A6" s="218"/>
      <c r="B6" s="219"/>
      <c r="C6" s="219"/>
      <c r="D6" s="219"/>
      <c r="E6" s="220"/>
    </row>
    <row r="7" spans="1:7" ht="15.6">
      <c r="A7" s="115" t="s">
        <v>26</v>
      </c>
      <c r="B7" s="115" t="s">
        <v>27</v>
      </c>
      <c r="C7" s="115" t="s">
        <v>28</v>
      </c>
      <c r="D7" s="115" t="s">
        <v>29</v>
      </c>
      <c r="E7" s="115" t="s">
        <v>30</v>
      </c>
    </row>
    <row r="8" spans="1:7" s="158" customFormat="1" ht="30" customHeight="1">
      <c r="A8" s="155" t="s">
        <v>16</v>
      </c>
      <c r="B8" s="156" t="s">
        <v>109</v>
      </c>
      <c r="C8" s="155" t="s">
        <v>13</v>
      </c>
      <c r="D8" s="157">
        <f>SUM(D9:D10)</f>
        <v>173985210</v>
      </c>
      <c r="E8" s="155"/>
    </row>
    <row r="9" spans="1:7" ht="27.6" customHeight="1">
      <c r="A9" s="115">
        <v>1</v>
      </c>
      <c r="B9" s="159" t="s">
        <v>110</v>
      </c>
      <c r="C9" s="115" t="s">
        <v>13</v>
      </c>
      <c r="D9" s="160">
        <v>0</v>
      </c>
      <c r="E9" s="115" t="s">
        <v>111</v>
      </c>
    </row>
    <row r="10" spans="1:7" ht="27" customHeight="1">
      <c r="A10" s="115">
        <v>2</v>
      </c>
      <c r="B10" s="159" t="s">
        <v>112</v>
      </c>
      <c r="C10" s="115" t="s">
        <v>100</v>
      </c>
      <c r="D10" s="160">
        <f>B1_GT01_Chế_tạo_SP_mẫu!H7</f>
        <v>173985210</v>
      </c>
      <c r="E10" s="161" t="s">
        <v>113</v>
      </c>
    </row>
    <row r="11" spans="1:7" s="158" customFormat="1" ht="29.4" customHeight="1">
      <c r="A11" s="162" t="s">
        <v>17</v>
      </c>
      <c r="B11" s="163" t="s">
        <v>101</v>
      </c>
      <c r="C11" s="164"/>
      <c r="D11" s="157">
        <f>D12</f>
        <v>8699260.5</v>
      </c>
      <c r="E11" s="165"/>
    </row>
    <row r="12" spans="1:7" ht="31.2" customHeight="1">
      <c r="A12" s="166" t="s">
        <v>13</v>
      </c>
      <c r="B12" s="167" t="s">
        <v>102</v>
      </c>
      <c r="C12" s="168" t="s">
        <v>36</v>
      </c>
      <c r="D12" s="160">
        <f>5%*D8</f>
        <v>8699260.5</v>
      </c>
      <c r="E12" s="169"/>
    </row>
    <row r="13" spans="1:7" ht="26.4" customHeight="1">
      <c r="A13" s="162"/>
      <c r="B13" s="163" t="s">
        <v>33</v>
      </c>
      <c r="C13" s="164" t="s">
        <v>13</v>
      </c>
      <c r="D13" s="157">
        <f>SUM(D8,D11)</f>
        <v>182684470.5</v>
      </c>
      <c r="E13" s="165"/>
    </row>
  </sheetData>
  <mergeCells count="8">
    <mergeCell ref="A1:E1"/>
    <mergeCell ref="A2:E2"/>
    <mergeCell ref="A3:E3"/>
    <mergeCell ref="A5:A6"/>
    <mergeCell ref="B5:B6"/>
    <mergeCell ref="C5:C6"/>
    <mergeCell ref="D5:D6"/>
    <mergeCell ref="E5:E6"/>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6"/>
  <sheetViews>
    <sheetView view="pageBreakPreview" topLeftCell="A34" zoomScale="60" zoomScaleNormal="100" workbookViewId="0">
      <selection activeCell="G9" sqref="G9"/>
    </sheetView>
  </sheetViews>
  <sheetFormatPr defaultRowHeight="15.6"/>
  <cols>
    <col min="1" max="1" width="5" style="148" customWidth="1"/>
    <col min="2" max="2" width="9.5546875" style="148" customWidth="1"/>
    <col min="3" max="3" width="32.109375" style="149" customWidth="1"/>
    <col min="4" max="4" width="10.6640625" style="148" customWidth="1"/>
    <col min="5" max="5" width="11.5546875" style="148" customWidth="1"/>
    <col min="6" max="6" width="14.44140625" style="68" customWidth="1"/>
    <col min="7" max="7" width="11.88671875" style="68" customWidth="1"/>
    <col min="8" max="8" width="15.33203125" style="147" customWidth="1"/>
    <col min="9" max="9" width="13.77734375" style="68" customWidth="1"/>
    <col min="10" max="10" width="11.109375" style="150" customWidth="1"/>
    <col min="11" max="11" width="8.88671875" style="68"/>
    <col min="12" max="12" width="13.6640625" style="68" customWidth="1"/>
    <col min="13" max="13" width="11.6640625" style="68" customWidth="1"/>
    <col min="14" max="259" width="8.88671875" style="68"/>
    <col min="260" max="260" width="8.33203125" style="68" customWidth="1"/>
    <col min="261" max="261" width="33.6640625" style="68" customWidth="1"/>
    <col min="262" max="262" width="11.6640625" style="68" customWidth="1"/>
    <col min="263" max="263" width="17.33203125" style="68" customWidth="1"/>
    <col min="264" max="264" width="16" style="68" customWidth="1"/>
    <col min="265" max="265" width="22.6640625" style="68" customWidth="1"/>
    <col min="266" max="515" width="8.88671875" style="68"/>
    <col min="516" max="516" width="8.33203125" style="68" customWidth="1"/>
    <col min="517" max="517" width="33.6640625" style="68" customWidth="1"/>
    <col min="518" max="518" width="11.6640625" style="68" customWidth="1"/>
    <col min="519" max="519" width="17.33203125" style="68" customWidth="1"/>
    <col min="520" max="520" width="16" style="68" customWidth="1"/>
    <col min="521" max="521" width="22.6640625" style="68" customWidth="1"/>
    <col min="522" max="771" width="8.88671875" style="68"/>
    <col min="772" max="772" width="8.33203125" style="68" customWidth="1"/>
    <col min="773" max="773" width="33.6640625" style="68" customWidth="1"/>
    <col min="774" max="774" width="11.6640625" style="68" customWidth="1"/>
    <col min="775" max="775" width="17.33203125" style="68" customWidth="1"/>
    <col min="776" max="776" width="16" style="68" customWidth="1"/>
    <col min="777" max="777" width="22.6640625" style="68" customWidth="1"/>
    <col min="778" max="1027" width="8.88671875" style="68"/>
    <col min="1028" max="1028" width="8.33203125" style="68" customWidth="1"/>
    <col min="1029" max="1029" width="33.6640625" style="68" customWidth="1"/>
    <col min="1030" max="1030" width="11.6640625" style="68" customWidth="1"/>
    <col min="1031" max="1031" width="17.33203125" style="68" customWidth="1"/>
    <col min="1032" max="1032" width="16" style="68" customWidth="1"/>
    <col min="1033" max="1033" width="22.6640625" style="68" customWidth="1"/>
    <col min="1034" max="1283" width="8.88671875" style="68"/>
    <col min="1284" max="1284" width="8.33203125" style="68" customWidth="1"/>
    <col min="1285" max="1285" width="33.6640625" style="68" customWidth="1"/>
    <col min="1286" max="1286" width="11.6640625" style="68" customWidth="1"/>
    <col min="1287" max="1287" width="17.33203125" style="68" customWidth="1"/>
    <col min="1288" max="1288" width="16" style="68" customWidth="1"/>
    <col min="1289" max="1289" width="22.6640625" style="68" customWidth="1"/>
    <col min="1290" max="1539" width="8.88671875" style="68"/>
    <col min="1540" max="1540" width="8.33203125" style="68" customWidth="1"/>
    <col min="1541" max="1541" width="33.6640625" style="68" customWidth="1"/>
    <col min="1542" max="1542" width="11.6640625" style="68" customWidth="1"/>
    <col min="1543" max="1543" width="17.33203125" style="68" customWidth="1"/>
    <col min="1544" max="1544" width="16" style="68" customWidth="1"/>
    <col min="1545" max="1545" width="22.6640625" style="68" customWidth="1"/>
    <col min="1546" max="1795" width="8.88671875" style="68"/>
    <col min="1796" max="1796" width="8.33203125" style="68" customWidth="1"/>
    <col min="1797" max="1797" width="33.6640625" style="68" customWidth="1"/>
    <col min="1798" max="1798" width="11.6640625" style="68" customWidth="1"/>
    <col min="1799" max="1799" width="17.33203125" style="68" customWidth="1"/>
    <col min="1800" max="1800" width="16" style="68" customWidth="1"/>
    <col min="1801" max="1801" width="22.6640625" style="68" customWidth="1"/>
    <col min="1802" max="2051" width="8.88671875" style="68"/>
    <col min="2052" max="2052" width="8.33203125" style="68" customWidth="1"/>
    <col min="2053" max="2053" width="33.6640625" style="68" customWidth="1"/>
    <col min="2054" max="2054" width="11.6640625" style="68" customWidth="1"/>
    <col min="2055" max="2055" width="17.33203125" style="68" customWidth="1"/>
    <col min="2056" max="2056" width="16" style="68" customWidth="1"/>
    <col min="2057" max="2057" width="22.6640625" style="68" customWidth="1"/>
    <col min="2058" max="2307" width="8.88671875" style="68"/>
    <col min="2308" max="2308" width="8.33203125" style="68" customWidth="1"/>
    <col min="2309" max="2309" width="33.6640625" style="68" customWidth="1"/>
    <col min="2310" max="2310" width="11.6640625" style="68" customWidth="1"/>
    <col min="2311" max="2311" width="17.33203125" style="68" customWidth="1"/>
    <col min="2312" max="2312" width="16" style="68" customWidth="1"/>
    <col min="2313" max="2313" width="22.6640625" style="68" customWidth="1"/>
    <col min="2314" max="2563" width="8.88671875" style="68"/>
    <col min="2564" max="2564" width="8.33203125" style="68" customWidth="1"/>
    <col min="2565" max="2565" width="33.6640625" style="68" customWidth="1"/>
    <col min="2566" max="2566" width="11.6640625" style="68" customWidth="1"/>
    <col min="2567" max="2567" width="17.33203125" style="68" customWidth="1"/>
    <col min="2568" max="2568" width="16" style="68" customWidth="1"/>
    <col min="2569" max="2569" width="22.6640625" style="68" customWidth="1"/>
    <col min="2570" max="2819" width="8.88671875" style="68"/>
    <col min="2820" max="2820" width="8.33203125" style="68" customWidth="1"/>
    <col min="2821" max="2821" width="33.6640625" style="68" customWidth="1"/>
    <col min="2822" max="2822" width="11.6640625" style="68" customWidth="1"/>
    <col min="2823" max="2823" width="17.33203125" style="68" customWidth="1"/>
    <col min="2824" max="2824" width="16" style="68" customWidth="1"/>
    <col min="2825" max="2825" width="22.6640625" style="68" customWidth="1"/>
    <col min="2826" max="3075" width="8.88671875" style="68"/>
    <col min="3076" max="3076" width="8.33203125" style="68" customWidth="1"/>
    <col min="3077" max="3077" width="33.6640625" style="68" customWidth="1"/>
    <col min="3078" max="3078" width="11.6640625" style="68" customWidth="1"/>
    <col min="3079" max="3079" width="17.33203125" style="68" customWidth="1"/>
    <col min="3080" max="3080" width="16" style="68" customWidth="1"/>
    <col min="3081" max="3081" width="22.6640625" style="68" customWidth="1"/>
    <col min="3082" max="3331" width="8.88671875" style="68"/>
    <col min="3332" max="3332" width="8.33203125" style="68" customWidth="1"/>
    <col min="3333" max="3333" width="33.6640625" style="68" customWidth="1"/>
    <col min="3334" max="3334" width="11.6640625" style="68" customWidth="1"/>
    <col min="3335" max="3335" width="17.33203125" style="68" customWidth="1"/>
    <col min="3336" max="3336" width="16" style="68" customWidth="1"/>
    <col min="3337" max="3337" width="22.6640625" style="68" customWidth="1"/>
    <col min="3338" max="3587" width="8.88671875" style="68"/>
    <col min="3588" max="3588" width="8.33203125" style="68" customWidth="1"/>
    <col min="3589" max="3589" width="33.6640625" style="68" customWidth="1"/>
    <col min="3590" max="3590" width="11.6640625" style="68" customWidth="1"/>
    <col min="3591" max="3591" width="17.33203125" style="68" customWidth="1"/>
    <col min="3592" max="3592" width="16" style="68" customWidth="1"/>
    <col min="3593" max="3593" width="22.6640625" style="68" customWidth="1"/>
    <col min="3594" max="3843" width="8.88671875" style="68"/>
    <col min="3844" max="3844" width="8.33203125" style="68" customWidth="1"/>
    <col min="3845" max="3845" width="33.6640625" style="68" customWidth="1"/>
    <col min="3846" max="3846" width="11.6640625" style="68" customWidth="1"/>
    <col min="3847" max="3847" width="17.33203125" style="68" customWidth="1"/>
    <col min="3848" max="3848" width="16" style="68" customWidth="1"/>
    <col min="3849" max="3849" width="22.6640625" style="68" customWidth="1"/>
    <col min="3850" max="4099" width="8.88671875" style="68"/>
    <col min="4100" max="4100" width="8.33203125" style="68" customWidth="1"/>
    <col min="4101" max="4101" width="33.6640625" style="68" customWidth="1"/>
    <col min="4102" max="4102" width="11.6640625" style="68" customWidth="1"/>
    <col min="4103" max="4103" width="17.33203125" style="68" customWidth="1"/>
    <col min="4104" max="4104" width="16" style="68" customWidth="1"/>
    <col min="4105" max="4105" width="22.6640625" style="68" customWidth="1"/>
    <col min="4106" max="4355" width="8.88671875" style="68"/>
    <col min="4356" max="4356" width="8.33203125" style="68" customWidth="1"/>
    <col min="4357" max="4357" width="33.6640625" style="68" customWidth="1"/>
    <col min="4358" max="4358" width="11.6640625" style="68" customWidth="1"/>
    <col min="4359" max="4359" width="17.33203125" style="68" customWidth="1"/>
    <col min="4360" max="4360" width="16" style="68" customWidth="1"/>
    <col min="4361" max="4361" width="22.6640625" style="68" customWidth="1"/>
    <col min="4362" max="4611" width="8.88671875" style="68"/>
    <col min="4612" max="4612" width="8.33203125" style="68" customWidth="1"/>
    <col min="4613" max="4613" width="33.6640625" style="68" customWidth="1"/>
    <col min="4614" max="4614" width="11.6640625" style="68" customWidth="1"/>
    <col min="4615" max="4615" width="17.33203125" style="68" customWidth="1"/>
    <col min="4616" max="4616" width="16" style="68" customWidth="1"/>
    <col min="4617" max="4617" width="22.6640625" style="68" customWidth="1"/>
    <col min="4618" max="4867" width="8.88671875" style="68"/>
    <col min="4868" max="4868" width="8.33203125" style="68" customWidth="1"/>
    <col min="4869" max="4869" width="33.6640625" style="68" customWidth="1"/>
    <col min="4870" max="4870" width="11.6640625" style="68" customWidth="1"/>
    <col min="4871" max="4871" width="17.33203125" style="68" customWidth="1"/>
    <col min="4872" max="4872" width="16" style="68" customWidth="1"/>
    <col min="4873" max="4873" width="22.6640625" style="68" customWidth="1"/>
    <col min="4874" max="5123" width="8.88671875" style="68"/>
    <col min="5124" max="5124" width="8.33203125" style="68" customWidth="1"/>
    <col min="5125" max="5125" width="33.6640625" style="68" customWidth="1"/>
    <col min="5126" max="5126" width="11.6640625" style="68" customWidth="1"/>
    <col min="5127" max="5127" width="17.33203125" style="68" customWidth="1"/>
    <col min="5128" max="5128" width="16" style="68" customWidth="1"/>
    <col min="5129" max="5129" width="22.6640625" style="68" customWidth="1"/>
    <col min="5130" max="5379" width="8.88671875" style="68"/>
    <col min="5380" max="5380" width="8.33203125" style="68" customWidth="1"/>
    <col min="5381" max="5381" width="33.6640625" style="68" customWidth="1"/>
    <col min="5382" max="5382" width="11.6640625" style="68" customWidth="1"/>
    <col min="5383" max="5383" width="17.33203125" style="68" customWidth="1"/>
    <col min="5384" max="5384" width="16" style="68" customWidth="1"/>
    <col min="5385" max="5385" width="22.6640625" style="68" customWidth="1"/>
    <col min="5386" max="5635" width="8.88671875" style="68"/>
    <col min="5636" max="5636" width="8.33203125" style="68" customWidth="1"/>
    <col min="5637" max="5637" width="33.6640625" style="68" customWidth="1"/>
    <col min="5638" max="5638" width="11.6640625" style="68" customWidth="1"/>
    <col min="5639" max="5639" width="17.33203125" style="68" customWidth="1"/>
    <col min="5640" max="5640" width="16" style="68" customWidth="1"/>
    <col min="5641" max="5641" width="22.6640625" style="68" customWidth="1"/>
    <col min="5642" max="5891" width="8.88671875" style="68"/>
    <col min="5892" max="5892" width="8.33203125" style="68" customWidth="1"/>
    <col min="5893" max="5893" width="33.6640625" style="68" customWidth="1"/>
    <col min="5894" max="5894" width="11.6640625" style="68" customWidth="1"/>
    <col min="5895" max="5895" width="17.33203125" style="68" customWidth="1"/>
    <col min="5896" max="5896" width="16" style="68" customWidth="1"/>
    <col min="5897" max="5897" width="22.6640625" style="68" customWidth="1"/>
    <col min="5898" max="6147" width="8.88671875" style="68"/>
    <col min="6148" max="6148" width="8.33203125" style="68" customWidth="1"/>
    <col min="6149" max="6149" width="33.6640625" style="68" customWidth="1"/>
    <col min="6150" max="6150" width="11.6640625" style="68" customWidth="1"/>
    <col min="6151" max="6151" width="17.33203125" style="68" customWidth="1"/>
    <col min="6152" max="6152" width="16" style="68" customWidth="1"/>
    <col min="6153" max="6153" width="22.6640625" style="68" customWidth="1"/>
    <col min="6154" max="6403" width="8.88671875" style="68"/>
    <col min="6404" max="6404" width="8.33203125" style="68" customWidth="1"/>
    <col min="6405" max="6405" width="33.6640625" style="68" customWidth="1"/>
    <col min="6406" max="6406" width="11.6640625" style="68" customWidth="1"/>
    <col min="6407" max="6407" width="17.33203125" style="68" customWidth="1"/>
    <col min="6408" max="6408" width="16" style="68" customWidth="1"/>
    <col min="6409" max="6409" width="22.6640625" style="68" customWidth="1"/>
    <col min="6410" max="6659" width="8.88671875" style="68"/>
    <col min="6660" max="6660" width="8.33203125" style="68" customWidth="1"/>
    <col min="6661" max="6661" width="33.6640625" style="68" customWidth="1"/>
    <col min="6662" max="6662" width="11.6640625" style="68" customWidth="1"/>
    <col min="6663" max="6663" width="17.33203125" style="68" customWidth="1"/>
    <col min="6664" max="6664" width="16" style="68" customWidth="1"/>
    <col min="6665" max="6665" width="22.6640625" style="68" customWidth="1"/>
    <col min="6666" max="6915" width="8.88671875" style="68"/>
    <col min="6916" max="6916" width="8.33203125" style="68" customWidth="1"/>
    <col min="6917" max="6917" width="33.6640625" style="68" customWidth="1"/>
    <col min="6918" max="6918" width="11.6640625" style="68" customWidth="1"/>
    <col min="6919" max="6919" width="17.33203125" style="68" customWidth="1"/>
    <col min="6920" max="6920" width="16" style="68" customWidth="1"/>
    <col min="6921" max="6921" width="22.6640625" style="68" customWidth="1"/>
    <col min="6922" max="7171" width="8.88671875" style="68"/>
    <col min="7172" max="7172" width="8.33203125" style="68" customWidth="1"/>
    <col min="7173" max="7173" width="33.6640625" style="68" customWidth="1"/>
    <col min="7174" max="7174" width="11.6640625" style="68" customWidth="1"/>
    <col min="7175" max="7175" width="17.33203125" style="68" customWidth="1"/>
    <col min="7176" max="7176" width="16" style="68" customWidth="1"/>
    <col min="7177" max="7177" width="22.6640625" style="68" customWidth="1"/>
    <col min="7178" max="7427" width="8.88671875" style="68"/>
    <col min="7428" max="7428" width="8.33203125" style="68" customWidth="1"/>
    <col min="7429" max="7429" width="33.6640625" style="68" customWidth="1"/>
    <col min="7430" max="7430" width="11.6640625" style="68" customWidth="1"/>
    <col min="7431" max="7431" width="17.33203125" style="68" customWidth="1"/>
    <col min="7432" max="7432" width="16" style="68" customWidth="1"/>
    <col min="7433" max="7433" width="22.6640625" style="68" customWidth="1"/>
    <col min="7434" max="7683" width="8.88671875" style="68"/>
    <col min="7684" max="7684" width="8.33203125" style="68" customWidth="1"/>
    <col min="7685" max="7685" width="33.6640625" style="68" customWidth="1"/>
    <col min="7686" max="7686" width="11.6640625" style="68" customWidth="1"/>
    <col min="7687" max="7687" width="17.33203125" style="68" customWidth="1"/>
    <col min="7688" max="7688" width="16" style="68" customWidth="1"/>
    <col min="7689" max="7689" width="22.6640625" style="68" customWidth="1"/>
    <col min="7690" max="7939" width="8.88671875" style="68"/>
    <col min="7940" max="7940" width="8.33203125" style="68" customWidth="1"/>
    <col min="7941" max="7941" width="33.6640625" style="68" customWidth="1"/>
    <col min="7942" max="7942" width="11.6640625" style="68" customWidth="1"/>
    <col min="7943" max="7943" width="17.33203125" style="68" customWidth="1"/>
    <col min="7944" max="7944" width="16" style="68" customWidth="1"/>
    <col min="7945" max="7945" width="22.6640625" style="68" customWidth="1"/>
    <col min="7946" max="8195" width="8.88671875" style="68"/>
    <col min="8196" max="8196" width="8.33203125" style="68" customWidth="1"/>
    <col min="8197" max="8197" width="33.6640625" style="68" customWidth="1"/>
    <col min="8198" max="8198" width="11.6640625" style="68" customWidth="1"/>
    <col min="8199" max="8199" width="17.33203125" style="68" customWidth="1"/>
    <col min="8200" max="8200" width="16" style="68" customWidth="1"/>
    <col min="8201" max="8201" width="22.6640625" style="68" customWidth="1"/>
    <col min="8202" max="8451" width="8.88671875" style="68"/>
    <col min="8452" max="8452" width="8.33203125" style="68" customWidth="1"/>
    <col min="8453" max="8453" width="33.6640625" style="68" customWidth="1"/>
    <col min="8454" max="8454" width="11.6640625" style="68" customWidth="1"/>
    <col min="8455" max="8455" width="17.33203125" style="68" customWidth="1"/>
    <col min="8456" max="8456" width="16" style="68" customWidth="1"/>
    <col min="8457" max="8457" width="22.6640625" style="68" customWidth="1"/>
    <col min="8458" max="8707" width="8.88671875" style="68"/>
    <col min="8708" max="8708" width="8.33203125" style="68" customWidth="1"/>
    <col min="8709" max="8709" width="33.6640625" style="68" customWidth="1"/>
    <col min="8710" max="8710" width="11.6640625" style="68" customWidth="1"/>
    <col min="8711" max="8711" width="17.33203125" style="68" customWidth="1"/>
    <col min="8712" max="8712" width="16" style="68" customWidth="1"/>
    <col min="8713" max="8713" width="22.6640625" style="68" customWidth="1"/>
    <col min="8714" max="8963" width="8.88671875" style="68"/>
    <col min="8964" max="8964" width="8.33203125" style="68" customWidth="1"/>
    <col min="8965" max="8965" width="33.6640625" style="68" customWidth="1"/>
    <col min="8966" max="8966" width="11.6640625" style="68" customWidth="1"/>
    <col min="8967" max="8967" width="17.33203125" style="68" customWidth="1"/>
    <col min="8968" max="8968" width="16" style="68" customWidth="1"/>
    <col min="8969" max="8969" width="22.6640625" style="68" customWidth="1"/>
    <col min="8970" max="9219" width="8.88671875" style="68"/>
    <col min="9220" max="9220" width="8.33203125" style="68" customWidth="1"/>
    <col min="9221" max="9221" width="33.6640625" style="68" customWidth="1"/>
    <col min="9222" max="9222" width="11.6640625" style="68" customWidth="1"/>
    <col min="9223" max="9223" width="17.33203125" style="68" customWidth="1"/>
    <col min="9224" max="9224" width="16" style="68" customWidth="1"/>
    <col min="9225" max="9225" width="22.6640625" style="68" customWidth="1"/>
    <col min="9226" max="9475" width="8.88671875" style="68"/>
    <col min="9476" max="9476" width="8.33203125" style="68" customWidth="1"/>
    <col min="9477" max="9477" width="33.6640625" style="68" customWidth="1"/>
    <col min="9478" max="9478" width="11.6640625" style="68" customWidth="1"/>
    <col min="9479" max="9479" width="17.33203125" style="68" customWidth="1"/>
    <col min="9480" max="9480" width="16" style="68" customWidth="1"/>
    <col min="9481" max="9481" width="22.6640625" style="68" customWidth="1"/>
    <col min="9482" max="9731" width="8.88671875" style="68"/>
    <col min="9732" max="9732" width="8.33203125" style="68" customWidth="1"/>
    <col min="9733" max="9733" width="33.6640625" style="68" customWidth="1"/>
    <col min="9734" max="9734" width="11.6640625" style="68" customWidth="1"/>
    <col min="9735" max="9735" width="17.33203125" style="68" customWidth="1"/>
    <col min="9736" max="9736" width="16" style="68" customWidth="1"/>
    <col min="9737" max="9737" width="22.6640625" style="68" customWidth="1"/>
    <col min="9738" max="9987" width="8.88671875" style="68"/>
    <col min="9988" max="9988" width="8.33203125" style="68" customWidth="1"/>
    <col min="9989" max="9989" width="33.6640625" style="68" customWidth="1"/>
    <col min="9990" max="9990" width="11.6640625" style="68" customWidth="1"/>
    <col min="9991" max="9991" width="17.33203125" style="68" customWidth="1"/>
    <col min="9992" max="9992" width="16" style="68" customWidth="1"/>
    <col min="9993" max="9993" width="22.6640625" style="68" customWidth="1"/>
    <col min="9994" max="10243" width="8.88671875" style="68"/>
    <col min="10244" max="10244" width="8.33203125" style="68" customWidth="1"/>
    <col min="10245" max="10245" width="33.6640625" style="68" customWidth="1"/>
    <col min="10246" max="10246" width="11.6640625" style="68" customWidth="1"/>
    <col min="10247" max="10247" width="17.33203125" style="68" customWidth="1"/>
    <col min="10248" max="10248" width="16" style="68" customWidth="1"/>
    <col min="10249" max="10249" width="22.6640625" style="68" customWidth="1"/>
    <col min="10250" max="10499" width="8.88671875" style="68"/>
    <col min="10500" max="10500" width="8.33203125" style="68" customWidth="1"/>
    <col min="10501" max="10501" width="33.6640625" style="68" customWidth="1"/>
    <col min="10502" max="10502" width="11.6640625" style="68" customWidth="1"/>
    <col min="10503" max="10503" width="17.33203125" style="68" customWidth="1"/>
    <col min="10504" max="10504" width="16" style="68" customWidth="1"/>
    <col min="10505" max="10505" width="22.6640625" style="68" customWidth="1"/>
    <col min="10506" max="10755" width="8.88671875" style="68"/>
    <col min="10756" max="10756" width="8.33203125" style="68" customWidth="1"/>
    <col min="10757" max="10757" width="33.6640625" style="68" customWidth="1"/>
    <col min="10758" max="10758" width="11.6640625" style="68" customWidth="1"/>
    <col min="10759" max="10759" width="17.33203125" style="68" customWidth="1"/>
    <col min="10760" max="10760" width="16" style="68" customWidth="1"/>
    <col min="10761" max="10761" width="22.6640625" style="68" customWidth="1"/>
    <col min="10762" max="11011" width="8.88671875" style="68"/>
    <col min="11012" max="11012" width="8.33203125" style="68" customWidth="1"/>
    <col min="11013" max="11013" width="33.6640625" style="68" customWidth="1"/>
    <col min="11014" max="11014" width="11.6640625" style="68" customWidth="1"/>
    <col min="11015" max="11015" width="17.33203125" style="68" customWidth="1"/>
    <col min="11016" max="11016" width="16" style="68" customWidth="1"/>
    <col min="11017" max="11017" width="22.6640625" style="68" customWidth="1"/>
    <col min="11018" max="11267" width="8.88671875" style="68"/>
    <col min="11268" max="11268" width="8.33203125" style="68" customWidth="1"/>
    <col min="11269" max="11269" width="33.6640625" style="68" customWidth="1"/>
    <col min="11270" max="11270" width="11.6640625" style="68" customWidth="1"/>
    <col min="11271" max="11271" width="17.33203125" style="68" customWidth="1"/>
    <col min="11272" max="11272" width="16" style="68" customWidth="1"/>
    <col min="11273" max="11273" width="22.6640625" style="68" customWidth="1"/>
    <col min="11274" max="11523" width="8.88671875" style="68"/>
    <col min="11524" max="11524" width="8.33203125" style="68" customWidth="1"/>
    <col min="11525" max="11525" width="33.6640625" style="68" customWidth="1"/>
    <col min="11526" max="11526" width="11.6640625" style="68" customWidth="1"/>
    <col min="11527" max="11527" width="17.33203125" style="68" customWidth="1"/>
    <col min="11528" max="11528" width="16" style="68" customWidth="1"/>
    <col min="11529" max="11529" width="22.6640625" style="68" customWidth="1"/>
    <col min="11530" max="11779" width="8.88671875" style="68"/>
    <col min="11780" max="11780" width="8.33203125" style="68" customWidth="1"/>
    <col min="11781" max="11781" width="33.6640625" style="68" customWidth="1"/>
    <col min="11782" max="11782" width="11.6640625" style="68" customWidth="1"/>
    <col min="11783" max="11783" width="17.33203125" style="68" customWidth="1"/>
    <col min="11784" max="11784" width="16" style="68" customWidth="1"/>
    <col min="11785" max="11785" width="22.6640625" style="68" customWidth="1"/>
    <col min="11786" max="12035" width="8.88671875" style="68"/>
    <col min="12036" max="12036" width="8.33203125" style="68" customWidth="1"/>
    <col min="12037" max="12037" width="33.6640625" style="68" customWidth="1"/>
    <col min="12038" max="12038" width="11.6640625" style="68" customWidth="1"/>
    <col min="12039" max="12039" width="17.33203125" style="68" customWidth="1"/>
    <col min="12040" max="12040" width="16" style="68" customWidth="1"/>
    <col min="12041" max="12041" width="22.6640625" style="68" customWidth="1"/>
    <col min="12042" max="12291" width="8.88671875" style="68"/>
    <col min="12292" max="12292" width="8.33203125" style="68" customWidth="1"/>
    <col min="12293" max="12293" width="33.6640625" style="68" customWidth="1"/>
    <col min="12294" max="12294" width="11.6640625" style="68" customWidth="1"/>
    <col min="12295" max="12295" width="17.33203125" style="68" customWidth="1"/>
    <col min="12296" max="12296" width="16" style="68" customWidth="1"/>
    <col min="12297" max="12297" width="22.6640625" style="68" customWidth="1"/>
    <col min="12298" max="12547" width="8.88671875" style="68"/>
    <col min="12548" max="12548" width="8.33203125" style="68" customWidth="1"/>
    <col min="12549" max="12549" width="33.6640625" style="68" customWidth="1"/>
    <col min="12550" max="12550" width="11.6640625" style="68" customWidth="1"/>
    <col min="12551" max="12551" width="17.33203125" style="68" customWidth="1"/>
    <col min="12552" max="12552" width="16" style="68" customWidth="1"/>
    <col min="12553" max="12553" width="22.6640625" style="68" customWidth="1"/>
    <col min="12554" max="12803" width="8.88671875" style="68"/>
    <col min="12804" max="12804" width="8.33203125" style="68" customWidth="1"/>
    <col min="12805" max="12805" width="33.6640625" style="68" customWidth="1"/>
    <col min="12806" max="12806" width="11.6640625" style="68" customWidth="1"/>
    <col min="12807" max="12807" width="17.33203125" style="68" customWidth="1"/>
    <col min="12808" max="12808" width="16" style="68" customWidth="1"/>
    <col min="12809" max="12809" width="22.6640625" style="68" customWidth="1"/>
    <col min="12810" max="13059" width="8.88671875" style="68"/>
    <col min="13060" max="13060" width="8.33203125" style="68" customWidth="1"/>
    <col min="13061" max="13061" width="33.6640625" style="68" customWidth="1"/>
    <col min="13062" max="13062" width="11.6640625" style="68" customWidth="1"/>
    <col min="13063" max="13063" width="17.33203125" style="68" customWidth="1"/>
    <col min="13064" max="13064" width="16" style="68" customWidth="1"/>
    <col min="13065" max="13065" width="22.6640625" style="68" customWidth="1"/>
    <col min="13066" max="13315" width="8.88671875" style="68"/>
    <col min="13316" max="13316" width="8.33203125" style="68" customWidth="1"/>
    <col min="13317" max="13317" width="33.6640625" style="68" customWidth="1"/>
    <col min="13318" max="13318" width="11.6640625" style="68" customWidth="1"/>
    <col min="13319" max="13319" width="17.33203125" style="68" customWidth="1"/>
    <col min="13320" max="13320" width="16" style="68" customWidth="1"/>
    <col min="13321" max="13321" width="22.6640625" style="68" customWidth="1"/>
    <col min="13322" max="13571" width="8.88671875" style="68"/>
    <col min="13572" max="13572" width="8.33203125" style="68" customWidth="1"/>
    <col min="13573" max="13573" width="33.6640625" style="68" customWidth="1"/>
    <col min="13574" max="13574" width="11.6640625" style="68" customWidth="1"/>
    <col min="13575" max="13575" width="17.33203125" style="68" customWidth="1"/>
    <col min="13576" max="13576" width="16" style="68" customWidth="1"/>
    <col min="13577" max="13577" width="22.6640625" style="68" customWidth="1"/>
    <col min="13578" max="13827" width="8.88671875" style="68"/>
    <col min="13828" max="13828" width="8.33203125" style="68" customWidth="1"/>
    <col min="13829" max="13829" width="33.6640625" style="68" customWidth="1"/>
    <col min="13830" max="13830" width="11.6640625" style="68" customWidth="1"/>
    <col min="13831" max="13831" width="17.33203125" style="68" customWidth="1"/>
    <col min="13832" max="13832" width="16" style="68" customWidth="1"/>
    <col min="13833" max="13833" width="22.6640625" style="68" customWidth="1"/>
    <col min="13834" max="14083" width="8.88671875" style="68"/>
    <col min="14084" max="14084" width="8.33203125" style="68" customWidth="1"/>
    <col min="14085" max="14085" width="33.6640625" style="68" customWidth="1"/>
    <col min="14086" max="14086" width="11.6640625" style="68" customWidth="1"/>
    <col min="14087" max="14087" width="17.33203125" style="68" customWidth="1"/>
    <col min="14088" max="14088" width="16" style="68" customWidth="1"/>
    <col min="14089" max="14089" width="22.6640625" style="68" customWidth="1"/>
    <col min="14090" max="14339" width="8.88671875" style="68"/>
    <col min="14340" max="14340" width="8.33203125" style="68" customWidth="1"/>
    <col min="14341" max="14341" width="33.6640625" style="68" customWidth="1"/>
    <col min="14342" max="14342" width="11.6640625" style="68" customWidth="1"/>
    <col min="14343" max="14343" width="17.33203125" style="68" customWidth="1"/>
    <col min="14344" max="14344" width="16" style="68" customWidth="1"/>
    <col min="14345" max="14345" width="22.6640625" style="68" customWidth="1"/>
    <col min="14346" max="14595" width="8.88671875" style="68"/>
    <col min="14596" max="14596" width="8.33203125" style="68" customWidth="1"/>
    <col min="14597" max="14597" width="33.6640625" style="68" customWidth="1"/>
    <col min="14598" max="14598" width="11.6640625" style="68" customWidth="1"/>
    <col min="14599" max="14599" width="17.33203125" style="68" customWidth="1"/>
    <col min="14600" max="14600" width="16" style="68" customWidth="1"/>
    <col min="14601" max="14601" width="22.6640625" style="68" customWidth="1"/>
    <col min="14602" max="14851" width="8.88671875" style="68"/>
    <col min="14852" max="14852" width="8.33203125" style="68" customWidth="1"/>
    <col min="14853" max="14853" width="33.6640625" style="68" customWidth="1"/>
    <col min="14854" max="14854" width="11.6640625" style="68" customWidth="1"/>
    <col min="14855" max="14855" width="17.33203125" style="68" customWidth="1"/>
    <col min="14856" max="14856" width="16" style="68" customWidth="1"/>
    <col min="14857" max="14857" width="22.6640625" style="68" customWidth="1"/>
    <col min="14858" max="15107" width="8.88671875" style="68"/>
    <col min="15108" max="15108" width="8.33203125" style="68" customWidth="1"/>
    <col min="15109" max="15109" width="33.6640625" style="68" customWidth="1"/>
    <col min="15110" max="15110" width="11.6640625" style="68" customWidth="1"/>
    <col min="15111" max="15111" width="17.33203125" style="68" customWidth="1"/>
    <col min="15112" max="15112" width="16" style="68" customWidth="1"/>
    <col min="15113" max="15113" width="22.6640625" style="68" customWidth="1"/>
    <col min="15114" max="15363" width="8.88671875" style="68"/>
    <col min="15364" max="15364" width="8.33203125" style="68" customWidth="1"/>
    <col min="15365" max="15365" width="33.6640625" style="68" customWidth="1"/>
    <col min="15366" max="15366" width="11.6640625" style="68" customWidth="1"/>
    <col min="15367" max="15367" width="17.33203125" style="68" customWidth="1"/>
    <col min="15368" max="15368" width="16" style="68" customWidth="1"/>
    <col min="15369" max="15369" width="22.6640625" style="68" customWidth="1"/>
    <col min="15370" max="15619" width="8.88671875" style="68"/>
    <col min="15620" max="15620" width="8.33203125" style="68" customWidth="1"/>
    <col min="15621" max="15621" width="33.6640625" style="68" customWidth="1"/>
    <col min="15622" max="15622" width="11.6640625" style="68" customWidth="1"/>
    <col min="15623" max="15623" width="17.33203125" style="68" customWidth="1"/>
    <col min="15624" max="15624" width="16" style="68" customWidth="1"/>
    <col min="15625" max="15625" width="22.6640625" style="68" customWidth="1"/>
    <col min="15626" max="15875" width="8.88671875" style="68"/>
    <col min="15876" max="15876" width="8.33203125" style="68" customWidth="1"/>
    <col min="15877" max="15877" width="33.6640625" style="68" customWidth="1"/>
    <col min="15878" max="15878" width="11.6640625" style="68" customWidth="1"/>
    <col min="15879" max="15879" width="17.33203125" style="68" customWidth="1"/>
    <col min="15880" max="15880" width="16" style="68" customWidth="1"/>
    <col min="15881" max="15881" width="22.6640625" style="68" customWidth="1"/>
    <col min="15882" max="16131" width="8.88671875" style="68"/>
    <col min="16132" max="16132" width="8.33203125" style="68" customWidth="1"/>
    <col min="16133" max="16133" width="33.6640625" style="68" customWidth="1"/>
    <col min="16134" max="16134" width="11.6640625" style="68" customWidth="1"/>
    <col min="16135" max="16135" width="17.33203125" style="68" customWidth="1"/>
    <col min="16136" max="16136" width="16" style="68" customWidth="1"/>
    <col min="16137" max="16137" width="22.6640625" style="68" customWidth="1"/>
    <col min="16138" max="16384" width="8.88671875" style="68"/>
  </cols>
  <sheetData>
    <row r="1" spans="1:12" ht="23.25" customHeight="1">
      <c r="A1" s="225" t="s">
        <v>151</v>
      </c>
      <c r="B1" s="225"/>
      <c r="C1" s="225"/>
      <c r="D1" s="225"/>
      <c r="E1" s="225"/>
      <c r="F1" s="225"/>
      <c r="G1" s="225"/>
      <c r="H1" s="225"/>
      <c r="I1" s="225"/>
      <c r="J1" s="225"/>
    </row>
    <row r="2" spans="1:12" ht="36" customHeight="1">
      <c r="A2" s="215" t="s">
        <v>141</v>
      </c>
      <c r="B2" s="215"/>
      <c r="C2" s="215"/>
      <c r="D2" s="215"/>
      <c r="E2" s="215"/>
      <c r="F2" s="215"/>
      <c r="G2" s="215"/>
      <c r="H2" s="215"/>
      <c r="I2" s="215"/>
      <c r="J2" s="215"/>
    </row>
    <row r="3" spans="1:12" ht="27" customHeight="1">
      <c r="A3" s="215" t="s">
        <v>137</v>
      </c>
      <c r="B3" s="215"/>
      <c r="C3" s="215"/>
      <c r="D3" s="215"/>
      <c r="E3" s="215"/>
      <c r="F3" s="215"/>
      <c r="G3" s="215"/>
      <c r="H3" s="215"/>
      <c r="I3" s="215"/>
      <c r="J3" s="215"/>
    </row>
    <row r="4" spans="1:12" s="112" customFormat="1" ht="17.399999999999999" customHeight="1">
      <c r="A4" s="217" t="s">
        <v>21</v>
      </c>
      <c r="B4" s="226" t="s">
        <v>97</v>
      </c>
      <c r="C4" s="219" t="s">
        <v>22</v>
      </c>
      <c r="D4" s="219" t="s">
        <v>23</v>
      </c>
      <c r="E4" s="221" t="s">
        <v>34</v>
      </c>
      <c r="F4" s="223" t="s">
        <v>98</v>
      </c>
      <c r="G4" s="224"/>
      <c r="H4" s="223" t="s">
        <v>25</v>
      </c>
      <c r="I4" s="224"/>
      <c r="J4" s="220" t="s">
        <v>15</v>
      </c>
    </row>
    <row r="5" spans="1:12" s="112" customFormat="1" ht="20.399999999999999" customHeight="1">
      <c r="A5" s="218"/>
      <c r="B5" s="227"/>
      <c r="C5" s="219"/>
      <c r="D5" s="219"/>
      <c r="E5" s="222"/>
      <c r="F5" s="113" t="s">
        <v>104</v>
      </c>
      <c r="G5" s="113" t="s">
        <v>103</v>
      </c>
      <c r="H5" s="114" t="s">
        <v>104</v>
      </c>
      <c r="I5" s="113" t="s">
        <v>103</v>
      </c>
      <c r="J5" s="220"/>
    </row>
    <row r="6" spans="1:12" s="112" customFormat="1" ht="16.2" customHeight="1">
      <c r="A6" s="115" t="s">
        <v>26</v>
      </c>
      <c r="B6" s="115"/>
      <c r="C6" s="116" t="s">
        <v>27</v>
      </c>
      <c r="D6" s="116" t="s">
        <v>28</v>
      </c>
      <c r="E6" s="117" t="s">
        <v>29</v>
      </c>
      <c r="F6" s="116" t="s">
        <v>30</v>
      </c>
      <c r="G6" s="117" t="s">
        <v>99</v>
      </c>
      <c r="H6" s="118" t="s">
        <v>138</v>
      </c>
      <c r="I6" s="116" t="s">
        <v>139</v>
      </c>
      <c r="J6" s="119" t="s">
        <v>140</v>
      </c>
    </row>
    <row r="7" spans="1:12" s="125" customFormat="1" ht="35.4" customHeight="1">
      <c r="A7" s="65" t="s">
        <v>16</v>
      </c>
      <c r="B7" s="65"/>
      <c r="C7" s="120" t="str">
        <f>'[1]Bảng Tiên lượng'!B27</f>
        <v>Nhân công thực hiện chế tạo sản phẩm mẫu</v>
      </c>
      <c r="D7" s="65" t="s">
        <v>13</v>
      </c>
      <c r="E7" s="64">
        <f>SUM(E9:E55)</f>
        <v>195</v>
      </c>
      <c r="F7" s="121"/>
      <c r="G7" s="121"/>
      <c r="H7" s="121">
        <f>SUM(H9:H55)</f>
        <v>173985210</v>
      </c>
      <c r="I7" s="122" t="s">
        <v>13</v>
      </c>
      <c r="J7" s="123"/>
      <c r="K7" s="112"/>
      <c r="L7" s="124"/>
    </row>
    <row r="8" spans="1:12" s="112" customFormat="1" ht="46.8">
      <c r="A8" s="63">
        <v>1</v>
      </c>
      <c r="B8" s="63"/>
      <c r="C8" s="61" t="str">
        <f>'[1]Bảng Tiên lượng'!B28</f>
        <v>Bổ sung tính năng lựa chọn giao thức truyền dẫn dữ liệu ADS-B(multicast và unicast)</v>
      </c>
      <c r="D8" s="63"/>
      <c r="E8" s="66"/>
      <c r="F8" s="126"/>
      <c r="G8" s="126"/>
      <c r="H8" s="126"/>
      <c r="I8" s="118"/>
      <c r="J8" s="127"/>
      <c r="L8" s="128"/>
    </row>
    <row r="9" spans="1:12" s="133" customFormat="1" ht="27.6" customHeight="1">
      <c r="A9" s="129"/>
      <c r="B9" s="130" t="s">
        <v>100</v>
      </c>
      <c r="C9" s="62" t="str">
        <f>'[1]Bảng Tiên lượng'!F28</f>
        <v>NVGPCNTT_G3</v>
      </c>
      <c r="D9" s="129" t="s">
        <v>32</v>
      </c>
      <c r="E9" s="67">
        <v>5</v>
      </c>
      <c r="F9" s="131">
        <f>LuongKH_2020!G10</f>
        <v>988488.61538461538</v>
      </c>
      <c r="G9" s="131"/>
      <c r="H9" s="132">
        <f>E9*F9</f>
        <v>4942443.076923077</v>
      </c>
      <c r="I9" s="132"/>
      <c r="J9" s="127"/>
      <c r="L9" s="134"/>
    </row>
    <row r="10" spans="1:12" s="112" customFormat="1" ht="44.4" customHeight="1">
      <c r="A10" s="63">
        <v>2</v>
      </c>
      <c r="B10" s="63"/>
      <c r="C10" s="61" t="str">
        <f>'[1]Bảng Tiên lượng'!B29</f>
        <v>Bổ sung tính năng hợp nhất (fusion) dữ liệu từ các máy thu/hệ thống tích hợp ADS-B</v>
      </c>
      <c r="D10" s="63"/>
      <c r="E10" s="63"/>
      <c r="F10" s="135"/>
      <c r="G10" s="135"/>
      <c r="H10" s="118"/>
      <c r="I10" s="136"/>
      <c r="J10" s="137"/>
      <c r="L10" s="128"/>
    </row>
    <row r="11" spans="1:12" s="133" customFormat="1" ht="25.2" customHeight="1">
      <c r="A11" s="63"/>
      <c r="B11" s="130" t="s">
        <v>100</v>
      </c>
      <c r="C11" s="62" t="str">
        <f>'[1]Bảng Tiên lượng'!F29</f>
        <v>NVGPCNTT_G3</v>
      </c>
      <c r="D11" s="129" t="s">
        <v>32</v>
      </c>
      <c r="E11" s="129">
        <v>5</v>
      </c>
      <c r="F11" s="138">
        <f>LuongKH_2020!G10</f>
        <v>988488.61538461538</v>
      </c>
      <c r="G11" s="138"/>
      <c r="H11" s="132">
        <f>E11*F11</f>
        <v>4942443.076923077</v>
      </c>
      <c r="I11" s="139"/>
      <c r="J11" s="137"/>
      <c r="L11" s="134"/>
    </row>
    <row r="12" spans="1:12" s="133" customFormat="1" ht="25.2" customHeight="1">
      <c r="A12" s="63"/>
      <c r="B12" s="130" t="s">
        <v>100</v>
      </c>
      <c r="C12" s="62" t="str">
        <f>'[1]Bảng Tiên lượng'!F30</f>
        <v>NVLT_H2</v>
      </c>
      <c r="D12" s="129" t="s">
        <v>32</v>
      </c>
      <c r="E12" s="129">
        <v>5</v>
      </c>
      <c r="F12" s="138">
        <f>LuongKH_2020!G11</f>
        <v>787396.11538461538</v>
      </c>
      <c r="G12" s="138"/>
      <c r="H12" s="132">
        <f>E12*F12</f>
        <v>3936980.576923077</v>
      </c>
      <c r="I12" s="139"/>
      <c r="J12" s="137"/>
      <c r="L12" s="134"/>
    </row>
    <row r="13" spans="1:12" s="133" customFormat="1" ht="35.4" customHeight="1">
      <c r="A13" s="63">
        <v>3</v>
      </c>
      <c r="B13" s="63"/>
      <c r="C13" s="61" t="str">
        <f>'[1]Bảng Tiên lượng'!B31</f>
        <v>Bổ sung tính năng đồng bộ dữ liệu ADS-B giữa 03 trung tâm.</v>
      </c>
      <c r="D13" s="129"/>
      <c r="E13" s="129"/>
      <c r="F13" s="138"/>
      <c r="G13" s="138"/>
      <c r="H13" s="132"/>
      <c r="I13" s="139"/>
      <c r="J13" s="137"/>
      <c r="L13" s="134"/>
    </row>
    <row r="14" spans="1:12" s="133" customFormat="1" ht="28.95" customHeight="1">
      <c r="A14" s="63"/>
      <c r="B14" s="130" t="s">
        <v>100</v>
      </c>
      <c r="C14" s="62" t="str">
        <f>'[1]Bảng Tiên lượng'!F31</f>
        <v>NVGPCNTT_G3</v>
      </c>
      <c r="D14" s="129" t="s">
        <v>32</v>
      </c>
      <c r="E14" s="129">
        <v>5</v>
      </c>
      <c r="F14" s="138">
        <f>LuongKH_2020!G10</f>
        <v>988488.61538461538</v>
      </c>
      <c r="G14" s="138"/>
      <c r="H14" s="132">
        <f>E14*F14</f>
        <v>4942443.076923077</v>
      </c>
      <c r="I14" s="139"/>
      <c r="J14" s="137"/>
      <c r="L14" s="134"/>
    </row>
    <row r="15" spans="1:12" s="133" customFormat="1" ht="36" customHeight="1">
      <c r="A15" s="63">
        <v>4</v>
      </c>
      <c r="B15" s="130"/>
      <c r="C15" s="61" t="str">
        <f>'[1]Bảng Tiên lượng'!B32</f>
        <v>Tích hợp các tính năng bổ sung vào phần mềm xử lý trung tâm</v>
      </c>
      <c r="D15" s="129"/>
      <c r="E15" s="129"/>
      <c r="F15" s="138"/>
      <c r="G15" s="138"/>
      <c r="H15" s="132"/>
      <c r="I15" s="139"/>
      <c r="J15" s="137"/>
      <c r="L15" s="134"/>
    </row>
    <row r="16" spans="1:12" s="133" customFormat="1" ht="29.4" customHeight="1">
      <c r="A16" s="63"/>
      <c r="B16" s="130" t="s">
        <v>100</v>
      </c>
      <c r="C16" s="61" t="str">
        <f>'[1]Bảng Tiên lượng'!F32</f>
        <v>NVGPCNTT_G3</v>
      </c>
      <c r="D16" s="129" t="s">
        <v>32</v>
      </c>
      <c r="E16" s="129">
        <v>5</v>
      </c>
      <c r="F16" s="138">
        <f>LuongKH_2020!G10</f>
        <v>988488.61538461538</v>
      </c>
      <c r="G16" s="138"/>
      <c r="H16" s="132">
        <f>E16*F16</f>
        <v>4942443.076923077</v>
      </c>
      <c r="I16" s="139"/>
      <c r="J16" s="137"/>
      <c r="L16" s="134"/>
    </row>
    <row r="17" spans="1:12" s="133" customFormat="1" ht="25.95" customHeight="1">
      <c r="A17" s="63"/>
      <c r="B17" s="130" t="s">
        <v>100</v>
      </c>
      <c r="C17" s="62" t="str">
        <f>'[1]Bảng Tiên lượng'!F33</f>
        <v>NVLT_H2</v>
      </c>
      <c r="D17" s="129" t="s">
        <v>32</v>
      </c>
      <c r="E17" s="129">
        <v>5</v>
      </c>
      <c r="F17" s="138">
        <f>LuongKH_2020!G11</f>
        <v>787396.11538461538</v>
      </c>
      <c r="G17" s="138"/>
      <c r="H17" s="132">
        <f>E17*F17</f>
        <v>3936980.576923077</v>
      </c>
      <c r="I17" s="139"/>
      <c r="J17" s="137"/>
      <c r="L17" s="134"/>
    </row>
    <row r="18" spans="1:12" s="133" customFormat="1" ht="30" customHeight="1">
      <c r="A18" s="63">
        <v>5</v>
      </c>
      <c r="B18" s="63"/>
      <c r="C18" s="61" t="str">
        <f>'[1]Bảng Tiên lượng'!B34</f>
        <v>Bổ sung đầy đủ các tìnhnh huống cảnh báo về STCA</v>
      </c>
      <c r="D18" s="63"/>
      <c r="E18" s="63"/>
      <c r="F18" s="135"/>
      <c r="G18" s="135"/>
      <c r="H18" s="132" t="s">
        <v>13</v>
      </c>
      <c r="I18" s="139"/>
      <c r="J18" s="137"/>
      <c r="L18" s="134"/>
    </row>
    <row r="19" spans="1:12" s="133" customFormat="1" ht="27" customHeight="1">
      <c r="A19" s="63"/>
      <c r="B19" s="130" t="s">
        <v>100</v>
      </c>
      <c r="C19" s="62" t="str">
        <f>'[1]Bảng Tiên lượng'!F34</f>
        <v>NVGPCNTT_G3</v>
      </c>
      <c r="D19" s="129" t="s">
        <v>32</v>
      </c>
      <c r="E19" s="129">
        <v>5</v>
      </c>
      <c r="F19" s="138">
        <f>LuongKH_2020!G10</f>
        <v>988488.61538461538</v>
      </c>
      <c r="G19" s="138"/>
      <c r="H19" s="132">
        <f t="shared" ref="H19:H55" si="0">E19*F19</f>
        <v>4942443.076923077</v>
      </c>
      <c r="I19" s="139"/>
      <c r="J19" s="140"/>
      <c r="L19" s="134"/>
    </row>
    <row r="20" spans="1:12" s="133" customFormat="1" ht="32.4" customHeight="1">
      <c r="A20" s="63">
        <v>6</v>
      </c>
      <c r="B20" s="63"/>
      <c r="C20" s="61" t="str">
        <f>'[1]Bảng Tiên lượng'!B35</f>
        <v>Bổ sung tính năng cảnh báo xung đột trung hạn (MTCA).</v>
      </c>
      <c r="D20" s="129"/>
      <c r="E20" s="129"/>
      <c r="F20" s="138"/>
      <c r="G20" s="138"/>
      <c r="H20" s="132" t="s">
        <v>13</v>
      </c>
      <c r="I20" s="139"/>
      <c r="J20" s="137"/>
    </row>
    <row r="21" spans="1:12" s="141" customFormat="1" ht="26.4" customHeight="1">
      <c r="A21" s="63"/>
      <c r="B21" s="130" t="s">
        <v>100</v>
      </c>
      <c r="C21" s="62" t="str">
        <f>'[1]Bảng Tiên lượng'!F35</f>
        <v>NVGPCNTT_G3</v>
      </c>
      <c r="D21" s="129" t="s">
        <v>32</v>
      </c>
      <c r="E21" s="129">
        <v>5</v>
      </c>
      <c r="F21" s="138">
        <f>LuongKH_2020!G10</f>
        <v>988488.61538461538</v>
      </c>
      <c r="G21" s="138"/>
      <c r="H21" s="132">
        <f t="shared" si="0"/>
        <v>4942443.076923077</v>
      </c>
      <c r="I21" s="139"/>
      <c r="J21" s="137"/>
    </row>
    <row r="22" spans="1:12" s="141" customFormat="1" ht="31.2" customHeight="1">
      <c r="A22" s="63">
        <v>7</v>
      </c>
      <c r="B22" s="63"/>
      <c r="C22" s="61" t="str">
        <f>'[1]Bảng Tiên lượng'!B36</f>
        <v>Tích hợp bản đồ địa hình (google earth).</v>
      </c>
      <c r="D22" s="129"/>
      <c r="E22" s="129"/>
      <c r="F22" s="138"/>
      <c r="G22" s="138"/>
      <c r="H22" s="132" t="s">
        <v>13</v>
      </c>
      <c r="I22" s="139"/>
      <c r="J22" s="137"/>
    </row>
    <row r="23" spans="1:12" s="141" customFormat="1" ht="31.2" customHeight="1">
      <c r="A23" s="63"/>
      <c r="B23" s="130" t="s">
        <v>100</v>
      </c>
      <c r="C23" s="62" t="str">
        <f>'[1]Bảng Tiên lượng'!F36</f>
        <v>NVGPCNTT_G3</v>
      </c>
      <c r="D23" s="129" t="s">
        <v>32</v>
      </c>
      <c r="E23" s="129">
        <v>10</v>
      </c>
      <c r="F23" s="138">
        <f>LuongKH_2020!G10</f>
        <v>988488.61538461538</v>
      </c>
      <c r="G23" s="138"/>
      <c r="H23" s="132">
        <f t="shared" si="0"/>
        <v>9884886.153846154</v>
      </c>
      <c r="I23" s="139"/>
      <c r="J23" s="137"/>
    </row>
    <row r="24" spans="1:12" s="141" customFormat="1" ht="28.95" customHeight="1">
      <c r="A24" s="63"/>
      <c r="B24" s="130" t="s">
        <v>100</v>
      </c>
      <c r="C24" s="62" t="str">
        <f>'[1]Bảng Tiên lượng'!F37</f>
        <v>NVLT_H2</v>
      </c>
      <c r="D24" s="129" t="s">
        <v>32</v>
      </c>
      <c r="E24" s="129">
        <v>20</v>
      </c>
      <c r="F24" s="138">
        <f>LuongKH_2020!G11</f>
        <v>787396.11538461538</v>
      </c>
      <c r="G24" s="138"/>
      <c r="H24" s="132">
        <f t="shared" si="0"/>
        <v>15747922.307692308</v>
      </c>
      <c r="I24" s="139"/>
      <c r="J24" s="142"/>
    </row>
    <row r="25" spans="1:12" s="141" customFormat="1" ht="31.2" customHeight="1">
      <c r="A25" s="63">
        <v>8</v>
      </c>
      <c r="B25" s="63"/>
      <c r="C25" s="61" t="str">
        <f>'[1]Bảng Tiên lượng'!B38</f>
        <v>Tích hợp các tính năng bổ sung vào phần mềm đầu cuối hiển thị.</v>
      </c>
      <c r="D25" s="129"/>
      <c r="E25" s="129"/>
      <c r="F25" s="138"/>
      <c r="G25" s="138"/>
      <c r="H25" s="132" t="s">
        <v>13</v>
      </c>
      <c r="I25" s="139"/>
      <c r="J25" s="143"/>
    </row>
    <row r="26" spans="1:12" s="133" customFormat="1" ht="28.5" customHeight="1">
      <c r="A26" s="63"/>
      <c r="B26" s="130" t="s">
        <v>100</v>
      </c>
      <c r="C26" s="62" t="str">
        <f>'[1]Bảng Tiên lượng'!F38</f>
        <v>NVGPCNTT_G3</v>
      </c>
      <c r="D26" s="129" t="s">
        <v>32</v>
      </c>
      <c r="E26" s="129">
        <v>5</v>
      </c>
      <c r="F26" s="138">
        <f>LuongKH_2020!G10</f>
        <v>988488.61538461538</v>
      </c>
      <c r="G26" s="138"/>
      <c r="H26" s="132">
        <f t="shared" si="0"/>
        <v>4942443.076923077</v>
      </c>
      <c r="I26" s="139"/>
      <c r="J26" s="137"/>
    </row>
    <row r="27" spans="1:12" s="133" customFormat="1" ht="27.6" customHeight="1">
      <c r="A27" s="63"/>
      <c r="B27" s="130" t="s">
        <v>100</v>
      </c>
      <c r="C27" s="62" t="str">
        <f>'[1]Bảng Tiên lượng'!F39</f>
        <v>NVLT_H2</v>
      </c>
      <c r="D27" s="129" t="s">
        <v>32</v>
      </c>
      <c r="E27" s="129">
        <v>5</v>
      </c>
      <c r="F27" s="138">
        <f>LuongKH_2020!G11</f>
        <v>787396.11538461538</v>
      </c>
      <c r="G27" s="138"/>
      <c r="H27" s="132">
        <f t="shared" si="0"/>
        <v>3936980.576923077</v>
      </c>
      <c r="I27" s="139"/>
      <c r="J27" s="137"/>
    </row>
    <row r="28" spans="1:12" s="112" customFormat="1" ht="54.75" customHeight="1">
      <c r="A28" s="63">
        <v>9</v>
      </c>
      <c r="B28" s="63"/>
      <c r="C28" s="61" t="str">
        <f>'[1]Bảng Tiên lượng'!B41</f>
        <v>Kiểm tra thử nghiệm tính năng lựa chọn giao thức truyền dẫn dữ liệu ADS-B (multicast và unicast)</v>
      </c>
      <c r="D28" s="63"/>
      <c r="E28" s="63"/>
      <c r="F28" s="135"/>
      <c r="G28" s="135"/>
      <c r="H28" s="132" t="s">
        <v>13</v>
      </c>
      <c r="I28" s="139"/>
      <c r="J28" s="137"/>
    </row>
    <row r="29" spans="1:12" s="133" customFormat="1" ht="28.95" customHeight="1">
      <c r="A29" s="63"/>
      <c r="B29" s="130" t="s">
        <v>100</v>
      </c>
      <c r="C29" s="62" t="str">
        <f>'[1]Bảng Tiên lượng'!F41</f>
        <v>NVGPCNTT_G3</v>
      </c>
      <c r="D29" s="129" t="s">
        <v>32</v>
      </c>
      <c r="E29" s="129">
        <v>5</v>
      </c>
      <c r="F29" s="138">
        <f>LuongKH_2020!G10</f>
        <v>988488.61538461538</v>
      </c>
      <c r="G29" s="138"/>
      <c r="H29" s="132">
        <f t="shared" si="0"/>
        <v>4942443.076923077</v>
      </c>
      <c r="I29" s="139"/>
      <c r="J29" s="137"/>
    </row>
    <row r="30" spans="1:12" s="133" customFormat="1" ht="48" customHeight="1">
      <c r="A30" s="63">
        <v>10</v>
      </c>
      <c r="B30" s="63"/>
      <c r="C30" s="61" t="str">
        <f>'[1]Bảng Tiên lượng'!B42</f>
        <v>Kiểm tra thử nghiệm tính năng hợp nhất (fusion) dữ liệu từ các máy thu/hệ thống tích hợp ADS-B.</v>
      </c>
      <c r="D30" s="129"/>
      <c r="E30" s="129"/>
      <c r="F30" s="138"/>
      <c r="G30" s="138"/>
      <c r="H30" s="132"/>
      <c r="I30" s="139"/>
      <c r="J30" s="137"/>
    </row>
    <row r="31" spans="1:12" s="133" customFormat="1" ht="28.2" customHeight="1">
      <c r="A31" s="63"/>
      <c r="B31" s="130" t="s">
        <v>100</v>
      </c>
      <c r="C31" s="62" t="str">
        <f>'[1]Bảng Tiên lượng'!F42</f>
        <v>NVGPCNTT_G3</v>
      </c>
      <c r="D31" s="129" t="s">
        <v>32</v>
      </c>
      <c r="E31" s="129">
        <v>5</v>
      </c>
      <c r="F31" s="138">
        <f>LuongKH_2020!G10</f>
        <v>988488.61538461538</v>
      </c>
      <c r="G31" s="138"/>
      <c r="H31" s="132">
        <f t="shared" si="0"/>
        <v>4942443.076923077</v>
      </c>
      <c r="I31" s="139"/>
      <c r="J31" s="137"/>
    </row>
    <row r="32" spans="1:12" s="133" customFormat="1" ht="27.6" customHeight="1">
      <c r="A32" s="63"/>
      <c r="B32" s="130" t="s">
        <v>100</v>
      </c>
      <c r="C32" s="62" t="str">
        <f>'[1]Bảng Tiên lượng'!F43</f>
        <v>NVLT_H3</v>
      </c>
      <c r="D32" s="129" t="s">
        <v>32</v>
      </c>
      <c r="E32" s="129">
        <v>5</v>
      </c>
      <c r="F32" s="138">
        <f>LuongKH_2020!G12</f>
        <v>889947.07692307699</v>
      </c>
      <c r="G32" s="138"/>
      <c r="H32" s="132">
        <f t="shared" si="0"/>
        <v>4449735.384615385</v>
      </c>
      <c r="I32" s="139"/>
      <c r="J32" s="137"/>
    </row>
    <row r="33" spans="1:11" s="133" customFormat="1" ht="45" customHeight="1">
      <c r="A33" s="63">
        <v>11</v>
      </c>
      <c r="B33" s="63"/>
      <c r="C33" s="61" t="str">
        <f>'[1]Bảng Tiên lượng'!B44</f>
        <v>Kiểm tra thử nghiệm tính năng đồng bộ dữ liệu ADS-B giữa 03 trung tâm.</v>
      </c>
      <c r="D33" s="63"/>
      <c r="E33" s="63"/>
      <c r="F33" s="135"/>
      <c r="G33" s="135"/>
      <c r="H33" s="132" t="s">
        <v>13</v>
      </c>
      <c r="I33" s="139"/>
      <c r="J33" s="137"/>
    </row>
    <row r="34" spans="1:11" s="133" customFormat="1" ht="27" customHeight="1">
      <c r="A34" s="63"/>
      <c r="B34" s="130" t="s">
        <v>100</v>
      </c>
      <c r="C34" s="62" t="str">
        <f>'[1]Bảng Tiên lượng'!F44</f>
        <v>NVGPCNTT_G3</v>
      </c>
      <c r="D34" s="129" t="s">
        <v>32</v>
      </c>
      <c r="E34" s="129">
        <v>10</v>
      </c>
      <c r="F34" s="138">
        <f>LuongKH_2020!G10</f>
        <v>988488.61538461538</v>
      </c>
      <c r="G34" s="138"/>
      <c r="H34" s="132">
        <f t="shared" si="0"/>
        <v>9884886.153846154</v>
      </c>
      <c r="I34" s="139"/>
      <c r="J34" s="140"/>
    </row>
    <row r="35" spans="1:11" s="133" customFormat="1" ht="27.6" customHeight="1">
      <c r="A35" s="63"/>
      <c r="B35" s="130" t="s">
        <v>100</v>
      </c>
      <c r="C35" s="62" t="str">
        <f>'[1]Bảng Tiên lượng'!F45</f>
        <v>NVLT_H3</v>
      </c>
      <c r="D35" s="129" t="s">
        <v>32</v>
      </c>
      <c r="E35" s="129">
        <v>10</v>
      </c>
      <c r="F35" s="138">
        <f>LuongKH_2020!G12</f>
        <v>889947.07692307699</v>
      </c>
      <c r="G35" s="138"/>
      <c r="H35" s="132">
        <f t="shared" si="0"/>
        <v>8899470.7692307699</v>
      </c>
      <c r="I35" s="139"/>
      <c r="J35" s="137"/>
    </row>
    <row r="36" spans="1:11" s="133" customFormat="1" ht="45" customHeight="1">
      <c r="A36" s="63">
        <v>12</v>
      </c>
      <c r="B36" s="130"/>
      <c r="C36" s="61" t="str">
        <f>'[1]Bảng Tiên lượng'!B46</f>
        <v>Kiểm tra thử nghiệm tích hợp các tính năng bổ sung vào phần mềm xử lý trung tâm.</v>
      </c>
      <c r="D36" s="129"/>
      <c r="E36" s="129"/>
      <c r="F36" s="138"/>
      <c r="G36" s="138"/>
      <c r="H36" s="132"/>
      <c r="I36" s="139"/>
      <c r="J36" s="137"/>
    </row>
    <row r="37" spans="1:11" s="133" customFormat="1" ht="27.6" customHeight="1">
      <c r="A37" s="63"/>
      <c r="B37" s="130" t="s">
        <v>100</v>
      </c>
      <c r="C37" s="62" t="str">
        <f>'[1]Bảng Tiên lượng'!F46</f>
        <v>NVGPCNTT_G3</v>
      </c>
      <c r="D37" s="129" t="s">
        <v>32</v>
      </c>
      <c r="E37" s="129">
        <v>5</v>
      </c>
      <c r="F37" s="138">
        <f>LuongKH_2020!G10</f>
        <v>988488.61538461538</v>
      </c>
      <c r="G37" s="138"/>
      <c r="H37" s="132">
        <f t="shared" si="0"/>
        <v>4942443.076923077</v>
      </c>
      <c r="I37" s="139"/>
      <c r="J37" s="137"/>
    </row>
    <row r="38" spans="1:11" s="133" customFormat="1" ht="27.6" customHeight="1">
      <c r="A38" s="63"/>
      <c r="B38" s="130" t="s">
        <v>100</v>
      </c>
      <c r="C38" s="62" t="str">
        <f>'[1]Bảng Tiên lượng'!F47</f>
        <v>NVLT_H3</v>
      </c>
      <c r="D38" s="129" t="s">
        <v>32</v>
      </c>
      <c r="E38" s="129">
        <v>5</v>
      </c>
      <c r="F38" s="138">
        <f>LuongKH_2020!G12</f>
        <v>889947.07692307699</v>
      </c>
      <c r="G38" s="138"/>
      <c r="H38" s="132">
        <f t="shared" si="0"/>
        <v>4449735.384615385</v>
      </c>
      <c r="I38" s="139"/>
      <c r="J38" s="137"/>
    </row>
    <row r="39" spans="1:11" s="133" customFormat="1" ht="30" customHeight="1">
      <c r="A39" s="63">
        <v>13</v>
      </c>
      <c r="B39" s="63"/>
      <c r="C39" s="61" t="str">
        <f>'[1]Bảng Tiên lượng'!B48</f>
        <v>Kiểm tra thử nghiệm các tìnhnh huống cảnh báo về STCA.</v>
      </c>
      <c r="D39" s="129"/>
      <c r="E39" s="129"/>
      <c r="F39" s="138"/>
      <c r="G39" s="138"/>
      <c r="H39" s="132" t="s">
        <v>13</v>
      </c>
      <c r="I39" s="139"/>
      <c r="J39" s="137"/>
    </row>
    <row r="40" spans="1:11" s="133" customFormat="1" ht="25.95" customHeight="1">
      <c r="A40" s="63"/>
      <c r="B40" s="130" t="s">
        <v>100</v>
      </c>
      <c r="C40" s="62" t="str">
        <f>'[1]Bảng Tiên lượng'!F48</f>
        <v>NVLT_H3</v>
      </c>
      <c r="D40" s="129" t="s">
        <v>32</v>
      </c>
      <c r="E40" s="129">
        <v>5</v>
      </c>
      <c r="F40" s="138">
        <f>LuongKH_2020!G12</f>
        <v>889947.07692307699</v>
      </c>
      <c r="G40" s="138"/>
      <c r="H40" s="132">
        <f t="shared" si="0"/>
        <v>4449735.384615385</v>
      </c>
      <c r="I40" s="139"/>
      <c r="J40" s="137"/>
    </row>
    <row r="41" spans="1:11" s="133" customFormat="1" ht="31.2" customHeight="1">
      <c r="A41" s="63">
        <v>14</v>
      </c>
      <c r="B41" s="63"/>
      <c r="C41" s="61" t="str">
        <f>'[1]Bảng Tiên lượng'!B49</f>
        <v>Kiểm tra thử nghiệm tính năng cảnh báo xung đột trung hạn (MTCA).</v>
      </c>
      <c r="D41" s="129"/>
      <c r="E41" s="129"/>
      <c r="F41" s="138"/>
      <c r="G41" s="138"/>
      <c r="H41" s="132"/>
      <c r="I41" s="139"/>
      <c r="J41" s="137"/>
    </row>
    <row r="42" spans="1:11" s="133" customFormat="1" ht="25.95" customHeight="1">
      <c r="A42" s="63"/>
      <c r="B42" s="130" t="s">
        <v>100</v>
      </c>
      <c r="C42" s="62" t="str">
        <f>'[1]Bảng Tiên lượng'!F49</f>
        <v>NVLT_H3</v>
      </c>
      <c r="D42" s="129" t="s">
        <v>32</v>
      </c>
      <c r="E42" s="129">
        <v>5</v>
      </c>
      <c r="F42" s="138">
        <f>LuongKH_2020!G12</f>
        <v>889947.07692307699</v>
      </c>
      <c r="G42" s="138"/>
      <c r="H42" s="132">
        <f t="shared" si="0"/>
        <v>4449735.384615385</v>
      </c>
      <c r="I42" s="139"/>
      <c r="J42" s="137"/>
    </row>
    <row r="43" spans="1:11" s="133" customFormat="1" ht="31.95" customHeight="1">
      <c r="A43" s="63">
        <v>15</v>
      </c>
      <c r="B43" s="63"/>
      <c r="C43" s="61" t="str">
        <f>'[1]Bảng Tiên lượng'!B50</f>
        <v>Kiểm tra thử nghiệm tính năng tích hợp bản đồ địa hình (google earth).</v>
      </c>
      <c r="D43" s="129"/>
      <c r="E43" s="129"/>
      <c r="F43" s="138"/>
      <c r="G43" s="138"/>
      <c r="H43" s="132" t="s">
        <v>13</v>
      </c>
      <c r="I43" s="139"/>
      <c r="J43" s="137"/>
    </row>
    <row r="44" spans="1:11" s="133" customFormat="1" ht="25.95" customHeight="1">
      <c r="A44" s="63"/>
      <c r="B44" s="130" t="s">
        <v>100</v>
      </c>
      <c r="C44" s="62" t="str">
        <f>'[1]Bảng Tiên lượng'!F50</f>
        <v>NVLT_H3</v>
      </c>
      <c r="D44" s="129" t="s">
        <v>32</v>
      </c>
      <c r="E44" s="129">
        <v>10</v>
      </c>
      <c r="F44" s="138">
        <f>LuongKH_2020!G12</f>
        <v>889947.07692307699</v>
      </c>
      <c r="G44" s="138"/>
      <c r="H44" s="132">
        <f t="shared" si="0"/>
        <v>8899470.7692307699</v>
      </c>
      <c r="I44" s="139"/>
      <c r="J44" s="137"/>
    </row>
    <row r="45" spans="1:11" s="133" customFormat="1" ht="25.95" customHeight="1">
      <c r="A45" s="63"/>
      <c r="B45" s="130" t="s">
        <v>100</v>
      </c>
      <c r="C45" s="62" t="str">
        <f>'[1]Bảng Tiên lượng'!F51</f>
        <v>NVLT_H2</v>
      </c>
      <c r="D45" s="129" t="s">
        <v>32</v>
      </c>
      <c r="E45" s="129">
        <v>10</v>
      </c>
      <c r="F45" s="138">
        <f>LuongKH_2020!G11</f>
        <v>787396.11538461538</v>
      </c>
      <c r="G45" s="138"/>
      <c r="H45" s="132">
        <f t="shared" si="0"/>
        <v>7873961.153846154</v>
      </c>
      <c r="I45" s="139"/>
      <c r="J45" s="137"/>
    </row>
    <row r="46" spans="1:11" s="133" customFormat="1" ht="45.6" customHeight="1">
      <c r="A46" s="66">
        <v>16</v>
      </c>
      <c r="B46" s="66"/>
      <c r="C46" s="61" t="str">
        <f>'[1]Bảng Tiên lượng'!B52</f>
        <v>Kiểm tra thử nghiệm tích hợp các tính năng bổ sung vào phần mềm đầu cuối hiển thị.</v>
      </c>
      <c r="D46" s="129" t="s">
        <v>13</v>
      </c>
      <c r="E46" s="63"/>
      <c r="F46" s="135"/>
      <c r="G46" s="135"/>
      <c r="H46" s="132" t="s">
        <v>13</v>
      </c>
      <c r="I46" s="139"/>
      <c r="J46" s="137"/>
      <c r="K46" s="112"/>
    </row>
    <row r="47" spans="1:11" s="133" customFormat="1" ht="24.6" customHeight="1">
      <c r="A47" s="66"/>
      <c r="B47" s="130" t="s">
        <v>100</v>
      </c>
      <c r="C47" s="62" t="str">
        <f>'[1]Bảng Tiên lượng'!F52</f>
        <v>NVLT_H3</v>
      </c>
      <c r="D47" s="129" t="s">
        <v>32</v>
      </c>
      <c r="E47" s="67">
        <v>5</v>
      </c>
      <c r="F47" s="138">
        <f>LuongKH_2020!G12</f>
        <v>889947.07692307699</v>
      </c>
      <c r="G47" s="138"/>
      <c r="H47" s="132">
        <f t="shared" si="0"/>
        <v>4449735.384615385</v>
      </c>
      <c r="I47" s="139"/>
      <c r="J47" s="137"/>
    </row>
    <row r="48" spans="1:11" s="133" customFormat="1" ht="24.6" customHeight="1">
      <c r="A48" s="66"/>
      <c r="B48" s="130" t="s">
        <v>100</v>
      </c>
      <c r="C48" s="62" t="str">
        <f>'[1]Bảng Tiên lượng'!F53</f>
        <v>NVLT_H2</v>
      </c>
      <c r="D48" s="129" t="s">
        <v>32</v>
      </c>
      <c r="E48" s="67">
        <v>5</v>
      </c>
      <c r="F48" s="138">
        <f>LuongKH_2020!G11</f>
        <v>787396.11538461538</v>
      </c>
      <c r="G48" s="138"/>
      <c r="H48" s="132">
        <f t="shared" si="0"/>
        <v>3936980.576923077</v>
      </c>
      <c r="I48" s="139"/>
      <c r="J48" s="137"/>
    </row>
    <row r="49" spans="1:10" s="112" customFormat="1" ht="31.2" customHeight="1">
      <c r="A49" s="66">
        <v>17</v>
      </c>
      <c r="B49" s="66"/>
      <c r="C49" s="61" t="str">
        <f>'[1]Bảng Tiên lượng'!B54</f>
        <v>Hiệu chỉnh các phần mềm sau nghiệm thu</v>
      </c>
      <c r="D49" s="63"/>
      <c r="E49" s="66"/>
      <c r="F49" s="135"/>
      <c r="G49" s="135"/>
      <c r="H49" s="132" t="s">
        <v>13</v>
      </c>
      <c r="I49" s="139"/>
      <c r="J49" s="144"/>
    </row>
    <row r="50" spans="1:10" s="133" customFormat="1" ht="28.2" customHeight="1">
      <c r="A50" s="66"/>
      <c r="B50" s="130" t="s">
        <v>100</v>
      </c>
      <c r="C50" s="62" t="str">
        <f>'[1]Bảng Tiên lượng'!F54</f>
        <v>NVGPCNTT_G3</v>
      </c>
      <c r="D50" s="129" t="s">
        <v>32</v>
      </c>
      <c r="E50" s="67">
        <v>10</v>
      </c>
      <c r="F50" s="138">
        <f>LuongKH_2020!G10</f>
        <v>988488.61538461538</v>
      </c>
      <c r="G50" s="138"/>
      <c r="H50" s="132">
        <f t="shared" si="0"/>
        <v>9884886.153846154</v>
      </c>
      <c r="I50" s="139"/>
      <c r="J50" s="137"/>
    </row>
    <row r="51" spans="1:10" s="133" customFormat="1" ht="28.2" customHeight="1">
      <c r="A51" s="66"/>
      <c r="B51" s="130" t="s">
        <v>100</v>
      </c>
      <c r="C51" s="62" t="str">
        <f>'[1]Bảng Tiên lượng'!F55</f>
        <v>NVLT_H2</v>
      </c>
      <c r="D51" s="129" t="s">
        <v>32</v>
      </c>
      <c r="E51" s="67">
        <v>10</v>
      </c>
      <c r="F51" s="138">
        <f>LuongKH_2020!G11</f>
        <v>787396.11538461538</v>
      </c>
      <c r="G51" s="138"/>
      <c r="H51" s="132">
        <f t="shared" si="0"/>
        <v>7873961.153846154</v>
      </c>
      <c r="I51" s="139"/>
      <c r="J51" s="137"/>
    </row>
    <row r="52" spans="1:10" s="112" customFormat="1" ht="28.2" customHeight="1">
      <c r="A52" s="66">
        <v>18</v>
      </c>
      <c r="B52" s="145"/>
      <c r="C52" s="61" t="str">
        <f>'[1]Bảng Tiên lượng'!B56</f>
        <v>Thực hiện nghiệm thu sản phẩm mẫu</v>
      </c>
      <c r="D52" s="63"/>
      <c r="E52" s="66"/>
      <c r="F52" s="135"/>
      <c r="G52" s="135"/>
      <c r="H52" s="132"/>
      <c r="I52" s="136"/>
      <c r="J52" s="144"/>
    </row>
    <row r="53" spans="1:10" s="133" customFormat="1" ht="28.2" customHeight="1">
      <c r="A53" s="66"/>
      <c r="B53" s="130" t="s">
        <v>100</v>
      </c>
      <c r="C53" s="62" t="str">
        <f>'[1]Bảng Tiên lượng'!F56</f>
        <v>NVLT_H2</v>
      </c>
      <c r="D53" s="129"/>
      <c r="E53" s="67">
        <v>5</v>
      </c>
      <c r="F53" s="138">
        <f>LuongKH_2020!G11</f>
        <v>787396.11538461538</v>
      </c>
      <c r="G53" s="138"/>
      <c r="H53" s="132">
        <f t="shared" si="0"/>
        <v>3936980.576923077</v>
      </c>
      <c r="I53" s="139"/>
      <c r="J53" s="137"/>
    </row>
    <row r="54" spans="1:10" s="112" customFormat="1" ht="46.2" customHeight="1">
      <c r="A54" s="66">
        <v>19</v>
      </c>
      <c r="B54" s="145"/>
      <c r="C54" s="146" t="str">
        <f>'[1]Bảng Tiên lượng'!B57</f>
        <v xml:space="preserve">Thực hiện lập hồ sơ, các biên bản và tờ trình </v>
      </c>
      <c r="D54" s="63"/>
      <c r="E54" s="66"/>
      <c r="F54" s="135"/>
      <c r="G54" s="135"/>
      <c r="H54" s="132"/>
      <c r="I54" s="136"/>
      <c r="J54" s="144"/>
    </row>
    <row r="55" spans="1:10" s="133" customFormat="1" ht="28.2" customHeight="1">
      <c r="A55" s="66"/>
      <c r="B55" s="130" t="s">
        <v>100</v>
      </c>
      <c r="C55" s="62" t="str">
        <f>'[1]Bảng Tiên lượng'!F57</f>
        <v>NVHC_K3</v>
      </c>
      <c r="D55" s="129" t="s">
        <v>32</v>
      </c>
      <c r="E55" s="67">
        <v>5</v>
      </c>
      <c r="F55" s="138">
        <f>LuongKH_2020!G13</f>
        <v>735550.9615384615</v>
      </c>
      <c r="G55" s="138"/>
      <c r="H55" s="132">
        <f t="shared" si="0"/>
        <v>3677754.8076923075</v>
      </c>
      <c r="I55" s="139"/>
      <c r="J55" s="137"/>
    </row>
    <row r="56" spans="1:10" ht="31.5" customHeight="1">
      <c r="A56" s="68"/>
      <c r="B56" s="68"/>
      <c r="C56" s="68"/>
      <c r="D56" s="68"/>
      <c r="E56" s="68"/>
      <c r="J56" s="68"/>
    </row>
  </sheetData>
  <mergeCells count="11">
    <mergeCell ref="E4:E5"/>
    <mergeCell ref="F4:G4"/>
    <mergeCell ref="H4:I4"/>
    <mergeCell ref="J4:J5"/>
    <mergeCell ref="A1:J1"/>
    <mergeCell ref="A2:J2"/>
    <mergeCell ref="A3:J3"/>
    <mergeCell ref="A4:A5"/>
    <mergeCell ref="B4:B5"/>
    <mergeCell ref="C4:C5"/>
    <mergeCell ref="D4:D5"/>
  </mergeCells>
  <printOptions horizontalCentered="1"/>
  <pageMargins left="0.25" right="0.25" top="0.78740157480314998" bottom="0.53740157499999996" header="0.39370078740157499" footer="0.39370078740157499"/>
  <pageSetup paperSize="9" fitToWidth="0"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workbookViewId="0"/>
  </sheetViews>
  <sheetFormatPr defaultRowHeight="15.6"/>
  <cols>
    <col min="1" max="1" width="7.33203125" style="8" customWidth="1"/>
    <col min="2" max="2" width="50.88671875" style="8" customWidth="1"/>
    <col min="3" max="3" width="14.6640625" style="8" customWidth="1"/>
    <col min="4" max="4" width="18.88671875" style="17" customWidth="1"/>
    <col min="5" max="6" width="18.88671875" style="8" customWidth="1"/>
    <col min="7" max="7" width="9.109375" style="8" customWidth="1"/>
    <col min="8" max="8" width="15.88671875" style="8" customWidth="1"/>
    <col min="9" max="256" width="9.109375" style="8" customWidth="1"/>
    <col min="257" max="257" width="8.6640625" style="8" customWidth="1"/>
    <col min="258" max="258" width="34.6640625" style="8" customWidth="1"/>
    <col min="259" max="259" width="12.33203125" style="8" customWidth="1"/>
    <col min="260" max="260" width="17.88671875" style="8" customWidth="1"/>
    <col min="261" max="261" width="16.44140625" style="8" customWidth="1"/>
    <col min="262" max="262" width="23.5546875" style="8" customWidth="1"/>
    <col min="263" max="512" width="9.109375" style="8" customWidth="1"/>
    <col min="513" max="513" width="8.6640625" style="8" customWidth="1"/>
    <col min="514" max="514" width="34.6640625" style="8" customWidth="1"/>
    <col min="515" max="515" width="12.33203125" style="8" customWidth="1"/>
    <col min="516" max="516" width="17.88671875" style="8" customWidth="1"/>
    <col min="517" max="517" width="16.44140625" style="8" customWidth="1"/>
    <col min="518" max="518" width="23.5546875" style="8" customWidth="1"/>
    <col min="519" max="768" width="9.109375" style="8" customWidth="1"/>
    <col min="769" max="769" width="8.6640625" style="8" customWidth="1"/>
    <col min="770" max="770" width="34.6640625" style="8" customWidth="1"/>
    <col min="771" max="771" width="12.33203125" style="8" customWidth="1"/>
    <col min="772" max="772" width="17.88671875" style="8" customWidth="1"/>
    <col min="773" max="773" width="16.44140625" style="8" customWidth="1"/>
    <col min="774" max="774" width="23.5546875" style="8" customWidth="1"/>
    <col min="775" max="1024" width="9.109375" style="8" customWidth="1"/>
    <col min="1025" max="1025" width="8.88671875" customWidth="1"/>
  </cols>
  <sheetData>
    <row r="1" spans="1:8" ht="21" customHeight="1">
      <c r="A1" s="228" t="s">
        <v>37</v>
      </c>
      <c r="B1" s="228"/>
      <c r="C1" s="228"/>
      <c r="D1" s="228"/>
      <c r="E1" s="228"/>
      <c r="F1" s="228"/>
    </row>
    <row r="2" spans="1:8" ht="22.95" customHeight="1">
      <c r="A2" s="229" t="e">
        <f>#REF!</f>
        <v>#REF!</v>
      </c>
      <c r="B2" s="229"/>
      <c r="C2" s="229"/>
      <c r="D2" s="229"/>
      <c r="E2" s="229"/>
      <c r="F2" s="229"/>
    </row>
    <row r="3" spans="1:8" ht="18" customHeight="1">
      <c r="A3" s="229" t="s">
        <v>38</v>
      </c>
      <c r="B3" s="229"/>
      <c r="C3" s="229"/>
      <c r="D3" s="229"/>
      <c r="E3" s="229"/>
      <c r="F3" s="229"/>
    </row>
    <row r="4" spans="1:8">
      <c r="A4" s="9"/>
      <c r="B4" s="10"/>
      <c r="C4" s="10"/>
      <c r="D4" s="10"/>
      <c r="E4" s="230"/>
      <c r="F4" s="230"/>
    </row>
    <row r="5" spans="1:8" ht="15" customHeight="1">
      <c r="A5" s="231" t="s">
        <v>21</v>
      </c>
      <c r="B5" s="232" t="s">
        <v>22</v>
      </c>
      <c r="C5" s="232" t="s">
        <v>23</v>
      </c>
      <c r="D5" s="232" t="s">
        <v>34</v>
      </c>
      <c r="E5" s="233" t="s">
        <v>24</v>
      </c>
      <c r="F5" s="233" t="s">
        <v>25</v>
      </c>
    </row>
    <row r="6" spans="1:8">
      <c r="A6" s="231"/>
      <c r="B6" s="232"/>
      <c r="C6" s="232"/>
      <c r="D6" s="232"/>
      <c r="E6" s="233"/>
      <c r="F6" s="233"/>
    </row>
    <row r="7" spans="1:8">
      <c r="A7" s="11" t="s">
        <v>26</v>
      </c>
      <c r="B7" s="11" t="s">
        <v>27</v>
      </c>
      <c r="C7" s="11" t="s">
        <v>28</v>
      </c>
      <c r="D7" s="12" t="s">
        <v>29</v>
      </c>
      <c r="E7" s="11" t="s">
        <v>30</v>
      </c>
      <c r="F7" s="11" t="s">
        <v>31</v>
      </c>
    </row>
    <row r="8" spans="1:8" ht="29.7" customHeight="1">
      <c r="A8" s="11"/>
      <c r="B8" s="13" t="e">
        <f>#REF!</f>
        <v>#REF!</v>
      </c>
      <c r="C8" s="11"/>
      <c r="D8" s="12"/>
      <c r="E8" s="11"/>
      <c r="F8" s="14">
        <f>SUM(F9:F11)</f>
        <v>87999100</v>
      </c>
    </row>
    <row r="9" spans="1:8" ht="22.95" customHeight="1">
      <c r="A9" s="5">
        <v>1</v>
      </c>
      <c r="B9" s="6" t="s">
        <v>39</v>
      </c>
      <c r="C9" s="5" t="s">
        <v>40</v>
      </c>
      <c r="D9" s="16">
        <v>1</v>
      </c>
      <c r="E9" s="7">
        <v>71000000</v>
      </c>
      <c r="F9" s="15">
        <f>E9*D9</f>
        <v>71000000</v>
      </c>
    </row>
    <row r="10" spans="1:8" ht="18.600000000000001" customHeight="1">
      <c r="A10" s="5">
        <v>2</v>
      </c>
      <c r="B10" s="6" t="s">
        <v>41</v>
      </c>
      <c r="C10" s="5" t="s">
        <v>40</v>
      </c>
      <c r="D10" s="16">
        <v>1</v>
      </c>
      <c r="E10" s="7">
        <v>12500000</v>
      </c>
      <c r="F10" s="15">
        <f>E10*D10</f>
        <v>12500000</v>
      </c>
    </row>
    <row r="11" spans="1:8" ht="18.600000000000001" customHeight="1">
      <c r="A11" s="5">
        <v>3</v>
      </c>
      <c r="B11" s="6" t="s">
        <v>42</v>
      </c>
      <c r="C11" s="5" t="s">
        <v>40</v>
      </c>
      <c r="D11" s="16">
        <v>1</v>
      </c>
      <c r="E11" s="7">
        <v>4499100</v>
      </c>
      <c r="F11" s="15">
        <f>E11*D11</f>
        <v>4499100</v>
      </c>
      <c r="H11" s="18"/>
    </row>
    <row r="12" spans="1:8">
      <c r="H12" s="19"/>
    </row>
    <row r="13" spans="1:8">
      <c r="H13" s="19"/>
    </row>
  </sheetData>
  <mergeCells count="10">
    <mergeCell ref="A1:F1"/>
    <mergeCell ref="A2:F2"/>
    <mergeCell ref="A3:F3"/>
    <mergeCell ref="E4:F4"/>
    <mergeCell ref="A5:A6"/>
    <mergeCell ref="B5:B6"/>
    <mergeCell ref="C5:C6"/>
    <mergeCell ref="D5:D6"/>
    <mergeCell ref="E5:E6"/>
    <mergeCell ref="F5:F6"/>
  </mergeCells>
  <pageMargins left="0.70000000000000007" right="0.70000000000000007" top="1.1437007874015752" bottom="1.1437007874015752" header="0.75000000000000011" footer="0.75000000000000011"/>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MJ58"/>
  <sheetViews>
    <sheetView workbookViewId="0"/>
  </sheetViews>
  <sheetFormatPr defaultRowHeight="14.4"/>
  <cols>
    <col min="1" max="1" width="4.5546875" style="20" customWidth="1"/>
    <col min="2" max="2" width="7.6640625" style="20" customWidth="1"/>
    <col min="3" max="3" width="70.109375" style="20" customWidth="1"/>
    <col min="4" max="4" width="25.6640625" style="20" customWidth="1"/>
    <col min="5" max="5" width="7.5546875" style="20" customWidth="1"/>
    <col min="6" max="1024" width="8.88671875" style="20" customWidth="1"/>
    <col min="1025" max="1025" width="8.88671875" customWidth="1"/>
  </cols>
  <sheetData>
    <row r="2" spans="2:8">
      <c r="B2" s="21" t="s">
        <v>14</v>
      </c>
      <c r="C2" s="21" t="s">
        <v>48</v>
      </c>
      <c r="D2" s="21" t="s">
        <v>49</v>
      </c>
      <c r="E2" s="22"/>
    </row>
    <row r="3" spans="2:8" s="23" customFormat="1" ht="13.8">
      <c r="B3" s="24" t="s">
        <v>16</v>
      </c>
      <c r="C3" s="25" t="s">
        <v>50</v>
      </c>
      <c r="D3" s="24"/>
      <c r="E3" s="22"/>
    </row>
    <row r="4" spans="2:8" ht="15.9" customHeight="1">
      <c r="B4" s="26" t="s">
        <v>51</v>
      </c>
      <c r="C4" s="27" t="s">
        <v>52</v>
      </c>
      <c r="D4" s="26">
        <v>5</v>
      </c>
      <c r="E4" s="28"/>
      <c r="F4" s="20">
        <v>5</v>
      </c>
    </row>
    <row r="5" spans="2:8" ht="14.4" customHeight="1">
      <c r="B5" s="26" t="s">
        <v>53</v>
      </c>
      <c r="C5" s="27" t="s">
        <v>54</v>
      </c>
      <c r="D5" s="26">
        <v>3</v>
      </c>
      <c r="E5" s="28"/>
      <c r="F5" s="20">
        <v>3</v>
      </c>
    </row>
    <row r="6" spans="2:8" ht="15.6" customHeight="1">
      <c r="B6" s="26" t="s">
        <v>55</v>
      </c>
      <c r="C6" s="27" t="s">
        <v>56</v>
      </c>
      <c r="D6" s="26">
        <v>6</v>
      </c>
      <c r="E6" s="28"/>
      <c r="F6" s="20">
        <v>7</v>
      </c>
    </row>
    <row r="7" spans="2:8" ht="16.5" customHeight="1">
      <c r="B7" s="26" t="s">
        <v>57</v>
      </c>
      <c r="C7" s="27" t="s">
        <v>58</v>
      </c>
      <c r="D7" s="26">
        <v>3</v>
      </c>
      <c r="E7" s="28"/>
      <c r="F7" s="20">
        <v>3</v>
      </c>
    </row>
    <row r="8" spans="2:8" ht="15" customHeight="1">
      <c r="B8" s="26" t="s">
        <v>59</v>
      </c>
      <c r="C8" s="27" t="s">
        <v>60</v>
      </c>
      <c r="D8" s="26">
        <v>4</v>
      </c>
      <c r="E8" s="28"/>
      <c r="F8" s="20">
        <v>4</v>
      </c>
    </row>
    <row r="9" spans="2:8" ht="14.4" customHeight="1">
      <c r="B9" s="26" t="s">
        <v>61</v>
      </c>
      <c r="C9" s="27" t="s">
        <v>62</v>
      </c>
      <c r="D9" s="26">
        <v>2</v>
      </c>
      <c r="E9" s="28"/>
      <c r="F9" s="20">
        <v>4</v>
      </c>
    </row>
    <row r="10" spans="2:8" ht="15" customHeight="1">
      <c r="B10" s="26" t="s">
        <v>63</v>
      </c>
      <c r="C10" s="27" t="s">
        <v>64</v>
      </c>
      <c r="D10" s="26">
        <v>3</v>
      </c>
      <c r="E10" s="28"/>
      <c r="F10" s="20">
        <v>3</v>
      </c>
    </row>
    <row r="11" spans="2:8" ht="12.6" customHeight="1">
      <c r="B11" s="26" t="s">
        <v>65</v>
      </c>
      <c r="C11" s="27" t="s">
        <v>66</v>
      </c>
      <c r="D11" s="26">
        <v>4</v>
      </c>
      <c r="E11" s="28">
        <f>SUM(D4:D11)</f>
        <v>30</v>
      </c>
      <c r="F11" s="20">
        <v>4</v>
      </c>
      <c r="H11" s="20">
        <f>SUM(F4:F11)</f>
        <v>33</v>
      </c>
    </row>
    <row r="12" spans="2:8" s="23" customFormat="1" ht="13.8">
      <c r="B12" s="24" t="s">
        <v>17</v>
      </c>
      <c r="C12" s="25" t="s">
        <v>67</v>
      </c>
      <c r="D12" s="24"/>
      <c r="E12" s="22"/>
    </row>
    <row r="13" spans="2:8" ht="12.75" customHeight="1">
      <c r="B13" s="234" t="s">
        <v>51</v>
      </c>
      <c r="C13" s="235" t="s">
        <v>68</v>
      </c>
      <c r="D13" s="26">
        <v>4</v>
      </c>
      <c r="E13" s="28"/>
      <c r="G13" s="236">
        <v>18</v>
      </c>
    </row>
    <row r="14" spans="2:8">
      <c r="B14" s="234"/>
      <c r="C14" s="235"/>
      <c r="D14" s="26">
        <v>2</v>
      </c>
      <c r="E14" s="28"/>
      <c r="G14" s="236"/>
    </row>
    <row r="15" spans="2:8">
      <c r="B15" s="234"/>
      <c r="C15" s="235"/>
      <c r="D15" s="26">
        <v>4</v>
      </c>
      <c r="E15" s="28"/>
      <c r="G15" s="236"/>
    </row>
    <row r="16" spans="2:8">
      <c r="B16" s="234"/>
      <c r="C16" s="235"/>
      <c r="D16" s="26">
        <v>4</v>
      </c>
      <c r="F16" s="28">
        <f>SUM(D13:D16)</f>
        <v>14</v>
      </c>
      <c r="G16" s="236"/>
    </row>
    <row r="17" spans="2:8" ht="12.75" customHeight="1">
      <c r="B17" s="234" t="s">
        <v>53</v>
      </c>
      <c r="C17" s="235" t="s">
        <v>69</v>
      </c>
      <c r="D17" s="26">
        <v>3</v>
      </c>
      <c r="E17" s="28"/>
      <c r="G17" s="236">
        <v>8</v>
      </c>
    </row>
    <row r="18" spans="2:8">
      <c r="B18" s="234"/>
      <c r="C18" s="235"/>
      <c r="D18" s="26">
        <v>2</v>
      </c>
      <c r="E18" s="28"/>
      <c r="G18" s="236"/>
    </row>
    <row r="19" spans="2:8">
      <c r="B19" s="234"/>
      <c r="C19" s="235"/>
      <c r="D19" s="26">
        <v>1</v>
      </c>
      <c r="E19" s="28"/>
      <c r="G19" s="236"/>
    </row>
    <row r="20" spans="2:8">
      <c r="B20" s="234"/>
      <c r="C20" s="235"/>
      <c r="D20" s="26">
        <v>1</v>
      </c>
      <c r="F20" s="28">
        <f>SUM(D17:D20)</f>
        <v>7</v>
      </c>
      <c r="G20" s="236"/>
    </row>
    <row r="21" spans="2:8" ht="12.75" customHeight="1">
      <c r="B21" s="234" t="s">
        <v>55</v>
      </c>
      <c r="C21" s="235" t="s">
        <v>70</v>
      </c>
      <c r="D21" s="26">
        <v>5</v>
      </c>
      <c r="F21" s="28"/>
      <c r="G21" s="236">
        <v>10</v>
      </c>
    </row>
    <row r="22" spans="2:8">
      <c r="B22" s="234"/>
      <c r="C22" s="235"/>
      <c r="D22" s="26">
        <v>2</v>
      </c>
      <c r="F22" s="28">
        <f>SUM(D21:D22)</f>
        <v>7</v>
      </c>
      <c r="G22" s="236"/>
    </row>
    <row r="23" spans="2:8" ht="12.75" customHeight="1">
      <c r="B23" s="234" t="s">
        <v>57</v>
      </c>
      <c r="C23" s="235" t="s">
        <v>71</v>
      </c>
      <c r="D23" s="26">
        <v>2</v>
      </c>
      <c r="F23" s="28"/>
      <c r="G23" s="236">
        <v>4</v>
      </c>
    </row>
    <row r="24" spans="2:8">
      <c r="B24" s="234"/>
      <c r="C24" s="235"/>
      <c r="D24" s="26">
        <v>1</v>
      </c>
      <c r="F24" s="28">
        <f>SUM(D23:D24)</f>
        <v>3</v>
      </c>
      <c r="G24" s="236"/>
    </row>
    <row r="25" spans="2:8" ht="12.75" customHeight="1">
      <c r="B25" s="234" t="s">
        <v>59</v>
      </c>
      <c r="C25" s="235" t="s">
        <v>72</v>
      </c>
      <c r="D25" s="26">
        <v>4</v>
      </c>
      <c r="F25" s="28"/>
      <c r="G25" s="236">
        <v>6</v>
      </c>
    </row>
    <row r="26" spans="2:8">
      <c r="B26" s="234"/>
      <c r="C26" s="235"/>
      <c r="D26" s="26">
        <v>1</v>
      </c>
      <c r="F26" s="28">
        <f>SUM(D25:D26)</f>
        <v>5</v>
      </c>
      <c r="G26" s="236"/>
    </row>
    <row r="27" spans="2:8" ht="26.4">
      <c r="B27" s="26" t="s">
        <v>61</v>
      </c>
      <c r="C27" s="27" t="s">
        <v>73</v>
      </c>
      <c r="D27" s="26">
        <v>2</v>
      </c>
      <c r="E27" s="28">
        <f>SUM(D13:D27)</f>
        <v>38</v>
      </c>
      <c r="F27" s="20">
        <f>D27</f>
        <v>2</v>
      </c>
      <c r="G27" s="29">
        <v>3</v>
      </c>
      <c r="H27" s="20">
        <f>SUM(G13:G27)</f>
        <v>49</v>
      </c>
    </row>
    <row r="28" spans="2:8" s="23" customFormat="1" ht="13.8">
      <c r="B28" s="24" t="s">
        <v>18</v>
      </c>
      <c r="C28" s="25" t="s">
        <v>74</v>
      </c>
      <c r="D28" s="24"/>
      <c r="E28" s="22"/>
    </row>
    <row r="29" spans="2:8" ht="12.75" customHeight="1">
      <c r="B29" s="234" t="s">
        <v>51</v>
      </c>
      <c r="C29" s="235" t="s">
        <v>75</v>
      </c>
      <c r="D29" s="26">
        <v>4</v>
      </c>
      <c r="G29" s="236">
        <v>15</v>
      </c>
    </row>
    <row r="30" spans="2:8">
      <c r="B30" s="234"/>
      <c r="C30" s="235"/>
      <c r="D30" s="26">
        <v>2</v>
      </c>
      <c r="G30" s="236"/>
    </row>
    <row r="31" spans="2:8">
      <c r="B31" s="234"/>
      <c r="C31" s="235"/>
      <c r="D31" s="26">
        <v>2</v>
      </c>
      <c r="G31" s="236"/>
    </row>
    <row r="32" spans="2:8">
      <c r="B32" s="234"/>
      <c r="C32" s="235"/>
      <c r="D32" s="26">
        <v>2</v>
      </c>
      <c r="F32" s="20">
        <f>SUM(D29:D32)</f>
        <v>10</v>
      </c>
      <c r="G32" s="236"/>
    </row>
    <row r="33" spans="2:7" ht="12.75" customHeight="1">
      <c r="B33" s="234" t="s">
        <v>53</v>
      </c>
      <c r="C33" s="235" t="s">
        <v>76</v>
      </c>
      <c r="D33" s="26">
        <v>1</v>
      </c>
      <c r="G33" s="236">
        <v>6</v>
      </c>
    </row>
    <row r="34" spans="2:7">
      <c r="B34" s="234"/>
      <c r="C34" s="235"/>
      <c r="D34" s="26">
        <v>1</v>
      </c>
      <c r="G34" s="236"/>
    </row>
    <row r="35" spans="2:7">
      <c r="B35" s="234"/>
      <c r="C35" s="235"/>
      <c r="D35" s="26">
        <v>1</v>
      </c>
      <c r="G35" s="236"/>
    </row>
    <row r="36" spans="2:7">
      <c r="B36" s="234"/>
      <c r="C36" s="235"/>
      <c r="D36" s="26">
        <v>1</v>
      </c>
      <c r="F36" s="20">
        <f>SUM(D33:D36)</f>
        <v>4</v>
      </c>
      <c r="G36" s="236"/>
    </row>
    <row r="37" spans="2:7" ht="12.75" customHeight="1">
      <c r="B37" s="237"/>
      <c r="C37" s="235" t="s">
        <v>77</v>
      </c>
      <c r="D37" s="26">
        <v>4</v>
      </c>
      <c r="G37" s="236">
        <v>15</v>
      </c>
    </row>
    <row r="38" spans="2:7">
      <c r="B38" s="237"/>
      <c r="C38" s="235"/>
      <c r="D38" s="26">
        <v>8</v>
      </c>
      <c r="F38" s="20">
        <f>SUM(D37:D38)</f>
        <v>12</v>
      </c>
      <c r="G38" s="236"/>
    </row>
    <row r="39" spans="2:7" ht="12.75" customHeight="1">
      <c r="B39" s="237"/>
      <c r="C39" s="235" t="s">
        <v>78</v>
      </c>
      <c r="D39" s="26">
        <v>2</v>
      </c>
      <c r="G39" s="236">
        <v>12</v>
      </c>
    </row>
    <row r="40" spans="2:7">
      <c r="B40" s="237"/>
      <c r="C40" s="235"/>
      <c r="D40" s="26">
        <v>4</v>
      </c>
      <c r="F40" s="20">
        <f>SUM(D39:D40)</f>
        <v>6</v>
      </c>
      <c r="G40" s="236"/>
    </row>
    <row r="41" spans="2:7" ht="12.75" customHeight="1">
      <c r="B41" s="237"/>
      <c r="C41" s="235" t="s">
        <v>79</v>
      </c>
      <c r="D41" s="234">
        <v>0</v>
      </c>
      <c r="G41" s="238"/>
    </row>
    <row r="42" spans="2:7">
      <c r="B42" s="237"/>
      <c r="C42" s="235"/>
      <c r="D42" s="234"/>
      <c r="G42" s="238"/>
    </row>
    <row r="43" spans="2:7">
      <c r="B43" s="26"/>
      <c r="C43" s="27" t="s">
        <v>80</v>
      </c>
      <c r="D43" s="26">
        <v>20</v>
      </c>
      <c r="F43" s="20">
        <f>D43</f>
        <v>20</v>
      </c>
      <c r="G43" s="29">
        <v>20</v>
      </c>
    </row>
    <row r="44" spans="2:7" ht="12.75" customHeight="1">
      <c r="B44" s="237"/>
      <c r="C44" s="235" t="s">
        <v>81</v>
      </c>
      <c r="D44" s="26">
        <v>2</v>
      </c>
      <c r="G44" s="236">
        <v>6</v>
      </c>
    </row>
    <row r="45" spans="2:7">
      <c r="B45" s="237"/>
      <c r="C45" s="235"/>
      <c r="D45" s="26">
        <v>1</v>
      </c>
      <c r="G45" s="236"/>
    </row>
    <row r="46" spans="2:7">
      <c r="B46" s="237"/>
      <c r="C46" s="235"/>
      <c r="D46" s="26">
        <v>1</v>
      </c>
      <c r="F46" s="20">
        <f>SUM(D44:D46)</f>
        <v>4</v>
      </c>
      <c r="G46" s="236"/>
    </row>
    <row r="47" spans="2:7">
      <c r="B47" s="237"/>
      <c r="C47" s="235"/>
      <c r="D47" s="26"/>
      <c r="G47" s="236"/>
    </row>
    <row r="48" spans="2:7">
      <c r="B48" s="26"/>
      <c r="C48" s="27" t="s">
        <v>82</v>
      </c>
      <c r="D48" s="26">
        <v>3</v>
      </c>
      <c r="E48" s="28"/>
      <c r="F48" s="20">
        <f>D48</f>
        <v>3</v>
      </c>
      <c r="G48" s="20">
        <v>4</v>
      </c>
    </row>
    <row r="49" spans="2:8">
      <c r="B49" s="26"/>
      <c r="C49" s="27" t="s">
        <v>73</v>
      </c>
      <c r="D49" s="26">
        <v>2</v>
      </c>
      <c r="E49" s="28"/>
      <c r="F49" s="20">
        <f>D49</f>
        <v>2</v>
      </c>
      <c r="G49" s="20">
        <v>4</v>
      </c>
    </row>
    <row r="50" spans="2:8">
      <c r="B50" s="26"/>
      <c r="C50" s="27" t="s">
        <v>83</v>
      </c>
      <c r="D50" s="26">
        <v>3</v>
      </c>
      <c r="E50" s="28">
        <f>SUM(D29:D50)</f>
        <v>64</v>
      </c>
      <c r="F50" s="20">
        <f>D50</f>
        <v>3</v>
      </c>
      <c r="G50" s="20">
        <v>4</v>
      </c>
      <c r="H50" s="20">
        <f>SUM(G29:G49)</f>
        <v>82</v>
      </c>
    </row>
    <row r="51" spans="2:8">
      <c r="B51" s="30" t="s">
        <v>20</v>
      </c>
      <c r="C51" s="31" t="s">
        <v>84</v>
      </c>
      <c r="D51" s="30"/>
      <c r="E51" s="28"/>
    </row>
    <row r="52" spans="2:8" ht="12.6" customHeight="1">
      <c r="B52" s="26"/>
      <c r="C52" s="27" t="s">
        <v>35</v>
      </c>
      <c r="D52" s="26">
        <v>20</v>
      </c>
      <c r="E52" s="28"/>
      <c r="G52" s="20">
        <f>D52</f>
        <v>20</v>
      </c>
    </row>
    <row r="53" spans="2:8">
      <c r="B53" s="32"/>
      <c r="C53" s="27" t="s">
        <v>85</v>
      </c>
      <c r="D53" s="26">
        <v>2</v>
      </c>
      <c r="E53" s="28"/>
    </row>
    <row r="54" spans="2:8">
      <c r="B54" s="32"/>
      <c r="C54" s="27" t="s">
        <v>86</v>
      </c>
      <c r="D54" s="26">
        <v>2</v>
      </c>
      <c r="E54" s="28"/>
    </row>
    <row r="55" spans="2:8">
      <c r="B55" s="32"/>
      <c r="C55" s="27" t="s">
        <v>87</v>
      </c>
      <c r="D55" s="26">
        <v>4</v>
      </c>
      <c r="E55" s="28"/>
    </row>
    <row r="56" spans="2:8">
      <c r="B56" s="32"/>
      <c r="C56" s="27" t="s">
        <v>88</v>
      </c>
      <c r="D56" s="26">
        <v>6</v>
      </c>
      <c r="E56" s="28"/>
      <c r="G56" s="20">
        <f>SUM(D53:D56)</f>
        <v>14</v>
      </c>
    </row>
    <row r="57" spans="2:8">
      <c r="B57" s="32"/>
      <c r="C57" s="27" t="s">
        <v>89</v>
      </c>
      <c r="D57" s="26">
        <v>20</v>
      </c>
      <c r="E57" s="28">
        <f>SUM(D52:D57)</f>
        <v>54</v>
      </c>
      <c r="G57" s="20">
        <f>D57</f>
        <v>20</v>
      </c>
    </row>
    <row r="58" spans="2:8">
      <c r="D58" s="20">
        <f>SUM(D4:D57)</f>
        <v>186</v>
      </c>
      <c r="G58" s="20">
        <f>SUM(F3:F57)</f>
        <v>135</v>
      </c>
      <c r="H58" s="20">
        <f>SUM(H3:H57)</f>
        <v>164</v>
      </c>
    </row>
  </sheetData>
  <mergeCells count="34">
    <mergeCell ref="B44:B47"/>
    <mergeCell ref="C44:C47"/>
    <mergeCell ref="G44:G47"/>
    <mergeCell ref="B39:B40"/>
    <mergeCell ref="C39:C40"/>
    <mergeCell ref="G39:G40"/>
    <mergeCell ref="B41:B42"/>
    <mergeCell ref="C41:C42"/>
    <mergeCell ref="D41:D42"/>
    <mergeCell ref="G41:G42"/>
    <mergeCell ref="B33:B36"/>
    <mergeCell ref="C33:C36"/>
    <mergeCell ref="G33:G36"/>
    <mergeCell ref="B37:B38"/>
    <mergeCell ref="C37:C38"/>
    <mergeCell ref="G37:G38"/>
    <mergeCell ref="B25:B26"/>
    <mergeCell ref="C25:C26"/>
    <mergeCell ref="G25:G26"/>
    <mergeCell ref="B29:B32"/>
    <mergeCell ref="C29:C32"/>
    <mergeCell ref="G29:G32"/>
    <mergeCell ref="B21:B22"/>
    <mergeCell ref="C21:C22"/>
    <mergeCell ref="G21:G22"/>
    <mergeCell ref="B23:B24"/>
    <mergeCell ref="C23:C24"/>
    <mergeCell ref="G23:G24"/>
    <mergeCell ref="B13:B16"/>
    <mergeCell ref="C13:C16"/>
    <mergeCell ref="G13:G16"/>
    <mergeCell ref="B17:B20"/>
    <mergeCell ref="C17:C20"/>
    <mergeCell ref="G17:G20"/>
  </mergeCells>
  <pageMargins left="0.70000000000000007" right="0.70000000000000007" top="1.1437007874015752" bottom="1.1437007874015752" header="0.75000000000000011" footer="0.75000000000000011"/>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view="pageBreakPreview" zoomScale="60" zoomScaleNormal="75" workbookViewId="0">
      <selection activeCell="K13" sqref="K13"/>
    </sheetView>
  </sheetViews>
  <sheetFormatPr defaultRowHeight="15"/>
  <cols>
    <col min="1" max="1" width="8.44140625" style="86" customWidth="1"/>
    <col min="2" max="2" width="14.33203125" style="73" customWidth="1"/>
    <col min="3" max="3" width="19.88671875" style="87" customWidth="1"/>
    <col min="4" max="4" width="15.6640625" style="73" customWidth="1"/>
    <col min="5" max="6" width="19.6640625" style="73" customWidth="1"/>
    <col min="7" max="7" width="14.6640625" style="73" customWidth="1"/>
    <col min="8" max="8" width="17" style="73" customWidth="1"/>
    <col min="9" max="10" width="8.88671875" style="73"/>
    <col min="11" max="11" width="18.6640625" style="73" bestFit="1" customWidth="1"/>
    <col min="12" max="259" width="8.88671875" style="73"/>
    <col min="260" max="260" width="6.33203125" style="73" customWidth="1"/>
    <col min="261" max="261" width="32" style="73" customWidth="1"/>
    <col min="262" max="262" width="30.6640625" style="73" customWidth="1"/>
    <col min="263" max="263" width="33" style="73" customWidth="1"/>
    <col min="264" max="515" width="8.88671875" style="73"/>
    <col min="516" max="516" width="6.33203125" style="73" customWidth="1"/>
    <col min="517" max="517" width="32" style="73" customWidth="1"/>
    <col min="518" max="518" width="30.6640625" style="73" customWidth="1"/>
    <col min="519" max="519" width="33" style="73" customWidth="1"/>
    <col min="520" max="771" width="8.88671875" style="73"/>
    <col min="772" max="772" width="6.33203125" style="73" customWidth="1"/>
    <col min="773" max="773" width="32" style="73" customWidth="1"/>
    <col min="774" max="774" width="30.6640625" style="73" customWidth="1"/>
    <col min="775" max="775" width="33" style="73" customWidth="1"/>
    <col min="776" max="1027" width="8.88671875" style="73"/>
    <col min="1028" max="1028" width="6.33203125" style="73" customWidth="1"/>
    <col min="1029" max="1029" width="32" style="73" customWidth="1"/>
    <col min="1030" max="1030" width="30.6640625" style="73" customWidth="1"/>
    <col min="1031" max="1031" width="33" style="73" customWidth="1"/>
    <col min="1032" max="1283" width="8.88671875" style="73"/>
    <col min="1284" max="1284" width="6.33203125" style="73" customWidth="1"/>
    <col min="1285" max="1285" width="32" style="73" customWidth="1"/>
    <col min="1286" max="1286" width="30.6640625" style="73" customWidth="1"/>
    <col min="1287" max="1287" width="33" style="73" customWidth="1"/>
    <col min="1288" max="1539" width="8.88671875" style="73"/>
    <col min="1540" max="1540" width="6.33203125" style="73" customWidth="1"/>
    <col min="1541" max="1541" width="32" style="73" customWidth="1"/>
    <col min="1542" max="1542" width="30.6640625" style="73" customWidth="1"/>
    <col min="1543" max="1543" width="33" style="73" customWidth="1"/>
    <col min="1544" max="1795" width="8.88671875" style="73"/>
    <col min="1796" max="1796" width="6.33203125" style="73" customWidth="1"/>
    <col min="1797" max="1797" width="32" style="73" customWidth="1"/>
    <col min="1798" max="1798" width="30.6640625" style="73" customWidth="1"/>
    <col min="1799" max="1799" width="33" style="73" customWidth="1"/>
    <col min="1800" max="2051" width="8.88671875" style="73"/>
    <col min="2052" max="2052" width="6.33203125" style="73" customWidth="1"/>
    <col min="2053" max="2053" width="32" style="73" customWidth="1"/>
    <col min="2054" max="2054" width="30.6640625" style="73" customWidth="1"/>
    <col min="2055" max="2055" width="33" style="73" customWidth="1"/>
    <col min="2056" max="2307" width="8.88671875" style="73"/>
    <col min="2308" max="2308" width="6.33203125" style="73" customWidth="1"/>
    <col min="2309" max="2309" width="32" style="73" customWidth="1"/>
    <col min="2310" max="2310" width="30.6640625" style="73" customWidth="1"/>
    <col min="2311" max="2311" width="33" style="73" customWidth="1"/>
    <col min="2312" max="2563" width="8.88671875" style="73"/>
    <col min="2564" max="2564" width="6.33203125" style="73" customWidth="1"/>
    <col min="2565" max="2565" width="32" style="73" customWidth="1"/>
    <col min="2566" max="2566" width="30.6640625" style="73" customWidth="1"/>
    <col min="2567" max="2567" width="33" style="73" customWidth="1"/>
    <col min="2568" max="2819" width="8.88671875" style="73"/>
    <col min="2820" max="2820" width="6.33203125" style="73" customWidth="1"/>
    <col min="2821" max="2821" width="32" style="73" customWidth="1"/>
    <col min="2822" max="2822" width="30.6640625" style="73" customWidth="1"/>
    <col min="2823" max="2823" width="33" style="73" customWidth="1"/>
    <col min="2824" max="3075" width="8.88671875" style="73"/>
    <col min="3076" max="3076" width="6.33203125" style="73" customWidth="1"/>
    <col min="3077" max="3077" width="32" style="73" customWidth="1"/>
    <col min="3078" max="3078" width="30.6640625" style="73" customWidth="1"/>
    <col min="3079" max="3079" width="33" style="73" customWidth="1"/>
    <col min="3080" max="3331" width="8.88671875" style="73"/>
    <col min="3332" max="3332" width="6.33203125" style="73" customWidth="1"/>
    <col min="3333" max="3333" width="32" style="73" customWidth="1"/>
    <col min="3334" max="3334" width="30.6640625" style="73" customWidth="1"/>
    <col min="3335" max="3335" width="33" style="73" customWidth="1"/>
    <col min="3336" max="3587" width="8.88671875" style="73"/>
    <col min="3588" max="3588" width="6.33203125" style="73" customWidth="1"/>
    <col min="3589" max="3589" width="32" style="73" customWidth="1"/>
    <col min="3590" max="3590" width="30.6640625" style="73" customWidth="1"/>
    <col min="3591" max="3591" width="33" style="73" customWidth="1"/>
    <col min="3592" max="3843" width="8.88671875" style="73"/>
    <col min="3844" max="3844" width="6.33203125" style="73" customWidth="1"/>
    <col min="3845" max="3845" width="32" style="73" customWidth="1"/>
    <col min="3846" max="3846" width="30.6640625" style="73" customWidth="1"/>
    <col min="3847" max="3847" width="33" style="73" customWidth="1"/>
    <col min="3848" max="4099" width="8.88671875" style="73"/>
    <col min="4100" max="4100" width="6.33203125" style="73" customWidth="1"/>
    <col min="4101" max="4101" width="32" style="73" customWidth="1"/>
    <col min="4102" max="4102" width="30.6640625" style="73" customWidth="1"/>
    <col min="4103" max="4103" width="33" style="73" customWidth="1"/>
    <col min="4104" max="4355" width="8.88671875" style="73"/>
    <col min="4356" max="4356" width="6.33203125" style="73" customWidth="1"/>
    <col min="4357" max="4357" width="32" style="73" customWidth="1"/>
    <col min="4358" max="4358" width="30.6640625" style="73" customWidth="1"/>
    <col min="4359" max="4359" width="33" style="73" customWidth="1"/>
    <col min="4360" max="4611" width="8.88671875" style="73"/>
    <col min="4612" max="4612" width="6.33203125" style="73" customWidth="1"/>
    <col min="4613" max="4613" width="32" style="73" customWidth="1"/>
    <col min="4614" max="4614" width="30.6640625" style="73" customWidth="1"/>
    <col min="4615" max="4615" width="33" style="73" customWidth="1"/>
    <col min="4616" max="4867" width="8.88671875" style="73"/>
    <col min="4868" max="4868" width="6.33203125" style="73" customWidth="1"/>
    <col min="4869" max="4869" width="32" style="73" customWidth="1"/>
    <col min="4870" max="4870" width="30.6640625" style="73" customWidth="1"/>
    <col min="4871" max="4871" width="33" style="73" customWidth="1"/>
    <col min="4872" max="5123" width="8.88671875" style="73"/>
    <col min="5124" max="5124" width="6.33203125" style="73" customWidth="1"/>
    <col min="5125" max="5125" width="32" style="73" customWidth="1"/>
    <col min="5126" max="5126" width="30.6640625" style="73" customWidth="1"/>
    <col min="5127" max="5127" width="33" style="73" customWidth="1"/>
    <col min="5128" max="5379" width="8.88671875" style="73"/>
    <col min="5380" max="5380" width="6.33203125" style="73" customWidth="1"/>
    <col min="5381" max="5381" width="32" style="73" customWidth="1"/>
    <col min="5382" max="5382" width="30.6640625" style="73" customWidth="1"/>
    <col min="5383" max="5383" width="33" style="73" customWidth="1"/>
    <col min="5384" max="5635" width="8.88671875" style="73"/>
    <col min="5636" max="5636" width="6.33203125" style="73" customWidth="1"/>
    <col min="5637" max="5637" width="32" style="73" customWidth="1"/>
    <col min="5638" max="5638" width="30.6640625" style="73" customWidth="1"/>
    <col min="5639" max="5639" width="33" style="73" customWidth="1"/>
    <col min="5640" max="5891" width="8.88671875" style="73"/>
    <col min="5892" max="5892" width="6.33203125" style="73" customWidth="1"/>
    <col min="5893" max="5893" width="32" style="73" customWidth="1"/>
    <col min="5894" max="5894" width="30.6640625" style="73" customWidth="1"/>
    <col min="5895" max="5895" width="33" style="73" customWidth="1"/>
    <col min="5896" max="6147" width="8.88671875" style="73"/>
    <col min="6148" max="6148" width="6.33203125" style="73" customWidth="1"/>
    <col min="6149" max="6149" width="32" style="73" customWidth="1"/>
    <col min="6150" max="6150" width="30.6640625" style="73" customWidth="1"/>
    <col min="6151" max="6151" width="33" style="73" customWidth="1"/>
    <col min="6152" max="6403" width="8.88671875" style="73"/>
    <col min="6404" max="6404" width="6.33203125" style="73" customWidth="1"/>
    <col min="6405" max="6405" width="32" style="73" customWidth="1"/>
    <col min="6406" max="6406" width="30.6640625" style="73" customWidth="1"/>
    <col min="6407" max="6407" width="33" style="73" customWidth="1"/>
    <col min="6408" max="6659" width="8.88671875" style="73"/>
    <col min="6660" max="6660" width="6.33203125" style="73" customWidth="1"/>
    <col min="6661" max="6661" width="32" style="73" customWidth="1"/>
    <col min="6662" max="6662" width="30.6640625" style="73" customWidth="1"/>
    <col min="6663" max="6663" width="33" style="73" customWidth="1"/>
    <col min="6664" max="6915" width="8.88671875" style="73"/>
    <col min="6916" max="6916" width="6.33203125" style="73" customWidth="1"/>
    <col min="6917" max="6917" width="32" style="73" customWidth="1"/>
    <col min="6918" max="6918" width="30.6640625" style="73" customWidth="1"/>
    <col min="6919" max="6919" width="33" style="73" customWidth="1"/>
    <col min="6920" max="7171" width="8.88671875" style="73"/>
    <col min="7172" max="7172" width="6.33203125" style="73" customWidth="1"/>
    <col min="7173" max="7173" width="32" style="73" customWidth="1"/>
    <col min="7174" max="7174" width="30.6640625" style="73" customWidth="1"/>
    <col min="7175" max="7175" width="33" style="73" customWidth="1"/>
    <col min="7176" max="7427" width="8.88671875" style="73"/>
    <col min="7428" max="7428" width="6.33203125" style="73" customWidth="1"/>
    <col min="7429" max="7429" width="32" style="73" customWidth="1"/>
    <col min="7430" max="7430" width="30.6640625" style="73" customWidth="1"/>
    <col min="7431" max="7431" width="33" style="73" customWidth="1"/>
    <col min="7432" max="7683" width="8.88671875" style="73"/>
    <col min="7684" max="7684" width="6.33203125" style="73" customWidth="1"/>
    <col min="7685" max="7685" width="32" style="73" customWidth="1"/>
    <col min="7686" max="7686" width="30.6640625" style="73" customWidth="1"/>
    <col min="7687" max="7687" width="33" style="73" customWidth="1"/>
    <col min="7688" max="7939" width="8.88671875" style="73"/>
    <col min="7940" max="7940" width="6.33203125" style="73" customWidth="1"/>
    <col min="7941" max="7941" width="32" style="73" customWidth="1"/>
    <col min="7942" max="7942" width="30.6640625" style="73" customWidth="1"/>
    <col min="7943" max="7943" width="33" style="73" customWidth="1"/>
    <col min="7944" max="8195" width="8.88671875" style="73"/>
    <col min="8196" max="8196" width="6.33203125" style="73" customWidth="1"/>
    <col min="8197" max="8197" width="32" style="73" customWidth="1"/>
    <col min="8198" max="8198" width="30.6640625" style="73" customWidth="1"/>
    <col min="8199" max="8199" width="33" style="73" customWidth="1"/>
    <col min="8200" max="8451" width="8.88671875" style="73"/>
    <col min="8452" max="8452" width="6.33203125" style="73" customWidth="1"/>
    <col min="8453" max="8453" width="32" style="73" customWidth="1"/>
    <col min="8454" max="8454" width="30.6640625" style="73" customWidth="1"/>
    <col min="8455" max="8455" width="33" style="73" customWidth="1"/>
    <col min="8456" max="8707" width="8.88671875" style="73"/>
    <col min="8708" max="8708" width="6.33203125" style="73" customWidth="1"/>
    <col min="8709" max="8709" width="32" style="73" customWidth="1"/>
    <col min="8710" max="8710" width="30.6640625" style="73" customWidth="1"/>
    <col min="8711" max="8711" width="33" style="73" customWidth="1"/>
    <col min="8712" max="8963" width="8.88671875" style="73"/>
    <col min="8964" max="8964" width="6.33203125" style="73" customWidth="1"/>
    <col min="8965" max="8965" width="32" style="73" customWidth="1"/>
    <col min="8966" max="8966" width="30.6640625" style="73" customWidth="1"/>
    <col min="8967" max="8967" width="33" style="73" customWidth="1"/>
    <col min="8968" max="9219" width="8.88671875" style="73"/>
    <col min="9220" max="9220" width="6.33203125" style="73" customWidth="1"/>
    <col min="9221" max="9221" width="32" style="73" customWidth="1"/>
    <col min="9222" max="9222" width="30.6640625" style="73" customWidth="1"/>
    <col min="9223" max="9223" width="33" style="73" customWidth="1"/>
    <col min="9224" max="9475" width="8.88671875" style="73"/>
    <col min="9476" max="9476" width="6.33203125" style="73" customWidth="1"/>
    <col min="9477" max="9477" width="32" style="73" customWidth="1"/>
    <col min="9478" max="9478" width="30.6640625" style="73" customWidth="1"/>
    <col min="9479" max="9479" width="33" style="73" customWidth="1"/>
    <col min="9480" max="9731" width="8.88671875" style="73"/>
    <col min="9732" max="9732" width="6.33203125" style="73" customWidth="1"/>
    <col min="9733" max="9733" width="32" style="73" customWidth="1"/>
    <col min="9734" max="9734" width="30.6640625" style="73" customWidth="1"/>
    <col min="9735" max="9735" width="33" style="73" customWidth="1"/>
    <col min="9736" max="9987" width="8.88671875" style="73"/>
    <col min="9988" max="9988" width="6.33203125" style="73" customWidth="1"/>
    <col min="9989" max="9989" width="32" style="73" customWidth="1"/>
    <col min="9990" max="9990" width="30.6640625" style="73" customWidth="1"/>
    <col min="9991" max="9991" width="33" style="73" customWidth="1"/>
    <col min="9992" max="10243" width="8.88671875" style="73"/>
    <col min="10244" max="10244" width="6.33203125" style="73" customWidth="1"/>
    <col min="10245" max="10245" width="32" style="73" customWidth="1"/>
    <col min="10246" max="10246" width="30.6640625" style="73" customWidth="1"/>
    <col min="10247" max="10247" width="33" style="73" customWidth="1"/>
    <col min="10248" max="10499" width="8.88671875" style="73"/>
    <col min="10500" max="10500" width="6.33203125" style="73" customWidth="1"/>
    <col min="10501" max="10501" width="32" style="73" customWidth="1"/>
    <col min="10502" max="10502" width="30.6640625" style="73" customWidth="1"/>
    <col min="10503" max="10503" width="33" style="73" customWidth="1"/>
    <col min="10504" max="10755" width="8.88671875" style="73"/>
    <col min="10756" max="10756" width="6.33203125" style="73" customWidth="1"/>
    <col min="10757" max="10757" width="32" style="73" customWidth="1"/>
    <col min="10758" max="10758" width="30.6640625" style="73" customWidth="1"/>
    <col min="10759" max="10759" width="33" style="73" customWidth="1"/>
    <col min="10760" max="11011" width="8.88671875" style="73"/>
    <col min="11012" max="11012" width="6.33203125" style="73" customWidth="1"/>
    <col min="11013" max="11013" width="32" style="73" customWidth="1"/>
    <col min="11014" max="11014" width="30.6640625" style="73" customWidth="1"/>
    <col min="11015" max="11015" width="33" style="73" customWidth="1"/>
    <col min="11016" max="11267" width="8.88671875" style="73"/>
    <col min="11268" max="11268" width="6.33203125" style="73" customWidth="1"/>
    <col min="11269" max="11269" width="32" style="73" customWidth="1"/>
    <col min="11270" max="11270" width="30.6640625" style="73" customWidth="1"/>
    <col min="11271" max="11271" width="33" style="73" customWidth="1"/>
    <col min="11272" max="11523" width="8.88671875" style="73"/>
    <col min="11524" max="11524" width="6.33203125" style="73" customWidth="1"/>
    <col min="11525" max="11525" width="32" style="73" customWidth="1"/>
    <col min="11526" max="11526" width="30.6640625" style="73" customWidth="1"/>
    <col min="11527" max="11527" width="33" style="73" customWidth="1"/>
    <col min="11528" max="11779" width="8.88671875" style="73"/>
    <col min="11780" max="11780" width="6.33203125" style="73" customWidth="1"/>
    <col min="11781" max="11781" width="32" style="73" customWidth="1"/>
    <col min="11782" max="11782" width="30.6640625" style="73" customWidth="1"/>
    <col min="11783" max="11783" width="33" style="73" customWidth="1"/>
    <col min="11784" max="12035" width="8.88671875" style="73"/>
    <col min="12036" max="12036" width="6.33203125" style="73" customWidth="1"/>
    <col min="12037" max="12037" width="32" style="73" customWidth="1"/>
    <col min="12038" max="12038" width="30.6640625" style="73" customWidth="1"/>
    <col min="12039" max="12039" width="33" style="73" customWidth="1"/>
    <col min="12040" max="12291" width="8.88671875" style="73"/>
    <col min="12292" max="12292" width="6.33203125" style="73" customWidth="1"/>
    <col min="12293" max="12293" width="32" style="73" customWidth="1"/>
    <col min="12294" max="12294" width="30.6640625" style="73" customWidth="1"/>
    <col min="12295" max="12295" width="33" style="73" customWidth="1"/>
    <col min="12296" max="12547" width="8.88671875" style="73"/>
    <col min="12548" max="12548" width="6.33203125" style="73" customWidth="1"/>
    <col min="12549" max="12549" width="32" style="73" customWidth="1"/>
    <col min="12550" max="12550" width="30.6640625" style="73" customWidth="1"/>
    <col min="12551" max="12551" width="33" style="73" customWidth="1"/>
    <col min="12552" max="12803" width="8.88671875" style="73"/>
    <col min="12804" max="12804" width="6.33203125" style="73" customWidth="1"/>
    <col min="12805" max="12805" width="32" style="73" customWidth="1"/>
    <col min="12806" max="12806" width="30.6640625" style="73" customWidth="1"/>
    <col min="12807" max="12807" width="33" style="73" customWidth="1"/>
    <col min="12808" max="13059" width="8.88671875" style="73"/>
    <col min="13060" max="13060" width="6.33203125" style="73" customWidth="1"/>
    <col min="13061" max="13061" width="32" style="73" customWidth="1"/>
    <col min="13062" max="13062" width="30.6640625" style="73" customWidth="1"/>
    <col min="13063" max="13063" width="33" style="73" customWidth="1"/>
    <col min="13064" max="13315" width="8.88671875" style="73"/>
    <col min="13316" max="13316" width="6.33203125" style="73" customWidth="1"/>
    <col min="13317" max="13317" width="32" style="73" customWidth="1"/>
    <col min="13318" max="13318" width="30.6640625" style="73" customWidth="1"/>
    <col min="13319" max="13319" width="33" style="73" customWidth="1"/>
    <col min="13320" max="13571" width="8.88671875" style="73"/>
    <col min="13572" max="13572" width="6.33203125" style="73" customWidth="1"/>
    <col min="13573" max="13573" width="32" style="73" customWidth="1"/>
    <col min="13574" max="13574" width="30.6640625" style="73" customWidth="1"/>
    <col min="13575" max="13575" width="33" style="73" customWidth="1"/>
    <col min="13576" max="13827" width="8.88671875" style="73"/>
    <col min="13828" max="13828" width="6.33203125" style="73" customWidth="1"/>
    <col min="13829" max="13829" width="32" style="73" customWidth="1"/>
    <col min="13830" max="13830" width="30.6640625" style="73" customWidth="1"/>
    <col min="13831" max="13831" width="33" style="73" customWidth="1"/>
    <col min="13832" max="14083" width="8.88671875" style="73"/>
    <col min="14084" max="14084" width="6.33203125" style="73" customWidth="1"/>
    <col min="14085" max="14085" width="32" style="73" customWidth="1"/>
    <col min="14086" max="14086" width="30.6640625" style="73" customWidth="1"/>
    <col min="14087" max="14087" width="33" style="73" customWidth="1"/>
    <col min="14088" max="14339" width="8.88671875" style="73"/>
    <col min="14340" max="14340" width="6.33203125" style="73" customWidth="1"/>
    <col min="14341" max="14341" width="32" style="73" customWidth="1"/>
    <col min="14342" max="14342" width="30.6640625" style="73" customWidth="1"/>
    <col min="14343" max="14343" width="33" style="73" customWidth="1"/>
    <col min="14344" max="14595" width="8.88671875" style="73"/>
    <col min="14596" max="14596" width="6.33203125" style="73" customWidth="1"/>
    <col min="14597" max="14597" width="32" style="73" customWidth="1"/>
    <col min="14598" max="14598" width="30.6640625" style="73" customWidth="1"/>
    <col min="14599" max="14599" width="33" style="73" customWidth="1"/>
    <col min="14600" max="14851" width="8.88671875" style="73"/>
    <col min="14852" max="14852" width="6.33203125" style="73" customWidth="1"/>
    <col min="14853" max="14853" width="32" style="73" customWidth="1"/>
    <col min="14854" max="14854" width="30.6640625" style="73" customWidth="1"/>
    <col min="14855" max="14855" width="33" style="73" customWidth="1"/>
    <col min="14856" max="15107" width="8.88671875" style="73"/>
    <col min="15108" max="15108" width="6.33203125" style="73" customWidth="1"/>
    <col min="15109" max="15109" width="32" style="73" customWidth="1"/>
    <col min="15110" max="15110" width="30.6640625" style="73" customWidth="1"/>
    <col min="15111" max="15111" width="33" style="73" customWidth="1"/>
    <col min="15112" max="15363" width="8.88671875" style="73"/>
    <col min="15364" max="15364" width="6.33203125" style="73" customWidth="1"/>
    <col min="15365" max="15365" width="32" style="73" customWidth="1"/>
    <col min="15366" max="15366" width="30.6640625" style="73" customWidth="1"/>
    <col min="15367" max="15367" width="33" style="73" customWidth="1"/>
    <col min="15368" max="15619" width="8.88671875" style="73"/>
    <col min="15620" max="15620" width="6.33203125" style="73" customWidth="1"/>
    <col min="15621" max="15621" width="32" style="73" customWidth="1"/>
    <col min="15622" max="15622" width="30.6640625" style="73" customWidth="1"/>
    <col min="15623" max="15623" width="33" style="73" customWidth="1"/>
    <col min="15624" max="15875" width="8.88671875" style="73"/>
    <col min="15876" max="15876" width="6.33203125" style="73" customWidth="1"/>
    <col min="15877" max="15877" width="32" style="73" customWidth="1"/>
    <col min="15878" max="15878" width="30.6640625" style="73" customWidth="1"/>
    <col min="15879" max="15879" width="33" style="73" customWidth="1"/>
    <col min="15880" max="16131" width="8.88671875" style="73"/>
    <col min="16132" max="16132" width="6.33203125" style="73" customWidth="1"/>
    <col min="16133" max="16133" width="32" style="73" customWidth="1"/>
    <col min="16134" max="16134" width="30.6640625" style="73" customWidth="1"/>
    <col min="16135" max="16135" width="33" style="73" customWidth="1"/>
    <col min="16136" max="16384" width="8.88671875" style="73"/>
  </cols>
  <sheetData>
    <row r="1" spans="1:11" ht="39" customHeight="1">
      <c r="A1" s="239" t="s">
        <v>142</v>
      </c>
      <c r="B1" s="239"/>
      <c r="C1" s="239"/>
      <c r="D1" s="239"/>
      <c r="E1" s="239"/>
      <c r="F1" s="239"/>
      <c r="G1" s="239"/>
      <c r="H1" s="239"/>
    </row>
    <row r="2" spans="1:11" s="77" customFormat="1" ht="76.2" customHeight="1">
      <c r="A2" s="74" t="s">
        <v>14</v>
      </c>
      <c r="B2" s="74" t="s">
        <v>114</v>
      </c>
      <c r="C2" s="75" t="s">
        <v>115</v>
      </c>
      <c r="D2" s="75" t="s">
        <v>43</v>
      </c>
      <c r="E2" s="76" t="s">
        <v>44</v>
      </c>
      <c r="F2" s="76" t="s">
        <v>45</v>
      </c>
      <c r="G2" s="151" t="s">
        <v>46</v>
      </c>
      <c r="H2" s="75" t="s">
        <v>19</v>
      </c>
    </row>
    <row r="3" spans="1:11" ht="15.6" hidden="1">
      <c r="A3" s="78"/>
      <c r="B3" s="79" t="s">
        <v>116</v>
      </c>
      <c r="C3" s="80">
        <v>43434256.166666664</v>
      </c>
      <c r="D3" s="81">
        <f t="shared" ref="D3:D9" si="0">C3/22</f>
        <v>1974284.3712121211</v>
      </c>
      <c r="E3" s="81"/>
      <c r="F3" s="81"/>
      <c r="G3" s="81"/>
      <c r="H3" s="82"/>
    </row>
    <row r="4" spans="1:11" ht="15.6" hidden="1">
      <c r="A4" s="78"/>
      <c r="B4" s="79" t="s">
        <v>117</v>
      </c>
      <c r="C4" s="80">
        <v>30619351.25</v>
      </c>
      <c r="D4" s="81">
        <f t="shared" si="0"/>
        <v>1391788.6931818181</v>
      </c>
      <c r="E4" s="81"/>
      <c r="F4" s="81"/>
      <c r="G4" s="81"/>
      <c r="H4" s="82"/>
    </row>
    <row r="5" spans="1:11" ht="15.6" hidden="1">
      <c r="A5" s="78"/>
      <c r="B5" s="79" t="s">
        <v>118</v>
      </c>
      <c r="C5" s="80">
        <v>26059061.916666668</v>
      </c>
      <c r="D5" s="81">
        <f t="shared" si="0"/>
        <v>1184502.8143939395</v>
      </c>
      <c r="E5" s="81"/>
      <c r="F5" s="81"/>
      <c r="G5" s="81"/>
      <c r="H5" s="82"/>
    </row>
    <row r="6" spans="1:11" ht="15.6" hidden="1">
      <c r="A6" s="78"/>
      <c r="B6" s="79" t="s">
        <v>119</v>
      </c>
      <c r="C6" s="80">
        <v>23940262.75</v>
      </c>
      <c r="D6" s="81">
        <f t="shared" si="0"/>
        <v>1088193.7613636365</v>
      </c>
      <c r="E6" s="81"/>
      <c r="F6" s="81"/>
      <c r="G6" s="81"/>
      <c r="H6" s="82"/>
    </row>
    <row r="7" spans="1:11" ht="15.6" hidden="1">
      <c r="A7" s="78"/>
      <c r="B7" s="79" t="s">
        <v>120</v>
      </c>
      <c r="C7" s="80">
        <v>27331759.583333332</v>
      </c>
      <c r="D7" s="81">
        <f t="shared" si="0"/>
        <v>1242352.7083333333</v>
      </c>
      <c r="E7" s="81"/>
      <c r="F7" s="81"/>
      <c r="G7" s="81"/>
      <c r="H7" s="82"/>
    </row>
    <row r="8" spans="1:11" ht="15.6" hidden="1">
      <c r="A8" s="78"/>
      <c r="B8" s="79" t="s">
        <v>121</v>
      </c>
      <c r="C8" s="80">
        <v>30612999.583333332</v>
      </c>
      <c r="D8" s="81">
        <f t="shared" si="0"/>
        <v>1391499.981060606</v>
      </c>
      <c r="E8" s="81"/>
      <c r="F8" s="81"/>
      <c r="G8" s="81"/>
      <c r="H8" s="82"/>
    </row>
    <row r="9" spans="1:11" ht="15.6" hidden="1">
      <c r="A9" s="78"/>
      <c r="B9" s="79" t="s">
        <v>122</v>
      </c>
      <c r="C9" s="80">
        <v>27431348.666666668</v>
      </c>
      <c r="D9" s="81">
        <f t="shared" si="0"/>
        <v>1246879.4848484849</v>
      </c>
      <c r="E9" s="81"/>
      <c r="F9" s="81"/>
      <c r="G9" s="81"/>
      <c r="H9" s="82"/>
    </row>
    <row r="10" spans="1:11" ht="27.6" customHeight="1">
      <c r="A10" s="78">
        <v>1</v>
      </c>
      <c r="B10" s="83" t="s">
        <v>47</v>
      </c>
      <c r="C10" s="152">
        <v>23266733</v>
      </c>
      <c r="D10" s="84">
        <f>C10/26</f>
        <v>894874.34615384613</v>
      </c>
      <c r="E10" s="84">
        <v>2433971</v>
      </c>
      <c r="F10" s="84">
        <f t="shared" ref="F10:F13" si="1">E10/26</f>
        <v>93614.269230769234</v>
      </c>
      <c r="G10" s="84">
        <f t="shared" ref="G10:G13" si="2">D10+F10</f>
        <v>988488.61538461538</v>
      </c>
      <c r="H10" s="85" t="s">
        <v>143</v>
      </c>
    </row>
    <row r="11" spans="1:11" ht="27.6" customHeight="1">
      <c r="A11" s="78">
        <v>2</v>
      </c>
      <c r="B11" s="83" t="s">
        <v>123</v>
      </c>
      <c r="C11" s="84">
        <v>18537133</v>
      </c>
      <c r="D11" s="84">
        <f t="shared" ref="D11:D13" si="3">C11/26</f>
        <v>712966.65384615387</v>
      </c>
      <c r="E11" s="84">
        <v>1935166</v>
      </c>
      <c r="F11" s="84">
        <f t="shared" si="1"/>
        <v>74429.461538461532</v>
      </c>
      <c r="G11" s="84">
        <f t="shared" si="2"/>
        <v>787396.11538461538</v>
      </c>
      <c r="H11" s="85" t="s">
        <v>144</v>
      </c>
    </row>
    <row r="12" spans="1:11" ht="27.6" customHeight="1">
      <c r="A12" s="78">
        <v>3</v>
      </c>
      <c r="B12" s="83" t="s">
        <v>145</v>
      </c>
      <c r="C12" s="84">
        <v>20949364</v>
      </c>
      <c r="D12" s="84">
        <f t="shared" si="3"/>
        <v>805744.76923076925</v>
      </c>
      <c r="E12" s="84">
        <v>2189260</v>
      </c>
      <c r="F12" s="84">
        <f t="shared" si="1"/>
        <v>84202.307692307688</v>
      </c>
      <c r="G12" s="84">
        <f t="shared" si="2"/>
        <v>889947.07692307699</v>
      </c>
      <c r="H12" s="85" t="s">
        <v>146</v>
      </c>
    </row>
    <row r="13" spans="1:11" ht="27.6" customHeight="1">
      <c r="A13" s="78">
        <v>4</v>
      </c>
      <c r="B13" s="83" t="s">
        <v>124</v>
      </c>
      <c r="C13" s="84">
        <v>17308446</v>
      </c>
      <c r="D13" s="84">
        <f t="shared" si="3"/>
        <v>665709.4615384615</v>
      </c>
      <c r="E13" s="84">
        <v>1815879</v>
      </c>
      <c r="F13" s="84">
        <f t="shared" si="1"/>
        <v>69841.5</v>
      </c>
      <c r="G13" s="84">
        <f t="shared" si="2"/>
        <v>735550.9615384615</v>
      </c>
      <c r="H13" s="85" t="s">
        <v>147</v>
      </c>
      <c r="K13" s="153">
        <f>G13*18</f>
        <v>13239917.307692308</v>
      </c>
    </row>
    <row r="14" spans="1:11" ht="20.399999999999999" customHeight="1"/>
  </sheetData>
  <mergeCells count="1">
    <mergeCell ref="A1:H1"/>
  </mergeCells>
  <printOptions horizontalCentered="1"/>
  <pageMargins left="0.7" right="0.7" top="1.1437007874015801" bottom="0.643700787" header="0.75" footer="0.75"/>
  <pageSetup paperSize="9" scale="94" fitToWidth="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Bia</vt:lpstr>
      <vt:lpstr>TM</vt:lpstr>
      <vt:lpstr>B1_DTTH</vt:lpstr>
      <vt:lpstr>B1_GT01_Chế_tạo_SP_mẫu</vt:lpstr>
      <vt:lpstr>B5_GT02_Mua_màn_hình</vt:lpstr>
      <vt:lpstr>Sheet2</vt:lpstr>
      <vt:lpstr>LuongKH_2020</vt:lpstr>
      <vt:lpstr>Bia!Print_Area</vt:lpstr>
      <vt:lpstr>B1_GT01_Chế_tạo_SP_mẫu!Print_Titles</vt:lpstr>
      <vt:lpstr>B1_GT01_Chế_tạo_SP_mẫu!Print_Titles_0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revision>32</cp:revision>
  <cp:lastPrinted>2021-01-26T01:46:32Z</cp:lastPrinted>
  <dcterms:created xsi:type="dcterms:W3CDTF">2017-08-08T03:40:50Z</dcterms:created>
  <dcterms:modified xsi:type="dcterms:W3CDTF">2021-01-26T01:57:52Z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