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Y ANH\Thuy Anh\DE TAI\2020\ADS-B\"/>
    </mc:Choice>
  </mc:AlternateContent>
  <xr:revisionPtr revIDLastSave="0" documentId="13_ncr:1_{88FF9E21-B389-4A27-9550-90C80DF34442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Tạm tính " sheetId="5" r:id="rId1"/>
    <sheet name="B5_GT02_Mua_màn_hình" sheetId="9" state="hidden" r:id="rId2"/>
    <sheet name="LuongKH_2020" sheetId="15" r:id="rId3"/>
    <sheet name="Sheet2" sheetId="16" state="hidden" r:id="rId4"/>
  </sheets>
  <definedNames>
    <definedName name="_xlnm.Print_Area" localSheetId="0">'Tạm tính '!$A$1:$L$49</definedName>
    <definedName name="_xlnm.Print_Titles" localSheetId="0">'Tạm tính 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F16" i="5" s="1"/>
  <c r="E9" i="5"/>
  <c r="F9" i="5" s="1"/>
  <c r="D6" i="5" l="1"/>
  <c r="E7" i="5"/>
  <c r="F40" i="5" l="1"/>
  <c r="E41" i="5"/>
  <c r="F41" i="5" s="1"/>
  <c r="E39" i="5"/>
  <c r="F39" i="5" s="1"/>
  <c r="E20" i="5"/>
  <c r="F20" i="5" s="1"/>
  <c r="E19" i="5"/>
  <c r="F19" i="5" s="1"/>
  <c r="E18" i="5"/>
  <c r="F18" i="5" s="1"/>
  <c r="E30" i="5"/>
  <c r="F30" i="5" s="1"/>
  <c r="E29" i="5"/>
  <c r="F29" i="5" s="1"/>
  <c r="E28" i="5"/>
  <c r="F28" i="5" s="1"/>
  <c r="E26" i="5"/>
  <c r="F26" i="5" s="1"/>
  <c r="E25" i="5"/>
  <c r="F25" i="5" s="1"/>
  <c r="E15" i="5"/>
  <c r="F15" i="5" s="1"/>
  <c r="E13" i="5"/>
  <c r="F13" i="5" s="1"/>
  <c r="E8" i="5"/>
  <c r="F8" i="5" s="1"/>
  <c r="F7" i="5"/>
  <c r="F6" i="5" l="1"/>
  <c r="F37" i="5"/>
  <c r="F23" i="5"/>
  <c r="F35" i="5" s="1"/>
  <c r="F36" i="5" s="1"/>
  <c r="F42" i="5" l="1"/>
  <c r="F43" i="5" s="1"/>
  <c r="B8" i="9" l="1"/>
  <c r="A2" i="9"/>
  <c r="D58" i="16"/>
  <c r="G57" i="16"/>
  <c r="E57" i="16"/>
  <c r="G56" i="16"/>
  <c r="G52" i="16"/>
  <c r="H50" i="16"/>
  <c r="F50" i="16"/>
  <c r="E50" i="16"/>
  <c r="F49" i="16"/>
  <c r="F48" i="16"/>
  <c r="F46" i="16"/>
  <c r="F43" i="16"/>
  <c r="F40" i="16"/>
  <c r="F38" i="16"/>
  <c r="F36" i="16"/>
  <c r="F32" i="16"/>
  <c r="H27" i="16"/>
  <c r="F27" i="16"/>
  <c r="E27" i="16"/>
  <c r="F26" i="16"/>
  <c r="F24" i="16"/>
  <c r="F22" i="16"/>
  <c r="F20" i="16"/>
  <c r="F16" i="16"/>
  <c r="H11" i="16"/>
  <c r="H58" i="16" s="1"/>
  <c r="E11" i="16"/>
  <c r="F6" i="15"/>
  <c r="D6" i="15"/>
  <c r="F5" i="15"/>
  <c r="D5" i="15"/>
  <c r="F4" i="15"/>
  <c r="D4" i="15"/>
  <c r="F3" i="15"/>
  <c r="D3" i="15"/>
  <c r="F11" i="9"/>
  <c r="F10" i="9"/>
  <c r="F9" i="9"/>
  <c r="G6" i="15" l="1"/>
  <c r="G5" i="15"/>
  <c r="G4" i="15"/>
  <c r="G3" i="15"/>
  <c r="F8" i="9"/>
  <c r="G58" i="16"/>
  <c r="E14" i="5" l="1"/>
  <c r="F14" i="5" s="1"/>
  <c r="F12" i="5" s="1"/>
  <c r="F21" i="5" l="1"/>
  <c r="F22" i="5" s="1"/>
  <c r="F10" i="5"/>
  <c r="F11" i="5" s="1"/>
  <c r="F47" i="5" l="1"/>
  <c r="F48" i="5" s="1"/>
  <c r="F49" i="5" s="1"/>
</calcChain>
</file>

<file path=xl/sharedStrings.xml><?xml version="1.0" encoding="utf-8"?>
<sst xmlns="http://schemas.openxmlformats.org/spreadsheetml/2006/main" count="198" uniqueCount="127">
  <si>
    <t xml:space="preserve"> </t>
  </si>
  <si>
    <t>STT</t>
  </si>
  <si>
    <t>GHI CHÚ</t>
  </si>
  <si>
    <t>I</t>
  </si>
  <si>
    <t>II</t>
  </si>
  <si>
    <t>Chi phí thẩm định, nghiệm thu</t>
  </si>
  <si>
    <t>III</t>
  </si>
  <si>
    <t>Ghi chú</t>
  </si>
  <si>
    <t>Nhân công trực tiếp lập Báo cáo nhiệm vụ</t>
  </si>
  <si>
    <t>IV</t>
  </si>
  <si>
    <t>V</t>
  </si>
  <si>
    <t>TT</t>
  </si>
  <si>
    <t>NỘI DUNG CÔNG VIỆC</t>
  </si>
  <si>
    <t>ĐƠN VỊ TÍNH</t>
  </si>
  <si>
    <t>KHỐI LƯỢNG</t>
  </si>
  <si>
    <t>ĐƠN GIÁ</t>
  </si>
  <si>
    <t>THÀNH TIỀN</t>
  </si>
  <si>
    <t>(1)</t>
  </si>
  <si>
    <t>(2)</t>
  </si>
  <si>
    <t>(3)</t>
  </si>
  <si>
    <t>(4)</t>
  </si>
  <si>
    <t>(5)</t>
  </si>
  <si>
    <t>(6) = (5) x (4)</t>
  </si>
  <si>
    <t>(7)</t>
  </si>
  <si>
    <t>NVGPCNTT_G3</t>
  </si>
  <si>
    <t>Công</t>
  </si>
  <si>
    <t>Chi phí chung phân bổ</t>
  </si>
  <si>
    <t>NVLT_H3</t>
  </si>
  <si>
    <t>5% (I)</t>
  </si>
  <si>
    <t>SỐ LƯỢNG</t>
  </si>
  <si>
    <t>Tích hợp các phần mềm của hệ thống</t>
  </si>
  <si>
    <t>BẢNG 5: KHÁI TOÁN CHI TIẾT</t>
  </si>
  <si>
    <t>Mục: Gói thầu sô 02: Mua màn hình Touchscreen và card màn hình độ phân giải UHD</t>
  </si>
  <si>
    <t>Màn hình Touchscreen</t>
  </si>
  <si>
    <t>Bộ</t>
  </si>
  <si>
    <t>Đế màn hình</t>
  </si>
  <si>
    <t>Card màn hình độ phân giải UHD</t>
  </si>
  <si>
    <t>Tổng cộng</t>
  </si>
  <si>
    <t>Nhóm bậc</t>
  </si>
  <si>
    <t>Lương trung bình/ngày</t>
  </si>
  <si>
    <t>Các khoản trích
theo lương BQ (BHXH-BHYT-BHTN-KPCĐ)</t>
  </si>
  <si>
    <t>Các khoản trích
theo lương BQ/ngày (BHXH-BHYT-BHTN-KPCĐ)</t>
  </si>
  <si>
    <t>Lương và CP bảo hiểm bình quân/ngày</t>
  </si>
  <si>
    <t>G3</t>
  </si>
  <si>
    <t>H3</t>
  </si>
  <si>
    <t>NVLT-H3</t>
  </si>
  <si>
    <t>NVLT-H1</t>
  </si>
  <si>
    <t>K3</t>
  </si>
  <si>
    <t>NVHC-K3</t>
  </si>
  <si>
    <t>Yêu cầu</t>
  </si>
  <si>
    <t>Ước lượng khối lượng (công)</t>
  </si>
  <si>
    <t>Phần mềm vị trí FDP</t>
  </si>
  <si>
    <t>1.               </t>
  </si>
  <si>
    <t>Chuyển đổi cơ sở dữ liệu sang MySQL.</t>
  </si>
  <si>
    <t>2.               </t>
  </si>
  <si>
    <t>Xử lý, hiển thị đầy đủ tham số bay và thông tin liên quan cho strip.</t>
  </si>
  <si>
    <t>3.               </t>
  </si>
  <si>
    <t>Bổ sung các tham số phục vụ cho việc xử lý chuyến bay</t>
  </si>
  <si>
    <t>4.               </t>
  </si>
  <si>
    <t>Quản lý điện văn AFTN và AMHS liên quan đến từng chuyến bay.</t>
  </si>
  <si>
    <t>5.               </t>
  </si>
  <si>
    <t>Xử lý strip theo định dạng strip tại sân cho phần mềm vị trí FDP.</t>
  </si>
  <si>
    <t>6.               </t>
  </si>
  <si>
    <t>Quản lý Strip</t>
  </si>
  <si>
    <t>7.               </t>
  </si>
  <si>
    <t>Hiệu chỉnh việc in ấn cho máy in strip chuyên dụng.</t>
  </si>
  <si>
    <t>8.               </t>
  </si>
  <si>
    <t>Tạo và gửi điện văn kết thúc sau khi kết thúc việc điều hành tới 2 hệ thống AFTN và AMHS</t>
  </si>
  <si>
    <t>Phần mềm vị trí Controller</t>
  </si>
  <si>
    <t>Hiển thị Strip</t>
  </si>
  <si>
    <t>Hiển thị thông tin chuyến bay</t>
  </si>
  <si>
    <t>Xây dựng tính năng hỗ trợ thao tác của không lưu trên strip.</t>
  </si>
  <si>
    <t>Giám sát, hiển thị thông tin về các hoạt động bay thuộc trách nhiệm.</t>
  </si>
  <si>
    <t>Mô phỏng hoạt động bay của khu vực</t>
  </si>
  <si>
    <t>Truyền thông</t>
  </si>
  <si>
    <t>Phần mềm Xử lý trung tâm</t>
  </si>
  <si>
    <t>Kết nối, xử lý điện văn với hệ thống AFTN/AMHS</t>
  </si>
  <si>
    <t>Kết nối, xử lý dữ liệu từ hệ thống ADS-B</t>
  </si>
  <si>
    <t>Xử lý điện văn liên quan đến hoạt động bay.</t>
  </si>
  <si>
    <t>Quản lý, xử lý strip theo định dạng strip tại sân.</t>
  </si>
  <si>
    <t>Tính toán thông tin của chuyến bay (Thuê khoán chuyên môn)</t>
  </si>
  <si>
    <t>Hướng dẫn, kiểm tra, tích hợp phần mềm thuê khoán</t>
  </si>
  <si>
    <t>Xử lý việc thay đổi, tương tác của Controller trên strip.</t>
  </si>
  <si>
    <t>Gửi điện văn kết thúc sau khi kết thúc việc điều hành qua hệ thống AFTN/AMHS.</t>
  </si>
  <si>
    <t>Quản lý, giám sát hệ thống.</t>
  </si>
  <si>
    <t>Tích hợp, kiểm tra thủ nghiệm</t>
  </si>
  <si>
    <t>Kiểm tra, thử nghiệm phần mềm vị trí FDP</t>
  </si>
  <si>
    <t>Kiểm tra, thử nghiệm phần mềm vị trí Controller</t>
  </si>
  <si>
    <t>Kiểm tra, thử nghiệm phần mềm Xử lý trung tâm</t>
  </si>
  <si>
    <t>Kiểm tra, thử nghiệm hệ thống Stripbase</t>
  </si>
  <si>
    <t>Hiệu chỉnh phần mềm theo ý kiến Hội đông nghiệm thu</t>
  </si>
  <si>
    <t>VI</t>
  </si>
  <si>
    <t>Lương bình quân tháng
(lương KH năm 2020)</t>
  </si>
  <si>
    <t>NVGPCNTT-G3</t>
  </si>
  <si>
    <t>NHÂN CÔNG TÍNH CHI PHÍ 2020</t>
  </si>
  <si>
    <t>Cộng chi phí lập BCNV</t>
  </si>
  <si>
    <t xml:space="preserve"> II</t>
  </si>
  <si>
    <t>Hải Anh</t>
  </si>
  <si>
    <t>Hải</t>
  </si>
  <si>
    <t>Nhượng</t>
  </si>
  <si>
    <t>NVLT_H2</t>
  </si>
  <si>
    <t>Nhân công trực tiếp lập HSTK</t>
  </si>
  <si>
    <t>H2</t>
  </si>
  <si>
    <t>5% (II)</t>
  </si>
  <si>
    <t>Cộng chi phí lập HSTK</t>
  </si>
  <si>
    <t>Lập trình</t>
  </si>
  <si>
    <t>Kiểm tra thử nghiệm</t>
  </si>
  <si>
    <t>Cộng chi phí lập trình</t>
  </si>
  <si>
    <t>Mua văn phòng phẩm</t>
  </si>
  <si>
    <t>VII</t>
  </si>
  <si>
    <t>Photo, in tài liêu, lập biên bản….</t>
  </si>
  <si>
    <t>Chi phí chung</t>
  </si>
  <si>
    <t>Nhân công nghiệm thu</t>
  </si>
  <si>
    <t>NVHK_K3</t>
  </si>
  <si>
    <t>5% (III)</t>
  </si>
  <si>
    <t>5% (IV)</t>
  </si>
  <si>
    <t>Cộng chi phí chung</t>
  </si>
  <si>
    <t>Cộng (I+II+…+VII)</t>
  </si>
  <si>
    <t>Dự phòng phí 5%</t>
  </si>
  <si>
    <t>Thúy Anh</t>
  </si>
  <si>
    <t xml:space="preserve">Mua bản đồ </t>
  </si>
  <si>
    <t xml:space="preserve">7$ x 4 tháng </t>
  </si>
  <si>
    <t>NVGPCNTT_H2</t>
  </si>
  <si>
    <t>TẠM TÍNH CHI PHÍ NHIỆM VỤ</t>
  </si>
  <si>
    <t>NVHC_K3</t>
  </si>
  <si>
    <t>Nhân công trực tiếp chế tạo SPM</t>
  </si>
  <si>
    <t>Hoàn thiện HSTK sau nghiệm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</si>
</sst>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&quot; &quot;;&quot;(&quot;#,##0&quot;)&quot;;&quot;-&quot;#&quot; &quot;;&quot; &quot;@&quot; &quot;"/>
    <numFmt numFmtId="165" formatCode="#,##0.00&quot; &quot;;&quot;(&quot;#,##0.00&quot;)&quot;;&quot;-&quot;#&quot; &quot;;&quot; &quot;@&quot; &quot;"/>
    <numFmt numFmtId="166" formatCode="#,##0.00&quot;    &quot;;#,##0.00&quot;    &quot;;&quot;-&quot;#&quot;    &quot;;&quot; &quot;@&quot; &quot;"/>
    <numFmt numFmtId="167" formatCode="#,##0&quot; &quot;;&quot;(&quot;#,##0&quot;)&quot;;&quot;-&quot;#&quot; &quot;;@&quot; &quot;"/>
    <numFmt numFmtId="168" formatCode="&quot; &quot;#,##0.00&quot; &quot;;&quot; (&quot;#,##0.00&quot;)&quot;;&quot; -&quot;00&quot; &quot;;&quot; &quot;@&quot; &quot;"/>
  </numFmts>
  <fonts count="3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.VnTime1"/>
    </font>
    <font>
      <sz val="10"/>
      <color rgb="FF000000"/>
      <name val="Arial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u/>
      <sz val="11"/>
      <color rgb="FF0563C1"/>
      <name val="Calibri"/>
      <family val="2"/>
    </font>
    <font>
      <sz val="10"/>
      <color rgb="FF996600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.VnTime"/>
    </font>
    <font>
      <sz val="13"/>
      <color rgb="FF000000"/>
      <name val="Times New Roman1"/>
    </font>
    <font>
      <sz val="11"/>
      <color rgb="FF000000"/>
      <name val="UVnTime"/>
    </font>
    <font>
      <sz val="12"/>
      <color rgb="FF000000"/>
      <name val="Times New Roman1"/>
    </font>
    <font>
      <sz val="10"/>
      <color rgb="FF000000"/>
      <name val="VNI-Times"/>
    </font>
    <font>
      <sz val="10"/>
      <color rgb="FF333333"/>
      <name val="Calibri"/>
      <family val="2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i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2"/>
      <color rgb="FF000000"/>
      <name val="Arial"/>
      <family val="2"/>
    </font>
    <font>
      <sz val="8"/>
      <name val="Calibri"/>
      <family val="2"/>
    </font>
    <font>
      <b/>
      <i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96">
    <xf numFmtId="0" fontId="0" fillId="0" borderId="0"/>
    <xf numFmtId="168" fontId="1" fillId="0" borderId="0" applyFont="0" applyFill="0" applyBorder="0" applyAlignment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0" fillId="0" borderId="0" applyNumberFormat="0" applyBorder="0" applyProtection="0"/>
    <xf numFmtId="0" fontId="9" fillId="7" borderId="0" applyNumberFormat="0" applyBorder="0" applyProtection="0"/>
    <xf numFmtId="0" fontId="6" fillId="5" borderId="0" applyNumberFormat="0" applyBorder="0" applyProtection="0"/>
    <xf numFmtId="0" fontId="15" fillId="8" borderId="0" applyNumberFormat="0" applyBorder="0" applyProtection="0"/>
    <xf numFmtId="0" fontId="22" fillId="8" borderId="1" applyNumberFormat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2" borderId="0" applyNumberFormat="0" applyBorder="0" applyProtection="0"/>
    <xf numFmtId="0" fontId="3" fillId="2" borderId="0" applyNumberFormat="0" applyBorder="0" applyProtection="0"/>
    <xf numFmtId="0" fontId="3" fillId="2" borderId="0" applyNumberFormat="0" applyBorder="0" applyProtection="0"/>
    <xf numFmtId="0" fontId="2" fillId="0" borderId="0" applyNumberFormat="0" applyBorder="0" applyProtection="0"/>
    <xf numFmtId="0" fontId="3" fillId="3" borderId="0" applyNumberFormat="0" applyBorder="0" applyProtection="0"/>
    <xf numFmtId="0" fontId="3" fillId="3" borderId="0" applyNumberFormat="0" applyBorder="0" applyProtection="0"/>
    <xf numFmtId="0" fontId="3" fillId="3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2" fillId="4" borderId="0" applyNumberFormat="0" applyBorder="0" applyProtection="0"/>
    <xf numFmtId="0" fontId="2" fillId="4" borderId="0" applyNumberFormat="0" applyBorder="0" applyProtection="0"/>
    <xf numFmtId="0" fontId="2" fillId="4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0" fontId="6" fillId="5" borderId="0" applyNumberFormat="0" applyBorder="0" applyProtection="0"/>
    <xf numFmtId="0" fontId="6" fillId="5" borderId="0" applyNumberFormat="0" applyBorder="0" applyProtection="0"/>
    <xf numFmtId="0" fontId="6" fillId="5" borderId="0" applyNumberFormat="0" applyBorder="0" applyProtection="0"/>
    <xf numFmtId="165" fontId="1" fillId="0" borderId="0" applyFont="0" applyBorder="0" applyProtection="0"/>
    <xf numFmtId="165" fontId="1" fillId="0" borderId="0" applyFont="0" applyBorder="0" applyProtection="0"/>
    <xf numFmtId="0" fontId="5" fillId="0" borderId="0" applyNumberFormat="0" applyBorder="0" applyProtection="0"/>
    <xf numFmtId="165" fontId="1" fillId="0" borderId="0" applyFont="0" applyBorder="0" applyProtection="0"/>
    <xf numFmtId="165" fontId="1" fillId="0" borderId="0" applyFont="0" applyBorder="0" applyProtection="0"/>
    <xf numFmtId="165" fontId="1" fillId="0" borderId="0" applyFont="0" applyBorder="0" applyProtection="0"/>
    <xf numFmtId="0" fontId="7" fillId="6" borderId="0" applyNumberFormat="0" applyBorder="0" applyProtection="0"/>
    <xf numFmtId="0" fontId="7" fillId="6" borderId="0" applyNumberFormat="0" applyBorder="0" applyProtection="0"/>
    <xf numFmtId="0" fontId="7" fillId="6" borderId="0" applyNumberFormat="0" applyBorder="0" applyProtection="0"/>
    <xf numFmtId="0" fontId="7" fillId="6" borderId="0" applyNumberFormat="0" applyBorder="0" applyProtection="0"/>
    <xf numFmtId="166" fontId="1" fillId="0" borderId="0" applyFon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9" fillId="7" borderId="0" applyNumberFormat="0" applyBorder="0" applyProtection="0"/>
    <xf numFmtId="0" fontId="9" fillId="7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0" fillId="0" borderId="0" applyNumberFormat="0" applyBorder="0" applyProtection="0"/>
    <xf numFmtId="0" fontId="10" fillId="0" borderId="0" applyNumberFormat="0" applyBorder="0" applyProtection="0"/>
    <xf numFmtId="0" fontId="12" fillId="0" borderId="0" applyNumberFormat="0" applyBorder="0" applyProtection="0"/>
    <xf numFmtId="0" fontId="12" fillId="0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5" fillId="8" borderId="0" applyNumberFormat="0" applyBorder="0" applyProtection="0"/>
    <xf numFmtId="0" fontId="15" fillId="8" borderId="0" applyNumberFormat="0" applyBorder="0" applyProtection="0"/>
    <xf numFmtId="0" fontId="15" fillId="8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6" fillId="0" borderId="0" applyNumberForma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7" fillId="0" borderId="0" applyNumberFormat="0" applyBorder="0" applyProtection="0"/>
    <xf numFmtId="0" fontId="18" fillId="0" borderId="0" applyNumberFormat="0" applyBorder="0" applyProtection="0"/>
    <xf numFmtId="0" fontId="19" fillId="0" borderId="0" applyNumberFormat="0" applyBorder="0" applyProtection="0"/>
    <xf numFmtId="0" fontId="5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9" fillId="0" borderId="0" applyNumberFormat="0" applyBorder="0" applyProtection="0"/>
    <xf numFmtId="0" fontId="21" fillId="0" borderId="0" applyNumberFormat="0" applyBorder="0" applyProtection="0"/>
    <xf numFmtId="0" fontId="22" fillId="8" borderId="1" applyNumberFormat="0" applyProtection="0"/>
    <xf numFmtId="0" fontId="22" fillId="8" borderId="1" applyNumberFormat="0" applyProtection="0"/>
    <xf numFmtId="0" fontId="22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</cellStyleXfs>
  <cellXfs count="107">
    <xf numFmtId="0" fontId="0" fillId="0" borderId="0" xfId="0"/>
    <xf numFmtId="0" fontId="23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164" fontId="16" fillId="0" borderId="2" xfId="41" applyNumberFormat="1" applyFont="1" applyFill="1" applyBorder="1" applyAlignment="1" applyProtection="1">
      <alignment horizontal="center" vertical="center" wrapText="1"/>
    </xf>
    <xf numFmtId="0" fontId="25" fillId="0" borderId="0" xfId="66" applyFont="1" applyFill="1" applyAlignment="1" applyProtection="1"/>
    <xf numFmtId="0" fontId="16" fillId="0" borderId="0" xfId="80" applyFont="1" applyFill="1" applyAlignment="1" applyProtection="1">
      <alignment vertical="center" wrapText="1"/>
    </xf>
    <xf numFmtId="0" fontId="23" fillId="0" borderId="0" xfId="80" applyFont="1" applyFill="1" applyAlignment="1" applyProtection="1">
      <alignment horizontal="center" vertical="center" wrapText="1"/>
    </xf>
    <xf numFmtId="0" fontId="23" fillId="0" borderId="2" xfId="80" applyFont="1" applyFill="1" applyBorder="1" applyAlignment="1" applyProtection="1">
      <alignment horizontal="center" vertical="center" wrapText="1"/>
    </xf>
    <xf numFmtId="0" fontId="16" fillId="0" borderId="2" xfId="80" applyFont="1" applyFill="1" applyBorder="1" applyAlignment="1" applyProtection="1">
      <alignment horizontal="center" vertical="center" wrapText="1"/>
    </xf>
    <xf numFmtId="49" fontId="16" fillId="0" borderId="2" xfId="80" applyNumberFormat="1" applyFont="1" applyFill="1" applyBorder="1" applyAlignment="1" applyProtection="1">
      <alignment horizontal="center" vertical="center" wrapText="1"/>
    </xf>
    <xf numFmtId="0" fontId="23" fillId="0" borderId="2" xfId="80" applyFont="1" applyFill="1" applyBorder="1" applyAlignment="1" applyProtection="1">
      <alignment horizontal="left" vertical="center" wrapText="1"/>
    </xf>
    <xf numFmtId="164" fontId="23" fillId="0" borderId="2" xfId="80" applyNumberFormat="1" applyFont="1" applyFill="1" applyBorder="1" applyAlignment="1" applyProtection="1">
      <alignment horizontal="center" vertical="center" wrapText="1"/>
    </xf>
    <xf numFmtId="0" fontId="26" fillId="0" borderId="0" xfId="66" applyFont="1" applyFill="1" applyAlignment="1" applyProtection="1"/>
    <xf numFmtId="3" fontId="26" fillId="0" borderId="0" xfId="66" applyNumberFormat="1" applyFont="1" applyFill="1" applyAlignment="1" applyProtection="1"/>
    <xf numFmtId="164" fontId="16" fillId="0" borderId="2" xfId="31" applyNumberFormat="1" applyFont="1" applyFill="1" applyBorder="1" applyAlignment="1" applyProtection="1">
      <alignment vertical="center"/>
    </xf>
    <xf numFmtId="164" fontId="16" fillId="0" borderId="2" xfId="80" applyNumberFormat="1" applyFont="1" applyFill="1" applyBorder="1" applyAlignment="1" applyProtection="1">
      <alignment horizontal="center" vertical="center" wrapText="1"/>
    </xf>
    <xf numFmtId="0" fontId="23" fillId="0" borderId="2" xfId="27" applyFont="1" applyFill="1" applyBorder="1" applyAlignment="1" applyProtection="1">
      <alignment horizontal="left" vertical="center" wrapText="1"/>
    </xf>
    <xf numFmtId="1" fontId="16" fillId="0" borderId="2" xfId="80" applyNumberFormat="1" applyFont="1" applyFill="1" applyBorder="1" applyAlignment="1" applyProtection="1">
      <alignment horizontal="center" vertical="center" wrapText="1"/>
    </xf>
    <xf numFmtId="0" fontId="16" fillId="0" borderId="2" xfId="27" applyFont="1" applyFill="1" applyBorder="1" applyAlignment="1" applyProtection="1">
      <alignment horizontal="left" vertical="center" wrapText="1"/>
    </xf>
    <xf numFmtId="1" fontId="23" fillId="0" borderId="2" xfId="80" applyNumberFormat="1" applyFont="1" applyFill="1" applyBorder="1" applyAlignment="1" applyProtection="1">
      <alignment horizontal="center" vertical="center" wrapText="1"/>
    </xf>
    <xf numFmtId="164" fontId="23" fillId="0" borderId="2" xfId="31" applyNumberFormat="1" applyFont="1" applyFill="1" applyBorder="1" applyAlignment="1" applyProtection="1">
      <alignment vertical="center"/>
    </xf>
    <xf numFmtId="0" fontId="27" fillId="0" borderId="0" xfId="0" applyFont="1"/>
    <xf numFmtId="0" fontId="25" fillId="0" borderId="0" xfId="66" applyFont="1" applyFill="1" applyAlignment="1" applyProtection="1">
      <alignment horizontal="center"/>
    </xf>
    <xf numFmtId="164" fontId="23" fillId="0" borderId="2" xfId="80" applyNumberFormat="1" applyFont="1" applyFill="1" applyBorder="1" applyAlignment="1" applyProtection="1">
      <alignment horizontal="right" vertical="center" wrapText="1"/>
    </xf>
    <xf numFmtId="164" fontId="16" fillId="0" borderId="2" xfId="80" applyNumberFormat="1" applyFont="1" applyFill="1" applyBorder="1" applyAlignment="1" applyProtection="1">
      <alignment horizontal="right" vertical="center" wrapText="1"/>
    </xf>
    <xf numFmtId="166" fontId="25" fillId="0" borderId="0" xfId="41" applyFont="1" applyFill="1" applyAlignment="1" applyProtection="1"/>
    <xf numFmtId="166" fontId="25" fillId="0" borderId="0" xfId="66" applyNumberFormat="1" applyFont="1" applyFill="1" applyAlignment="1" applyProtection="1"/>
    <xf numFmtId="0" fontId="28" fillId="0" borderId="2" xfId="80" applyFont="1" applyFill="1" applyBorder="1" applyAlignment="1" applyProtection="1">
      <alignment horizontal="center" vertical="center" wrapText="1"/>
    </xf>
    <xf numFmtId="0" fontId="25" fillId="0" borderId="0" xfId="78" applyFont="1" applyFill="1" applyAlignment="1" applyProtection="1">
      <alignment horizontal="center"/>
    </xf>
    <xf numFmtId="0" fontId="25" fillId="0" borderId="0" xfId="78" applyFont="1" applyFill="1" applyAlignment="1" applyProtection="1"/>
    <xf numFmtId="164" fontId="25" fillId="0" borderId="0" xfId="31" applyNumberFormat="1" applyFont="1" applyFill="1" applyAlignment="1" applyProtection="1"/>
    <xf numFmtId="0" fontId="29" fillId="0" borderId="2" xfId="78" applyFont="1" applyFill="1" applyBorder="1" applyAlignment="1" applyProtection="1">
      <alignment horizontal="center" vertical="center" wrapText="1"/>
    </xf>
    <xf numFmtId="164" fontId="29" fillId="0" borderId="2" xfId="31" applyNumberFormat="1" applyFont="1" applyFill="1" applyBorder="1" applyAlignment="1" applyProtection="1">
      <alignment horizontal="center" vertical="center" wrapText="1"/>
    </xf>
    <xf numFmtId="3" fontId="29" fillId="9" borderId="2" xfId="0" applyNumberFormat="1" applyFont="1" applyFill="1" applyBorder="1" applyAlignment="1">
      <alignment horizontal="center" vertical="center" wrapText="1"/>
    </xf>
    <xf numFmtId="167" fontId="29" fillId="0" borderId="2" xfId="26" applyNumberFormat="1" applyFont="1" applyFill="1" applyBorder="1" applyAlignment="1" applyProtection="1">
      <alignment horizontal="center" vertical="center" wrapText="1"/>
    </xf>
    <xf numFmtId="0" fontId="16" fillId="0" borderId="2" xfId="78" applyFont="1" applyFill="1" applyBorder="1" applyAlignment="1" applyProtection="1">
      <alignment horizontal="center" vertical="center" wrapText="1"/>
    </xf>
    <xf numFmtId="0" fontId="16" fillId="0" borderId="2" xfId="71" applyFont="1" applyFill="1" applyBorder="1" applyAlignment="1" applyProtection="1">
      <alignment horizontal="center" vertical="center" wrapText="1"/>
    </xf>
    <xf numFmtId="3" fontId="16" fillId="9" borderId="5" xfId="0" applyNumberFormat="1" applyFont="1" applyFill="1" applyBorder="1" applyAlignment="1">
      <alignment horizontal="center" vertical="center"/>
    </xf>
    <xf numFmtId="164" fontId="16" fillId="0" borderId="2" xfId="31" applyNumberFormat="1" applyFont="1" applyFill="1" applyBorder="1" applyAlignment="1" applyProtection="1">
      <alignment horizontal="center" vertical="center" wrapText="1"/>
    </xf>
    <xf numFmtId="0" fontId="30" fillId="9" borderId="0" xfId="0" applyFont="1" applyFill="1"/>
    <xf numFmtId="0" fontId="31" fillId="9" borderId="3" xfId="0" applyFont="1" applyFill="1" applyBorder="1" applyAlignment="1">
      <alignment horizontal="center" vertical="center" wrapText="1"/>
    </xf>
    <xf numFmtId="0" fontId="31" fillId="9" borderId="0" xfId="0" applyFont="1" applyFill="1" applyAlignment="1">
      <alignment horizontal="center" vertical="center" wrapText="1"/>
    </xf>
    <xf numFmtId="0" fontId="2" fillId="9" borderId="0" xfId="0" applyFont="1" applyFill="1"/>
    <xf numFmtId="0" fontId="31" fillId="9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justify" vertical="center" wrapText="1"/>
    </xf>
    <xf numFmtId="0" fontId="32" fillId="9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justify" vertical="center" wrapText="1"/>
    </xf>
    <xf numFmtId="0" fontId="32" fillId="9" borderId="0" xfId="0" applyFont="1" applyFill="1" applyAlignment="1">
      <alignment horizontal="center" vertical="center" wrapText="1"/>
    </xf>
    <xf numFmtId="0" fontId="30" fillId="9" borderId="0" xfId="0" applyFont="1" applyFill="1" applyAlignment="1">
      <alignment horizontal="center"/>
    </xf>
    <xf numFmtId="0" fontId="32" fillId="9" borderId="3" xfId="0" applyFont="1" applyFill="1" applyBorder="1" applyAlignment="1">
      <alignment horizontal="center" vertical="center" wrapText="1"/>
    </xf>
    <xf numFmtId="0" fontId="32" fillId="9" borderId="3" xfId="0" applyFont="1" applyFill="1" applyBorder="1" applyAlignment="1">
      <alignment horizontal="justify" vertical="center" wrapText="1"/>
    </xf>
    <xf numFmtId="0" fontId="30" fillId="9" borderId="2" xfId="0" applyFont="1" applyFill="1" applyBorder="1"/>
    <xf numFmtId="0" fontId="16" fillId="0" borderId="2" xfId="80" applyFont="1" applyFill="1" applyBorder="1" applyAlignment="1" applyProtection="1">
      <alignment horizontal="right" vertical="center" wrapText="1"/>
    </xf>
    <xf numFmtId="0" fontId="25" fillId="0" borderId="0" xfId="66" applyFont="1" applyFill="1" applyAlignment="1" applyProtection="1">
      <alignment horizontal="right"/>
    </xf>
    <xf numFmtId="164" fontId="28" fillId="0" borderId="2" xfId="80" applyNumberFormat="1" applyFont="1" applyFill="1" applyBorder="1" applyAlignment="1" applyProtection="1">
      <alignment horizontal="right" vertical="center" wrapText="1"/>
    </xf>
    <xf numFmtId="0" fontId="23" fillId="0" borderId="2" xfId="80" applyFont="1" applyFill="1" applyBorder="1" applyAlignment="1" applyProtection="1">
      <alignment horizontal="center" vertical="center" wrapText="1"/>
    </xf>
    <xf numFmtId="3" fontId="25" fillId="0" borderId="0" xfId="66" applyNumberFormat="1" applyFont="1" applyFill="1" applyAlignment="1" applyProtection="1"/>
    <xf numFmtId="1" fontId="16" fillId="0" borderId="2" xfId="1" applyNumberFormat="1" applyFont="1" applyBorder="1" applyAlignment="1">
      <alignment horizontal="center" vertical="center" wrapText="1"/>
    </xf>
    <xf numFmtId="164" fontId="23" fillId="10" borderId="2" xfId="80" applyNumberFormat="1" applyFont="1" applyFill="1" applyBorder="1" applyAlignment="1" applyProtection="1">
      <alignment horizontal="right" vertical="center" wrapText="1"/>
    </xf>
    <xf numFmtId="0" fontId="0" fillId="0" borderId="0" xfId="0" applyFont="1"/>
    <xf numFmtId="3" fontId="16" fillId="0" borderId="2" xfId="80" applyNumberFormat="1" applyFont="1" applyFill="1" applyBorder="1" applyAlignment="1" applyProtection="1">
      <alignment horizontal="right" vertical="center" wrapText="1"/>
    </xf>
    <xf numFmtId="0" fontId="16" fillId="0" borderId="3" xfId="80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1" fontId="16" fillId="0" borderId="3" xfId="80" applyNumberFormat="1" applyFont="1" applyFill="1" applyBorder="1" applyAlignment="1" applyProtection="1">
      <alignment horizontal="center" vertical="center" wrapText="1"/>
    </xf>
    <xf numFmtId="164" fontId="16" fillId="0" borderId="3" xfId="31" applyNumberFormat="1" applyFont="1" applyFill="1" applyBorder="1" applyAlignment="1" applyProtection="1">
      <alignment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5" xfId="80" applyFont="1" applyFill="1" applyBorder="1" applyAlignment="1" applyProtection="1">
      <alignment horizontal="center" vertical="center" wrapText="1"/>
    </xf>
    <xf numFmtId="0" fontId="16" fillId="0" borderId="5" xfId="0" applyFont="1" applyBorder="1" applyAlignment="1">
      <alignment horizontal="left" vertical="center" wrapText="1"/>
    </xf>
    <xf numFmtId="1" fontId="16" fillId="0" borderId="5" xfId="80" applyNumberFormat="1" applyFont="1" applyFill="1" applyBorder="1" applyAlignment="1" applyProtection="1">
      <alignment horizontal="center" vertical="center" wrapText="1"/>
    </xf>
    <xf numFmtId="164" fontId="16" fillId="0" borderId="5" xfId="31" applyNumberFormat="1" applyFont="1" applyFill="1" applyBorder="1" applyAlignment="1" applyProtection="1">
      <alignment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80" applyFont="1" applyFill="1" applyBorder="1" applyAlignment="1" applyProtection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1" fontId="16" fillId="0" borderId="6" xfId="80" applyNumberFormat="1" applyFont="1" applyFill="1" applyBorder="1" applyAlignment="1" applyProtection="1">
      <alignment horizontal="center" vertical="center" wrapText="1"/>
    </xf>
    <xf numFmtId="164" fontId="16" fillId="0" borderId="6" xfId="31" applyNumberFormat="1" applyFont="1" applyFill="1" applyBorder="1" applyAlignment="1" applyProtection="1">
      <alignment vertical="center"/>
    </xf>
    <xf numFmtId="0" fontId="16" fillId="0" borderId="6" xfId="0" applyFont="1" applyBorder="1" applyAlignment="1">
      <alignment horizontal="center" vertical="center" wrapText="1"/>
    </xf>
    <xf numFmtId="164" fontId="16" fillId="0" borderId="3" xfId="80" applyNumberFormat="1" applyFont="1" applyFill="1" applyBorder="1" applyAlignment="1" applyProtection="1">
      <alignment horizontal="right" vertical="center" wrapText="1"/>
    </xf>
    <xf numFmtId="0" fontId="28" fillId="0" borderId="3" xfId="27" applyFont="1" applyFill="1" applyBorder="1" applyAlignment="1" applyProtection="1">
      <alignment horizontal="left" vertical="center" wrapText="1"/>
    </xf>
    <xf numFmtId="0" fontId="28" fillId="0" borderId="3" xfId="80" applyFont="1" applyFill="1" applyBorder="1" applyAlignment="1" applyProtection="1">
      <alignment horizontal="center" vertical="center" wrapText="1"/>
    </xf>
    <xf numFmtId="1" fontId="28" fillId="0" borderId="3" xfId="80" applyNumberFormat="1" applyFont="1" applyFill="1" applyBorder="1" applyAlignment="1" applyProtection="1">
      <alignment horizontal="center" vertical="center" wrapText="1"/>
    </xf>
    <xf numFmtId="164" fontId="28" fillId="0" borderId="2" xfId="31" applyNumberFormat="1" applyFont="1" applyFill="1" applyBorder="1" applyAlignment="1" applyProtection="1">
      <alignment vertical="center"/>
    </xf>
    <xf numFmtId="0" fontId="28" fillId="0" borderId="2" xfId="0" applyFont="1" applyBorder="1" applyAlignment="1">
      <alignment horizontal="center" vertical="center" wrapText="1"/>
    </xf>
    <xf numFmtId="0" fontId="33" fillId="0" borderId="0" xfId="66" applyFont="1" applyFill="1" applyAlignment="1" applyProtection="1"/>
    <xf numFmtId="0" fontId="35" fillId="0" borderId="0" xfId="0" applyFont="1"/>
    <xf numFmtId="0" fontId="28" fillId="0" borderId="2" xfId="27" applyFont="1" applyFill="1" applyBorder="1" applyAlignment="1" applyProtection="1">
      <alignment horizontal="left" vertical="center" wrapText="1"/>
    </xf>
    <xf numFmtId="1" fontId="28" fillId="0" borderId="2" xfId="80" applyNumberFormat="1" applyFont="1" applyFill="1" applyBorder="1" applyAlignment="1" applyProtection="1">
      <alignment horizontal="center" vertical="center" wrapText="1"/>
    </xf>
    <xf numFmtId="164" fontId="23" fillId="11" borderId="2" xfId="80" applyNumberFormat="1" applyFont="1" applyFill="1" applyBorder="1" applyAlignment="1" applyProtection="1">
      <alignment horizontal="right" vertical="center" wrapText="1"/>
    </xf>
    <xf numFmtId="49" fontId="16" fillId="0" borderId="8" xfId="80" applyNumberFormat="1" applyFont="1" applyFill="1" applyBorder="1" applyAlignment="1" applyProtection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3" fontId="23" fillId="0" borderId="8" xfId="80" applyNumberFormat="1" applyFont="1" applyFill="1" applyBorder="1" applyAlignment="1" applyProtection="1">
      <alignment horizontal="center" vertical="center" wrapText="1"/>
    </xf>
    <xf numFmtId="0" fontId="24" fillId="0" borderId="0" xfId="79" applyFont="1" applyFill="1" applyAlignment="1" applyProtection="1">
      <alignment horizontal="center" vertical="center" wrapText="1"/>
    </xf>
    <xf numFmtId="0" fontId="0" fillId="0" borderId="4" xfId="0" applyFill="1" applyBorder="1"/>
    <xf numFmtId="0" fontId="16" fillId="0" borderId="2" xfId="66" applyFont="1" applyFill="1" applyBorder="1" applyAlignment="1" applyProtection="1">
      <alignment horizontal="center" vertical="center"/>
    </xf>
    <xf numFmtId="0" fontId="23" fillId="0" borderId="2" xfId="80" applyFont="1" applyFill="1" applyBorder="1" applyAlignment="1" applyProtection="1">
      <alignment horizontal="center" vertical="center" wrapText="1"/>
    </xf>
    <xf numFmtId="3" fontId="23" fillId="0" borderId="2" xfId="80" applyNumberFormat="1" applyFont="1" applyFill="1" applyBorder="1" applyAlignment="1" applyProtection="1">
      <alignment horizontal="center" vertical="center" wrapText="1"/>
    </xf>
    <xf numFmtId="3" fontId="23" fillId="0" borderId="2" xfId="80" applyNumberFormat="1" applyFont="1" applyFill="1" applyBorder="1" applyAlignment="1" applyProtection="1">
      <alignment horizontal="right" vertical="center" wrapText="1"/>
    </xf>
    <xf numFmtId="0" fontId="23" fillId="0" borderId="0" xfId="79" applyFont="1" applyFill="1" applyAlignment="1" applyProtection="1">
      <alignment horizontal="center" vertical="center" wrapText="1"/>
    </xf>
    <xf numFmtId="4" fontId="23" fillId="0" borderId="0" xfId="80" applyNumberFormat="1" applyFont="1" applyFill="1" applyAlignment="1" applyProtection="1">
      <alignment horizontal="center" vertical="center" wrapText="1"/>
    </xf>
    <xf numFmtId="0" fontId="23" fillId="0" borderId="2" xfId="66" applyFont="1" applyFill="1" applyBorder="1" applyAlignment="1" applyProtection="1">
      <alignment horizontal="center" vertical="center"/>
    </xf>
    <xf numFmtId="0" fontId="24" fillId="0" borderId="4" xfId="78" applyFont="1" applyFill="1" applyBorder="1" applyAlignment="1" applyProtection="1">
      <alignment horizontal="center" vertical="center" wrapText="1"/>
    </xf>
    <xf numFmtId="0" fontId="0" fillId="9" borderId="2" xfId="0" applyFill="1" applyBorder="1"/>
    <xf numFmtId="0" fontId="32" fillId="9" borderId="2" xfId="0" applyFont="1" applyFill="1" applyBorder="1" applyAlignment="1">
      <alignment horizontal="justify" vertical="center" wrapText="1"/>
    </xf>
    <xf numFmtId="0" fontId="30" fillId="9" borderId="0" xfId="0" applyFont="1" applyFill="1" applyAlignment="1">
      <alignment horizontal="center"/>
    </xf>
    <xf numFmtId="0" fontId="32" fillId="9" borderId="2" xfId="0" applyFont="1" applyFill="1" applyBorder="1" applyAlignment="1">
      <alignment horizontal="center" vertical="center" wrapText="1"/>
    </xf>
    <xf numFmtId="0" fontId="0" fillId="9" borderId="0" xfId="0" applyFill="1"/>
  </cellXfs>
  <cellStyles count="96">
    <cellStyle name="Accent" xfId="10" xr:uid="{00000000-0005-0000-0000-000000000000}"/>
    <cellStyle name="Accent 1" xfId="11" xr:uid="{00000000-0005-0000-0000-000001000000}"/>
    <cellStyle name="Accent 1 17" xfId="12" xr:uid="{00000000-0005-0000-0000-000002000000}"/>
    <cellStyle name="Accent 1 5" xfId="13" xr:uid="{00000000-0005-0000-0000-000003000000}"/>
    <cellStyle name="Accent 1 6" xfId="14" xr:uid="{00000000-0005-0000-0000-000004000000}"/>
    <cellStyle name="Accent 16" xfId="15" xr:uid="{00000000-0005-0000-0000-000005000000}"/>
    <cellStyle name="Accent 2" xfId="16" xr:uid="{00000000-0005-0000-0000-000006000000}"/>
    <cellStyle name="Accent 2 18" xfId="17" xr:uid="{00000000-0005-0000-0000-000007000000}"/>
    <cellStyle name="Accent 2 6" xfId="18" xr:uid="{00000000-0005-0000-0000-000008000000}"/>
    <cellStyle name="Accent 2 7" xfId="19" xr:uid="{00000000-0005-0000-0000-000009000000}"/>
    <cellStyle name="Accent 3" xfId="20" xr:uid="{00000000-0005-0000-0000-00000A000000}"/>
    <cellStyle name="Accent 3 19" xfId="21" xr:uid="{00000000-0005-0000-0000-00000B000000}"/>
    <cellStyle name="Accent 3 7" xfId="22" xr:uid="{00000000-0005-0000-0000-00000C000000}"/>
    <cellStyle name="Accent 3 8" xfId="23" xr:uid="{00000000-0005-0000-0000-00000D000000}"/>
    <cellStyle name="Accent 4" xfId="24" xr:uid="{00000000-0005-0000-0000-00000E000000}"/>
    <cellStyle name="Accent 5" xfId="25" xr:uid="{00000000-0005-0000-0000-00000F000000}"/>
    <cellStyle name="Accent1 2 8" xfId="26" xr:uid="{00000000-0005-0000-0000-000010000000}"/>
    <cellStyle name="Accent2 2 7" xfId="27" xr:uid="{00000000-0005-0000-0000-000011000000}"/>
    <cellStyle name="Bad" xfId="6" builtinId="27" customBuiltin="1"/>
    <cellStyle name="Bad 13" xfId="28" xr:uid="{00000000-0005-0000-0000-000013000000}"/>
    <cellStyle name="Bad 8" xfId="29" xr:uid="{00000000-0005-0000-0000-000014000000}"/>
    <cellStyle name="Bad 9" xfId="30" xr:uid="{00000000-0005-0000-0000-000015000000}"/>
    <cellStyle name="Comma" xfId="1" builtinId="3" customBuiltin="1"/>
    <cellStyle name="Comma 10" xfId="31" xr:uid="{00000000-0005-0000-0000-000017000000}"/>
    <cellStyle name="Comma 12" xfId="32" xr:uid="{00000000-0005-0000-0000-000018000000}"/>
    <cellStyle name="Comma 2" xfId="33" xr:uid="{00000000-0005-0000-0000-000019000000}"/>
    <cellStyle name="Comma 34" xfId="34" xr:uid="{00000000-0005-0000-0000-00001A000000}"/>
    <cellStyle name="Comma 6 2 2" xfId="35" xr:uid="{00000000-0005-0000-0000-00001B000000}"/>
    <cellStyle name="Comma 6 9" xfId="36" xr:uid="{00000000-0005-0000-0000-00001C000000}"/>
    <cellStyle name="Error" xfId="37" xr:uid="{00000000-0005-0000-0000-00001D000000}"/>
    <cellStyle name="Error 10" xfId="38" xr:uid="{00000000-0005-0000-0000-00001E000000}"/>
    <cellStyle name="Error 15" xfId="39" xr:uid="{00000000-0005-0000-0000-00001F000000}"/>
    <cellStyle name="Error 9" xfId="40" xr:uid="{00000000-0005-0000-0000-000020000000}"/>
    <cellStyle name="Excel Built-in Comma" xfId="41" xr:uid="{00000000-0005-0000-0000-000021000000}"/>
    <cellStyle name="Footnote" xfId="42" xr:uid="{00000000-0005-0000-0000-000022000000}"/>
    <cellStyle name="Footnote 10" xfId="43" xr:uid="{00000000-0005-0000-0000-000023000000}"/>
    <cellStyle name="Footnote 11" xfId="44" xr:uid="{00000000-0005-0000-0000-000024000000}"/>
    <cellStyle name="Footnote 8" xfId="45" xr:uid="{00000000-0005-0000-0000-000025000000}"/>
    <cellStyle name="Good" xfId="5" builtinId="26" customBuiltin="1"/>
    <cellStyle name="Good 11" xfId="46" xr:uid="{00000000-0005-0000-0000-000027000000}"/>
    <cellStyle name="Good 12" xfId="47" xr:uid="{00000000-0005-0000-0000-000028000000}"/>
    <cellStyle name="Good 13" xfId="48" xr:uid="{00000000-0005-0000-0000-000029000000}"/>
    <cellStyle name="Heading" xfId="49" xr:uid="{00000000-0005-0000-0000-00002A000000}"/>
    <cellStyle name="Heading 1" xfId="2" builtinId="16" customBuiltin="1"/>
    <cellStyle name="Heading 1 14" xfId="50" xr:uid="{00000000-0005-0000-0000-00002C000000}"/>
    <cellStyle name="Heading 1 15" xfId="51" xr:uid="{00000000-0005-0000-0000-00002D000000}"/>
    <cellStyle name="Heading 1 4" xfId="52" xr:uid="{00000000-0005-0000-0000-00002E000000}"/>
    <cellStyle name="Heading 13" xfId="53" xr:uid="{00000000-0005-0000-0000-00002F000000}"/>
    <cellStyle name="Heading 14" xfId="54" xr:uid="{00000000-0005-0000-0000-000030000000}"/>
    <cellStyle name="Heading 2" xfId="3" builtinId="17" customBuiltin="1"/>
    <cellStyle name="Heading 2 15" xfId="55" xr:uid="{00000000-0005-0000-0000-000032000000}"/>
    <cellStyle name="Heading 2 16" xfId="56" xr:uid="{00000000-0005-0000-0000-000033000000}"/>
    <cellStyle name="Heading 2 5" xfId="57" xr:uid="{00000000-0005-0000-0000-000034000000}"/>
    <cellStyle name="Heading 3" xfId="4" builtinId="18" customBuiltin="1"/>
    <cellStyle name="Hyperlink" xfId="58" xr:uid="{00000000-0005-0000-0000-000036000000}"/>
    <cellStyle name="Hyperlink 16" xfId="59" xr:uid="{00000000-0005-0000-0000-000037000000}"/>
    <cellStyle name="Hyperlink 17" xfId="60" xr:uid="{00000000-0005-0000-0000-000038000000}"/>
    <cellStyle name="Hyperlink 9" xfId="61" xr:uid="{00000000-0005-0000-0000-000039000000}"/>
    <cellStyle name="Neutral" xfId="7" builtinId="28" customBuiltin="1"/>
    <cellStyle name="Neutral 12" xfId="62" xr:uid="{00000000-0005-0000-0000-00003B000000}"/>
    <cellStyle name="Neutral 17" xfId="63" xr:uid="{00000000-0005-0000-0000-00003C000000}"/>
    <cellStyle name="Neutral 18" xfId="64" xr:uid="{00000000-0005-0000-0000-00003D000000}"/>
    <cellStyle name="Normal" xfId="0" builtinId="0" customBuiltin="1"/>
    <cellStyle name="Normal 10 2" xfId="65" xr:uid="{00000000-0005-0000-0000-00003F000000}"/>
    <cellStyle name="Normal 10 9" xfId="66" xr:uid="{00000000-0005-0000-0000-000040000000}"/>
    <cellStyle name="Normal 11" xfId="67" xr:uid="{00000000-0005-0000-0000-000041000000}"/>
    <cellStyle name="Normal 13 2" xfId="68" xr:uid="{00000000-0005-0000-0000-000042000000}"/>
    <cellStyle name="Normal 14 2 3" xfId="69" xr:uid="{00000000-0005-0000-0000-000043000000}"/>
    <cellStyle name="Normal 14 3" xfId="70" xr:uid="{00000000-0005-0000-0000-000044000000}"/>
    <cellStyle name="Normal 15 2" xfId="71" xr:uid="{00000000-0005-0000-0000-000045000000}"/>
    <cellStyle name="Normal 16 2" xfId="72" xr:uid="{00000000-0005-0000-0000-000046000000}"/>
    <cellStyle name="Normal 16 3" xfId="73" xr:uid="{00000000-0005-0000-0000-000047000000}"/>
    <cellStyle name="Normal 2" xfId="74" xr:uid="{00000000-0005-0000-0000-000048000000}"/>
    <cellStyle name="Normal 20" xfId="75" xr:uid="{00000000-0005-0000-0000-000049000000}"/>
    <cellStyle name="Normal 3" xfId="76" xr:uid="{00000000-0005-0000-0000-00004A000000}"/>
    <cellStyle name="Normal 42" xfId="77" xr:uid="{00000000-0005-0000-0000-00004B000000}"/>
    <cellStyle name="Normal_DT san xuat Cabin 04 robot 21.11.2016" xfId="78" xr:uid="{00000000-0005-0000-0000-00004D000000}"/>
    <cellStyle name="Normal_DT_KSat_he_thong_tiep_dat_dai_KSKL_Vinh" xfId="79" xr:uid="{00000000-0005-0000-0000-00004E000000}"/>
    <cellStyle name="Normal_Sheet1_DT_KSat_he_thong_tiep_dat_dai_KSKL_Vinh" xfId="80" xr:uid="{00000000-0005-0000-0000-00004F000000}"/>
    <cellStyle name="Note" xfId="8" builtinId="10" customBuiltin="1"/>
    <cellStyle name="Note 18" xfId="81" xr:uid="{00000000-0005-0000-0000-000053000000}"/>
    <cellStyle name="Note 19" xfId="82" xr:uid="{00000000-0005-0000-0000-000054000000}"/>
    <cellStyle name="Note 7" xfId="83" xr:uid="{00000000-0005-0000-0000-000055000000}"/>
    <cellStyle name="Status" xfId="84" xr:uid="{00000000-0005-0000-0000-000056000000}"/>
    <cellStyle name="Status 10" xfId="85" xr:uid="{00000000-0005-0000-0000-000057000000}"/>
    <cellStyle name="Status 19" xfId="86" xr:uid="{00000000-0005-0000-0000-000058000000}"/>
    <cellStyle name="Status 20" xfId="87" xr:uid="{00000000-0005-0000-0000-000059000000}"/>
    <cellStyle name="Text" xfId="88" xr:uid="{00000000-0005-0000-0000-00005A000000}"/>
    <cellStyle name="Text 20" xfId="89" xr:uid="{00000000-0005-0000-0000-00005B000000}"/>
    <cellStyle name="Text 21" xfId="90" xr:uid="{00000000-0005-0000-0000-00005C000000}"/>
    <cellStyle name="Text 6" xfId="91" xr:uid="{00000000-0005-0000-0000-00005D000000}"/>
    <cellStyle name="Warning" xfId="92" xr:uid="{00000000-0005-0000-0000-00005E000000}"/>
    <cellStyle name="Warning 14" xfId="93" xr:uid="{00000000-0005-0000-0000-00005F000000}"/>
    <cellStyle name="Warning 21" xfId="94" xr:uid="{00000000-0005-0000-0000-000060000000}"/>
    <cellStyle name="Warning 22" xfId="95" xr:uid="{00000000-0005-0000-0000-000061000000}"/>
    <cellStyle name="?_ Att. 1- Cover" xfId="9" xr:uid="{00000000-0005-0000-0000-00006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48563"/>
  <sheetViews>
    <sheetView tabSelected="1" topLeftCell="A10" zoomScaleNormal="100" workbookViewId="0">
      <selection activeCell="B19" sqref="B19"/>
    </sheetView>
  </sheetViews>
  <sheetFormatPr defaultRowHeight="15.6"/>
  <cols>
    <col min="1" max="1" width="6.77734375" style="5" customWidth="1"/>
    <col min="2" max="2" width="38.6640625" style="5" customWidth="1"/>
    <col min="3" max="3" width="17.6640625" style="5" customWidth="1"/>
    <col min="4" max="4" width="16.5546875" style="5" customWidth="1"/>
    <col min="5" max="5" width="16.33203125" style="5" customWidth="1"/>
    <col min="6" max="6" width="17.6640625" style="54" customWidth="1"/>
    <col min="7" max="7" width="17.6640625" style="5" customWidth="1"/>
    <col min="8" max="8" width="9.33203125" style="5" customWidth="1"/>
    <col min="9" max="9" width="15.44140625" style="5" customWidth="1"/>
    <col min="10" max="10" width="18" style="5" customWidth="1"/>
    <col min="11" max="256" width="9.33203125" style="5" customWidth="1"/>
    <col min="257" max="257" width="8.6640625" style="5" customWidth="1"/>
    <col min="258" max="258" width="34.6640625" style="5" customWidth="1"/>
    <col min="259" max="259" width="12.21875" style="5" customWidth="1"/>
    <col min="260" max="260" width="17.88671875" style="5" customWidth="1"/>
    <col min="261" max="261" width="16.44140625" style="5" customWidth="1"/>
    <col min="262" max="262" width="23.5546875" style="5" customWidth="1"/>
    <col min="263" max="512" width="9.33203125" style="5" customWidth="1"/>
    <col min="513" max="513" width="8.6640625" style="5" customWidth="1"/>
    <col min="514" max="514" width="34.6640625" style="5" customWidth="1"/>
    <col min="515" max="515" width="12.21875" style="5" customWidth="1"/>
    <col min="516" max="516" width="17.88671875" style="5" customWidth="1"/>
    <col min="517" max="517" width="16.44140625" style="5" customWidth="1"/>
    <col min="518" max="518" width="23.5546875" style="5" customWidth="1"/>
    <col min="519" max="768" width="9.33203125" style="5" customWidth="1"/>
    <col min="769" max="769" width="8.6640625" style="5" customWidth="1"/>
    <col min="770" max="770" width="34.6640625" style="5" customWidth="1"/>
    <col min="771" max="771" width="12.21875" style="5" customWidth="1"/>
    <col min="772" max="772" width="17.88671875" style="5" customWidth="1"/>
    <col min="773" max="773" width="16.44140625" style="5" customWidth="1"/>
    <col min="774" max="774" width="23.5546875" style="5" customWidth="1"/>
    <col min="775" max="1024" width="9.33203125" style="5" customWidth="1"/>
    <col min="1025" max="1025" width="8.88671875" customWidth="1"/>
  </cols>
  <sheetData>
    <row r="1" spans="1:10" ht="29.25" customHeight="1">
      <c r="A1" s="92" t="s">
        <v>123</v>
      </c>
      <c r="B1" s="92"/>
      <c r="C1" s="92"/>
      <c r="D1" s="92"/>
      <c r="E1" s="92"/>
      <c r="F1" s="92"/>
      <c r="G1" s="92"/>
    </row>
    <row r="2" spans="1:10" ht="13.8" customHeight="1">
      <c r="A2" s="6"/>
      <c r="B2" s="7"/>
      <c r="C2" s="7"/>
      <c r="D2" s="7"/>
      <c r="E2" s="93"/>
      <c r="F2" s="93"/>
    </row>
    <row r="3" spans="1:10" ht="29.25" customHeight="1">
      <c r="A3" s="94" t="s">
        <v>11</v>
      </c>
      <c r="B3" s="95" t="s">
        <v>12</v>
      </c>
      <c r="C3" s="95" t="s">
        <v>13</v>
      </c>
      <c r="D3" s="95" t="s">
        <v>14</v>
      </c>
      <c r="E3" s="96" t="s">
        <v>15</v>
      </c>
      <c r="F3" s="97" t="s">
        <v>16</v>
      </c>
      <c r="G3" s="91" t="s">
        <v>2</v>
      </c>
    </row>
    <row r="4" spans="1:10" ht="11.25" customHeight="1">
      <c r="A4" s="94"/>
      <c r="B4" s="95"/>
      <c r="C4" s="95"/>
      <c r="D4" s="95"/>
      <c r="E4" s="96"/>
      <c r="F4" s="97"/>
      <c r="G4" s="91"/>
    </row>
    <row r="5" spans="1:10" ht="21.3" customHeight="1">
      <c r="A5" s="9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53" t="s">
        <v>22</v>
      </c>
      <c r="G5" s="88" t="s">
        <v>23</v>
      </c>
    </row>
    <row r="6" spans="1:10" s="13" customFormat="1" ht="25.8" customHeight="1">
      <c r="A6" s="8" t="s">
        <v>3</v>
      </c>
      <c r="B6" s="11" t="s">
        <v>8</v>
      </c>
      <c r="C6" s="8" t="s">
        <v>0</v>
      </c>
      <c r="D6" s="20">
        <f>SUM(D7:D8)</f>
        <v>40</v>
      </c>
      <c r="E6" s="8"/>
      <c r="F6" s="24">
        <f>SUM(F7:F9)</f>
        <v>36361587.769230768</v>
      </c>
      <c r="G6" s="89"/>
      <c r="I6" s="14"/>
      <c r="J6" s="14"/>
    </row>
    <row r="7" spans="1:10" s="5" customFormat="1" ht="25.8" customHeight="1">
      <c r="A7" s="9">
        <v>1</v>
      </c>
      <c r="B7" s="3" t="s">
        <v>122</v>
      </c>
      <c r="C7" s="9" t="s">
        <v>25</v>
      </c>
      <c r="D7" s="18">
        <v>30</v>
      </c>
      <c r="E7" s="61">
        <f>LuongKH_2020!G5</f>
        <v>842276.84615384613</v>
      </c>
      <c r="F7" s="25">
        <f>D7*E7</f>
        <v>25268305.384615384</v>
      </c>
      <c r="G7" s="89" t="s">
        <v>99</v>
      </c>
      <c r="I7" s="57"/>
      <c r="J7" s="57"/>
    </row>
    <row r="8" spans="1:10" ht="27.6" customHeight="1">
      <c r="A8" s="9">
        <v>2</v>
      </c>
      <c r="B8" s="3" t="s">
        <v>27</v>
      </c>
      <c r="C8" s="9" t="s">
        <v>25</v>
      </c>
      <c r="D8" s="58">
        <v>10</v>
      </c>
      <c r="E8" s="15">
        <f>LuongKH_2020!G4</f>
        <v>951969.42307692301</v>
      </c>
      <c r="F8" s="25">
        <f t="shared" ref="F8" si="0">D8*E8</f>
        <v>9519694.2307692301</v>
      </c>
      <c r="G8" s="89" t="s">
        <v>98</v>
      </c>
    </row>
    <row r="9" spans="1:10" ht="27.6" customHeight="1">
      <c r="A9" s="9">
        <v>3</v>
      </c>
      <c r="B9" s="3" t="s">
        <v>124</v>
      </c>
      <c r="C9" s="9" t="s">
        <v>25</v>
      </c>
      <c r="D9" s="58">
        <v>2</v>
      </c>
      <c r="E9" s="15">
        <f>LuongKH_2020!G6</f>
        <v>786794.07692307688</v>
      </c>
      <c r="F9" s="25">
        <f>D9*E9</f>
        <v>1573588.1538461538</v>
      </c>
      <c r="G9" s="89" t="s">
        <v>119</v>
      </c>
    </row>
    <row r="10" spans="1:10" ht="28.2" customHeight="1">
      <c r="A10" s="9">
        <v>4</v>
      </c>
      <c r="B10" s="19" t="s">
        <v>26</v>
      </c>
      <c r="C10" s="9" t="s">
        <v>28</v>
      </c>
      <c r="D10" s="18"/>
      <c r="E10" s="15"/>
      <c r="F10" s="25">
        <f>5%*F6</f>
        <v>1818079.3884615386</v>
      </c>
      <c r="G10" s="89"/>
      <c r="I10" s="13"/>
    </row>
    <row r="11" spans="1:10" ht="24" customHeight="1">
      <c r="A11" s="8" t="s">
        <v>0</v>
      </c>
      <c r="B11" s="17" t="s">
        <v>95</v>
      </c>
      <c r="C11" s="9"/>
      <c r="D11" s="18"/>
      <c r="E11" s="15"/>
      <c r="F11" s="59">
        <f>F6+F10</f>
        <v>38179667.157692306</v>
      </c>
      <c r="G11" s="89" t="s">
        <v>0</v>
      </c>
      <c r="I11" s="13"/>
    </row>
    <row r="12" spans="1:10" ht="22.8" customHeight="1">
      <c r="A12" s="56" t="s">
        <v>96</v>
      </c>
      <c r="B12" s="17" t="s">
        <v>101</v>
      </c>
      <c r="C12" s="9"/>
      <c r="D12" s="18"/>
      <c r="E12" s="15"/>
      <c r="F12" s="24">
        <f>SUM(F13:F16)</f>
        <v>100466861.15384616</v>
      </c>
      <c r="G12" s="89"/>
    </row>
    <row r="13" spans="1:10" ht="22.2" customHeight="1">
      <c r="A13" s="62">
        <v>1</v>
      </c>
      <c r="B13" s="63" t="s">
        <v>24</v>
      </c>
      <c r="C13" s="62" t="s">
        <v>25</v>
      </c>
      <c r="D13" s="64">
        <v>26</v>
      </c>
      <c r="E13" s="65">
        <f>LuongKH_2020!G3</f>
        <v>1057371.7307692308</v>
      </c>
      <c r="F13" s="77">
        <f>D13*E13</f>
        <v>27491665</v>
      </c>
      <c r="G13" s="90" t="s">
        <v>97</v>
      </c>
    </row>
    <row r="14" spans="1:10" ht="19.8" customHeight="1">
      <c r="A14" s="72">
        <v>2</v>
      </c>
      <c r="B14" s="73" t="s">
        <v>100</v>
      </c>
      <c r="C14" s="72" t="s">
        <v>25</v>
      </c>
      <c r="D14" s="74">
        <v>26</v>
      </c>
      <c r="E14" s="75">
        <f>LuongKH_2020!G5</f>
        <v>842276.84615384613</v>
      </c>
      <c r="F14" s="77">
        <f t="shared" ref="F14:F16" si="1">D14*E14</f>
        <v>21899198</v>
      </c>
      <c r="G14" s="76" t="s">
        <v>99</v>
      </c>
    </row>
    <row r="15" spans="1:10" ht="21.6" customHeight="1">
      <c r="A15" s="67">
        <v>3</v>
      </c>
      <c r="B15" s="68" t="s">
        <v>27</v>
      </c>
      <c r="C15" s="67" t="s">
        <v>25</v>
      </c>
      <c r="D15" s="69">
        <v>52</v>
      </c>
      <c r="E15" s="70">
        <f>LuongKH_2020!G4</f>
        <v>951969.42307692301</v>
      </c>
      <c r="F15" s="77">
        <f t="shared" si="1"/>
        <v>49502410</v>
      </c>
      <c r="G15" s="71" t="s">
        <v>98</v>
      </c>
    </row>
    <row r="16" spans="1:10" ht="21.6" customHeight="1">
      <c r="A16" s="67">
        <v>4</v>
      </c>
      <c r="B16" s="3" t="s">
        <v>124</v>
      </c>
      <c r="C16" s="9" t="s">
        <v>25</v>
      </c>
      <c r="D16" s="58">
        <v>2</v>
      </c>
      <c r="E16" s="70">
        <f>LuongKH_2020!G6</f>
        <v>786794.07692307688</v>
      </c>
      <c r="F16" s="77">
        <f t="shared" si="1"/>
        <v>1573588.1538461538</v>
      </c>
      <c r="G16" s="71"/>
    </row>
    <row r="17" spans="1:1024" ht="21.6" customHeight="1">
      <c r="A17" s="67"/>
      <c r="B17" s="85" t="s">
        <v>126</v>
      </c>
      <c r="C17" s="28"/>
      <c r="D17" s="86"/>
      <c r="E17" s="81"/>
      <c r="F17" s="25" t="s">
        <v>0</v>
      </c>
      <c r="G17" s="82"/>
    </row>
    <row r="18" spans="1:1024" ht="21.6" customHeight="1">
      <c r="A18" s="67"/>
      <c r="B18" s="63" t="s">
        <v>24</v>
      </c>
      <c r="C18" s="9" t="s">
        <v>25</v>
      </c>
      <c r="D18" s="18">
        <v>26</v>
      </c>
      <c r="E18" s="15">
        <f>LuongKH_2020!G3</f>
        <v>1057371.7307692308</v>
      </c>
      <c r="F18" s="25">
        <f>D18*E18</f>
        <v>27491665</v>
      </c>
      <c r="G18" s="66" t="s">
        <v>97</v>
      </c>
    </row>
    <row r="19" spans="1:1024" ht="21.6" customHeight="1">
      <c r="A19" s="67"/>
      <c r="B19" s="73" t="s">
        <v>100</v>
      </c>
      <c r="C19" s="9" t="s">
        <v>25</v>
      </c>
      <c r="D19" s="18">
        <v>26</v>
      </c>
      <c r="E19" s="15">
        <f>LuongKH_2020!G5</f>
        <v>842276.84615384613</v>
      </c>
      <c r="F19" s="25">
        <f>D19*E19</f>
        <v>21899198</v>
      </c>
      <c r="G19" s="76" t="s">
        <v>99</v>
      </c>
    </row>
    <row r="20" spans="1:1024" ht="21.6" customHeight="1">
      <c r="A20" s="67"/>
      <c r="B20" s="68" t="s">
        <v>27</v>
      </c>
      <c r="C20" s="9" t="s">
        <v>25</v>
      </c>
      <c r="D20" s="18">
        <v>26</v>
      </c>
      <c r="E20" s="15">
        <f>LuongKH_2020!G4</f>
        <v>951969.42307692301</v>
      </c>
      <c r="F20" s="25">
        <f>D20*E20</f>
        <v>24751205</v>
      </c>
      <c r="G20" s="71" t="s">
        <v>98</v>
      </c>
    </row>
    <row r="21" spans="1:1024" ht="20.399999999999999" customHeight="1">
      <c r="A21" s="9">
        <v>5</v>
      </c>
      <c r="B21" s="19" t="s">
        <v>26</v>
      </c>
      <c r="C21" s="9" t="s">
        <v>103</v>
      </c>
      <c r="D21" s="18"/>
      <c r="E21" s="15"/>
      <c r="F21" s="25">
        <f>5%*F12</f>
        <v>5023343.057692308</v>
      </c>
      <c r="G21" s="2"/>
    </row>
    <row r="22" spans="1:1024" ht="21" customHeight="1">
      <c r="A22" s="9"/>
      <c r="B22" s="17" t="s">
        <v>104</v>
      </c>
      <c r="C22" s="9"/>
      <c r="D22" s="18"/>
      <c r="E22" s="15"/>
      <c r="F22" s="59">
        <f>F12+F21</f>
        <v>105490204.21153846</v>
      </c>
      <c r="G22" s="2"/>
    </row>
    <row r="23" spans="1:1024" s="22" customFormat="1" ht="21.6" customHeight="1">
      <c r="A23" s="56" t="s">
        <v>6</v>
      </c>
      <c r="B23" s="17" t="s">
        <v>125</v>
      </c>
      <c r="C23" s="56"/>
      <c r="D23" s="20"/>
      <c r="E23" s="21"/>
      <c r="F23" s="24">
        <f>SUM(F25:F34)</f>
        <v>222314657</v>
      </c>
      <c r="G23" s="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  <c r="LP23" s="13"/>
      <c r="LQ23" s="13"/>
      <c r="LR23" s="13"/>
      <c r="LS23" s="13"/>
      <c r="LT23" s="13"/>
      <c r="LU23" s="13"/>
      <c r="LV23" s="13"/>
      <c r="LW23" s="13"/>
      <c r="LX23" s="13"/>
      <c r="LY23" s="13"/>
      <c r="LZ23" s="13"/>
      <c r="MA23" s="13"/>
      <c r="MB23" s="13"/>
      <c r="MC23" s="13"/>
      <c r="MD23" s="13"/>
      <c r="ME23" s="13"/>
      <c r="MF23" s="13"/>
      <c r="MG23" s="13"/>
      <c r="MH23" s="13"/>
      <c r="MI23" s="13"/>
      <c r="MJ23" s="13"/>
      <c r="MK23" s="13"/>
      <c r="ML23" s="13"/>
      <c r="MM23" s="13"/>
      <c r="MN23" s="13"/>
      <c r="MO23" s="13"/>
      <c r="MP23" s="13"/>
      <c r="MQ23" s="13"/>
      <c r="MR23" s="13"/>
      <c r="MS23" s="13"/>
      <c r="MT23" s="13"/>
      <c r="MU23" s="13"/>
      <c r="MV23" s="13"/>
      <c r="MW23" s="13"/>
      <c r="MX23" s="13"/>
      <c r="MY23" s="13"/>
      <c r="MZ23" s="13"/>
      <c r="NA23" s="13"/>
      <c r="NB23" s="13"/>
      <c r="NC23" s="13"/>
      <c r="ND23" s="13"/>
      <c r="NE23" s="13"/>
      <c r="NF23" s="13"/>
      <c r="NG23" s="13"/>
      <c r="NH23" s="13"/>
      <c r="NI23" s="13"/>
      <c r="NJ23" s="13"/>
      <c r="NK23" s="13"/>
      <c r="NL23" s="13"/>
      <c r="NM23" s="13"/>
      <c r="NN23" s="13"/>
      <c r="NO23" s="13"/>
      <c r="NP23" s="13"/>
      <c r="NQ23" s="13"/>
      <c r="NR23" s="13"/>
      <c r="NS23" s="13"/>
      <c r="NT23" s="13"/>
      <c r="NU23" s="13"/>
      <c r="NV23" s="13"/>
      <c r="NW23" s="13"/>
      <c r="NX23" s="13"/>
      <c r="NY23" s="13"/>
      <c r="NZ23" s="13"/>
      <c r="OA23" s="13"/>
      <c r="OB23" s="13"/>
      <c r="OC23" s="13"/>
      <c r="OD23" s="13"/>
      <c r="OE23" s="13"/>
      <c r="OF23" s="13"/>
      <c r="OG23" s="13"/>
      <c r="OH23" s="13"/>
      <c r="OI23" s="13"/>
      <c r="OJ23" s="13"/>
      <c r="OK23" s="13"/>
      <c r="OL23" s="13"/>
      <c r="OM23" s="13"/>
      <c r="ON23" s="13"/>
      <c r="OO23" s="13"/>
      <c r="OP23" s="13"/>
      <c r="OQ23" s="13"/>
      <c r="OR23" s="13"/>
      <c r="OS23" s="13"/>
      <c r="OT23" s="13"/>
      <c r="OU23" s="13"/>
      <c r="OV23" s="13"/>
      <c r="OW23" s="13"/>
      <c r="OX23" s="13"/>
      <c r="OY23" s="13"/>
      <c r="OZ23" s="13"/>
      <c r="PA23" s="13"/>
      <c r="PB23" s="13"/>
      <c r="PC23" s="13"/>
      <c r="PD23" s="13"/>
      <c r="PE23" s="13"/>
      <c r="PF23" s="13"/>
      <c r="PG23" s="13"/>
      <c r="PH23" s="13"/>
      <c r="PI23" s="13"/>
      <c r="PJ23" s="13"/>
      <c r="PK23" s="13"/>
      <c r="PL23" s="13"/>
      <c r="PM23" s="13"/>
      <c r="PN23" s="13"/>
      <c r="PO23" s="13"/>
      <c r="PP23" s="13"/>
      <c r="PQ23" s="13"/>
      <c r="PR23" s="13"/>
      <c r="PS23" s="13"/>
      <c r="PT23" s="13"/>
      <c r="PU23" s="13"/>
      <c r="PV23" s="13"/>
      <c r="PW23" s="13"/>
      <c r="PX23" s="13"/>
      <c r="PY23" s="13"/>
      <c r="PZ23" s="13"/>
      <c r="QA23" s="13"/>
      <c r="QB23" s="13"/>
      <c r="QC23" s="13"/>
      <c r="QD23" s="13"/>
      <c r="QE23" s="13"/>
      <c r="QF23" s="13"/>
      <c r="QG23" s="13"/>
      <c r="QH23" s="13"/>
      <c r="QI23" s="13"/>
      <c r="QJ23" s="13"/>
      <c r="QK23" s="13"/>
      <c r="QL23" s="13"/>
      <c r="QM23" s="13"/>
      <c r="QN23" s="13"/>
      <c r="QO23" s="13"/>
      <c r="QP23" s="13"/>
      <c r="QQ23" s="13"/>
      <c r="QR23" s="13"/>
      <c r="QS23" s="13"/>
      <c r="QT23" s="13"/>
      <c r="QU23" s="13"/>
      <c r="QV23" s="13"/>
      <c r="QW23" s="13"/>
      <c r="QX23" s="13"/>
      <c r="QY23" s="13"/>
      <c r="QZ23" s="13"/>
      <c r="RA23" s="13"/>
      <c r="RB23" s="13"/>
      <c r="RC23" s="13"/>
      <c r="RD23" s="13"/>
      <c r="RE23" s="13"/>
      <c r="RF23" s="13"/>
      <c r="RG23" s="13"/>
      <c r="RH23" s="13"/>
      <c r="RI23" s="13"/>
      <c r="RJ23" s="13"/>
      <c r="RK23" s="13"/>
      <c r="RL23" s="13"/>
      <c r="RM23" s="13"/>
      <c r="RN23" s="13"/>
      <c r="RO23" s="13"/>
      <c r="RP23" s="13"/>
      <c r="RQ23" s="13"/>
      <c r="RR23" s="13"/>
      <c r="RS23" s="13"/>
      <c r="RT23" s="13"/>
      <c r="RU23" s="13"/>
      <c r="RV23" s="13"/>
      <c r="RW23" s="13"/>
      <c r="RX23" s="13"/>
      <c r="RY23" s="13"/>
      <c r="RZ23" s="13"/>
      <c r="SA23" s="13"/>
      <c r="SB23" s="13"/>
      <c r="SC23" s="13"/>
      <c r="SD23" s="13"/>
      <c r="SE23" s="13"/>
      <c r="SF23" s="13"/>
      <c r="SG23" s="13"/>
      <c r="SH23" s="13"/>
      <c r="SI23" s="13"/>
      <c r="SJ23" s="13"/>
      <c r="SK23" s="13"/>
      <c r="SL23" s="13"/>
      <c r="SM23" s="13"/>
      <c r="SN23" s="13"/>
      <c r="SO23" s="13"/>
      <c r="SP23" s="13"/>
      <c r="SQ23" s="13"/>
      <c r="SR23" s="13"/>
      <c r="SS23" s="13"/>
      <c r="ST23" s="13"/>
      <c r="SU23" s="13"/>
      <c r="SV23" s="13"/>
      <c r="SW23" s="13"/>
      <c r="SX23" s="13"/>
      <c r="SY23" s="13"/>
      <c r="SZ23" s="13"/>
      <c r="TA23" s="13"/>
      <c r="TB23" s="13"/>
      <c r="TC23" s="13"/>
      <c r="TD23" s="13"/>
      <c r="TE23" s="13"/>
      <c r="TF23" s="13"/>
      <c r="TG23" s="13"/>
      <c r="TH23" s="13"/>
      <c r="TI23" s="13"/>
      <c r="TJ23" s="13"/>
      <c r="TK23" s="13"/>
      <c r="TL23" s="13"/>
      <c r="TM23" s="13"/>
      <c r="TN23" s="13"/>
      <c r="TO23" s="13"/>
      <c r="TP23" s="13"/>
      <c r="TQ23" s="13"/>
      <c r="TR23" s="13"/>
      <c r="TS23" s="13"/>
      <c r="TT23" s="13"/>
      <c r="TU23" s="13"/>
      <c r="TV23" s="13"/>
      <c r="TW23" s="13"/>
      <c r="TX23" s="13"/>
      <c r="TY23" s="13"/>
      <c r="TZ23" s="13"/>
      <c r="UA23" s="13"/>
      <c r="UB23" s="13"/>
      <c r="UC23" s="13"/>
      <c r="UD23" s="13"/>
      <c r="UE23" s="13"/>
      <c r="UF23" s="13"/>
      <c r="UG23" s="13"/>
      <c r="UH23" s="13"/>
      <c r="UI23" s="13"/>
      <c r="UJ23" s="13"/>
      <c r="UK23" s="13"/>
      <c r="UL23" s="13"/>
      <c r="UM23" s="13"/>
      <c r="UN23" s="13"/>
      <c r="UO23" s="13"/>
      <c r="UP23" s="13"/>
      <c r="UQ23" s="13"/>
      <c r="UR23" s="13"/>
      <c r="US23" s="13"/>
      <c r="UT23" s="13"/>
      <c r="UU23" s="13"/>
      <c r="UV23" s="13"/>
      <c r="UW23" s="13"/>
      <c r="UX23" s="13"/>
      <c r="UY23" s="13"/>
      <c r="UZ23" s="13"/>
      <c r="VA23" s="13"/>
      <c r="VB23" s="13"/>
      <c r="VC23" s="13"/>
      <c r="VD23" s="13"/>
      <c r="VE23" s="13"/>
      <c r="VF23" s="13"/>
      <c r="VG23" s="13"/>
      <c r="VH23" s="13"/>
      <c r="VI23" s="13"/>
      <c r="VJ23" s="13"/>
      <c r="VK23" s="13"/>
      <c r="VL23" s="13"/>
      <c r="VM23" s="13"/>
      <c r="VN23" s="13"/>
      <c r="VO23" s="13"/>
      <c r="VP23" s="13"/>
      <c r="VQ23" s="13"/>
      <c r="VR23" s="13"/>
      <c r="VS23" s="13"/>
      <c r="VT23" s="13"/>
      <c r="VU23" s="13"/>
      <c r="VV23" s="13"/>
      <c r="VW23" s="13"/>
      <c r="VX23" s="13"/>
      <c r="VY23" s="13"/>
      <c r="VZ23" s="13"/>
      <c r="WA23" s="13"/>
      <c r="WB23" s="13"/>
      <c r="WC23" s="13"/>
      <c r="WD23" s="13"/>
      <c r="WE23" s="13"/>
      <c r="WF23" s="13"/>
      <c r="WG23" s="13"/>
      <c r="WH23" s="13"/>
      <c r="WI23" s="13"/>
      <c r="WJ23" s="13"/>
      <c r="WK23" s="13"/>
      <c r="WL23" s="13"/>
      <c r="WM23" s="13"/>
      <c r="WN23" s="13"/>
      <c r="WO23" s="13"/>
      <c r="WP23" s="13"/>
      <c r="WQ23" s="13"/>
      <c r="WR23" s="13"/>
      <c r="WS23" s="13"/>
      <c r="WT23" s="13"/>
      <c r="WU23" s="13"/>
      <c r="WV23" s="13"/>
      <c r="WW23" s="13"/>
      <c r="WX23" s="13"/>
      <c r="WY23" s="13"/>
      <c r="WZ23" s="13"/>
      <c r="XA23" s="13"/>
      <c r="XB23" s="13"/>
      <c r="XC23" s="13"/>
      <c r="XD23" s="13"/>
      <c r="XE23" s="13"/>
      <c r="XF23" s="13"/>
      <c r="XG23" s="13"/>
      <c r="XH23" s="13"/>
      <c r="XI23" s="13"/>
      <c r="XJ23" s="13"/>
      <c r="XK23" s="13"/>
      <c r="XL23" s="13"/>
      <c r="XM23" s="13"/>
      <c r="XN23" s="13"/>
      <c r="XO23" s="13"/>
      <c r="XP23" s="13"/>
      <c r="XQ23" s="13"/>
      <c r="XR23" s="13"/>
      <c r="XS23" s="13"/>
      <c r="XT23" s="13"/>
      <c r="XU23" s="13"/>
      <c r="XV23" s="13"/>
      <c r="XW23" s="13"/>
      <c r="XX23" s="13"/>
      <c r="XY23" s="13"/>
      <c r="XZ23" s="13"/>
      <c r="YA23" s="13"/>
      <c r="YB23" s="13"/>
      <c r="YC23" s="13"/>
      <c r="YD23" s="13"/>
      <c r="YE23" s="13"/>
      <c r="YF23" s="13"/>
      <c r="YG23" s="13"/>
      <c r="YH23" s="13"/>
      <c r="YI23" s="13"/>
      <c r="YJ23" s="13"/>
      <c r="YK23" s="13"/>
      <c r="YL23" s="13"/>
      <c r="YM23" s="13"/>
      <c r="YN23" s="13"/>
      <c r="YO23" s="13"/>
      <c r="YP23" s="13"/>
      <c r="YQ23" s="13"/>
      <c r="YR23" s="13"/>
      <c r="YS23" s="13"/>
      <c r="YT23" s="13"/>
      <c r="YU23" s="13"/>
      <c r="YV23" s="13"/>
      <c r="YW23" s="13"/>
      <c r="YX23" s="13"/>
      <c r="YY23" s="13"/>
      <c r="YZ23" s="13"/>
      <c r="ZA23" s="13"/>
      <c r="ZB23" s="13"/>
      <c r="ZC23" s="13"/>
      <c r="ZD23" s="13"/>
      <c r="ZE23" s="13"/>
      <c r="ZF23" s="13"/>
      <c r="ZG23" s="13"/>
      <c r="ZH23" s="13"/>
      <c r="ZI23" s="13"/>
      <c r="ZJ23" s="13"/>
      <c r="ZK23" s="13"/>
      <c r="ZL23" s="13"/>
      <c r="ZM23" s="13"/>
      <c r="ZN23" s="13"/>
      <c r="ZO23" s="13"/>
      <c r="ZP23" s="13"/>
      <c r="ZQ23" s="13"/>
      <c r="ZR23" s="13"/>
      <c r="ZS23" s="13"/>
      <c r="ZT23" s="13"/>
      <c r="ZU23" s="13"/>
      <c r="ZV23" s="13"/>
      <c r="ZW23" s="13"/>
      <c r="ZX23" s="13"/>
      <c r="ZY23" s="13"/>
      <c r="ZZ23" s="13"/>
      <c r="AAA23" s="13"/>
      <c r="AAB23" s="13"/>
      <c r="AAC23" s="13"/>
      <c r="AAD23" s="13"/>
      <c r="AAE23" s="13"/>
      <c r="AAF23" s="13"/>
      <c r="AAG23" s="13"/>
      <c r="AAH23" s="13"/>
      <c r="AAI23" s="13"/>
      <c r="AAJ23" s="13"/>
      <c r="AAK23" s="13"/>
      <c r="AAL23" s="13"/>
      <c r="AAM23" s="13"/>
      <c r="AAN23" s="13"/>
      <c r="AAO23" s="13"/>
      <c r="AAP23" s="13"/>
      <c r="AAQ23" s="13"/>
      <c r="AAR23" s="13"/>
      <c r="AAS23" s="13"/>
      <c r="AAT23" s="13"/>
      <c r="AAU23" s="13"/>
      <c r="AAV23" s="13"/>
      <c r="AAW23" s="13"/>
      <c r="AAX23" s="13"/>
      <c r="AAY23" s="13"/>
      <c r="AAZ23" s="13"/>
      <c r="ABA23" s="13"/>
      <c r="ABB23" s="13"/>
      <c r="ABC23" s="13"/>
      <c r="ABD23" s="13"/>
      <c r="ABE23" s="13"/>
      <c r="ABF23" s="13"/>
      <c r="ABG23" s="13"/>
      <c r="ABH23" s="13"/>
      <c r="ABI23" s="13"/>
      <c r="ABJ23" s="13"/>
      <c r="ABK23" s="13"/>
      <c r="ABL23" s="13"/>
      <c r="ABM23" s="13"/>
      <c r="ABN23" s="13"/>
      <c r="ABO23" s="13"/>
      <c r="ABP23" s="13"/>
      <c r="ABQ23" s="13"/>
      <c r="ABR23" s="13"/>
      <c r="ABS23" s="13"/>
      <c r="ABT23" s="13"/>
      <c r="ABU23" s="13"/>
      <c r="ABV23" s="13"/>
      <c r="ABW23" s="13"/>
      <c r="ABX23" s="13"/>
      <c r="ABY23" s="13"/>
      <c r="ABZ23" s="13"/>
      <c r="ACA23" s="13"/>
      <c r="ACB23" s="13"/>
      <c r="ACC23" s="13"/>
      <c r="ACD23" s="13"/>
      <c r="ACE23" s="13"/>
      <c r="ACF23" s="13"/>
      <c r="ACG23" s="13"/>
      <c r="ACH23" s="13"/>
      <c r="ACI23" s="13"/>
      <c r="ACJ23" s="13"/>
      <c r="ACK23" s="13"/>
      <c r="ACL23" s="13"/>
      <c r="ACM23" s="13"/>
      <c r="ACN23" s="13"/>
      <c r="ACO23" s="13"/>
      <c r="ACP23" s="13"/>
      <c r="ACQ23" s="13"/>
      <c r="ACR23" s="13"/>
      <c r="ACS23" s="13"/>
      <c r="ACT23" s="13"/>
      <c r="ACU23" s="13"/>
      <c r="ACV23" s="13"/>
      <c r="ACW23" s="13"/>
      <c r="ACX23" s="13"/>
      <c r="ACY23" s="13"/>
      <c r="ACZ23" s="13"/>
      <c r="ADA23" s="13"/>
      <c r="ADB23" s="13"/>
      <c r="ADC23" s="13"/>
      <c r="ADD23" s="13"/>
      <c r="ADE23" s="13"/>
      <c r="ADF23" s="13"/>
      <c r="ADG23" s="13"/>
      <c r="ADH23" s="13"/>
      <c r="ADI23" s="13"/>
      <c r="ADJ23" s="13"/>
      <c r="ADK23" s="13"/>
      <c r="ADL23" s="13"/>
      <c r="ADM23" s="13"/>
      <c r="ADN23" s="13"/>
      <c r="ADO23" s="13"/>
      <c r="ADP23" s="13"/>
      <c r="ADQ23" s="13"/>
      <c r="ADR23" s="13"/>
      <c r="ADS23" s="13"/>
      <c r="ADT23" s="13"/>
      <c r="ADU23" s="13"/>
      <c r="ADV23" s="13"/>
      <c r="ADW23" s="13"/>
      <c r="ADX23" s="13"/>
      <c r="ADY23" s="13"/>
      <c r="ADZ23" s="13"/>
      <c r="AEA23" s="13"/>
      <c r="AEB23" s="13"/>
      <c r="AEC23" s="13"/>
      <c r="AED23" s="13"/>
      <c r="AEE23" s="13"/>
      <c r="AEF23" s="13"/>
      <c r="AEG23" s="13"/>
      <c r="AEH23" s="13"/>
      <c r="AEI23" s="13"/>
      <c r="AEJ23" s="13"/>
      <c r="AEK23" s="13"/>
      <c r="AEL23" s="13"/>
      <c r="AEM23" s="13"/>
      <c r="AEN23" s="13"/>
      <c r="AEO23" s="13"/>
      <c r="AEP23" s="13"/>
      <c r="AEQ23" s="13"/>
      <c r="AER23" s="13"/>
      <c r="AES23" s="13"/>
      <c r="AET23" s="13"/>
      <c r="AEU23" s="13"/>
      <c r="AEV23" s="13"/>
      <c r="AEW23" s="13"/>
      <c r="AEX23" s="13"/>
      <c r="AEY23" s="13"/>
      <c r="AEZ23" s="13"/>
      <c r="AFA23" s="13"/>
      <c r="AFB23" s="13"/>
      <c r="AFC23" s="13"/>
      <c r="AFD23" s="13"/>
      <c r="AFE23" s="13"/>
      <c r="AFF23" s="13"/>
      <c r="AFG23" s="13"/>
      <c r="AFH23" s="13"/>
      <c r="AFI23" s="13"/>
      <c r="AFJ23" s="13"/>
      <c r="AFK23" s="13"/>
      <c r="AFL23" s="13"/>
      <c r="AFM23" s="13"/>
      <c r="AFN23" s="13"/>
      <c r="AFO23" s="13"/>
      <c r="AFP23" s="13"/>
      <c r="AFQ23" s="13"/>
      <c r="AFR23" s="13"/>
      <c r="AFS23" s="13"/>
      <c r="AFT23" s="13"/>
      <c r="AFU23" s="13"/>
      <c r="AFV23" s="13"/>
      <c r="AFW23" s="13"/>
      <c r="AFX23" s="13"/>
      <c r="AFY23" s="13"/>
      <c r="AFZ23" s="13"/>
      <c r="AGA23" s="13"/>
      <c r="AGB23" s="13"/>
      <c r="AGC23" s="13"/>
      <c r="AGD23" s="13"/>
      <c r="AGE23" s="13"/>
      <c r="AGF23" s="13"/>
      <c r="AGG23" s="13"/>
      <c r="AGH23" s="13"/>
      <c r="AGI23" s="13"/>
      <c r="AGJ23" s="13"/>
      <c r="AGK23" s="13"/>
      <c r="AGL23" s="13"/>
      <c r="AGM23" s="13"/>
      <c r="AGN23" s="13"/>
      <c r="AGO23" s="13"/>
      <c r="AGP23" s="13"/>
      <c r="AGQ23" s="13"/>
      <c r="AGR23" s="13"/>
      <c r="AGS23" s="13"/>
      <c r="AGT23" s="13"/>
      <c r="AGU23" s="13"/>
      <c r="AGV23" s="13"/>
      <c r="AGW23" s="13"/>
      <c r="AGX23" s="13"/>
      <c r="AGY23" s="13"/>
      <c r="AGZ23" s="13"/>
      <c r="AHA23" s="13"/>
      <c r="AHB23" s="13"/>
      <c r="AHC23" s="13"/>
      <c r="AHD23" s="13"/>
      <c r="AHE23" s="13"/>
      <c r="AHF23" s="13"/>
      <c r="AHG23" s="13"/>
      <c r="AHH23" s="13"/>
      <c r="AHI23" s="13"/>
      <c r="AHJ23" s="13"/>
      <c r="AHK23" s="13"/>
      <c r="AHL23" s="13"/>
      <c r="AHM23" s="13"/>
      <c r="AHN23" s="13"/>
      <c r="AHO23" s="13"/>
      <c r="AHP23" s="13"/>
      <c r="AHQ23" s="13"/>
      <c r="AHR23" s="13"/>
      <c r="AHS23" s="13"/>
      <c r="AHT23" s="13"/>
      <c r="AHU23" s="13"/>
      <c r="AHV23" s="13"/>
      <c r="AHW23" s="13"/>
      <c r="AHX23" s="13"/>
      <c r="AHY23" s="13"/>
      <c r="AHZ23" s="13"/>
      <c r="AIA23" s="13"/>
      <c r="AIB23" s="13"/>
      <c r="AIC23" s="13"/>
      <c r="AID23" s="13"/>
      <c r="AIE23" s="13"/>
      <c r="AIF23" s="13"/>
      <c r="AIG23" s="13"/>
      <c r="AIH23" s="13"/>
      <c r="AII23" s="13"/>
      <c r="AIJ23" s="13"/>
      <c r="AIK23" s="13"/>
      <c r="AIL23" s="13"/>
      <c r="AIM23" s="13"/>
      <c r="AIN23" s="13"/>
      <c r="AIO23" s="13"/>
      <c r="AIP23" s="13"/>
      <c r="AIQ23" s="13"/>
      <c r="AIR23" s="13"/>
      <c r="AIS23" s="13"/>
      <c r="AIT23" s="13"/>
      <c r="AIU23" s="13"/>
      <c r="AIV23" s="13"/>
      <c r="AIW23" s="13"/>
      <c r="AIX23" s="13"/>
      <c r="AIY23" s="13"/>
      <c r="AIZ23" s="13"/>
      <c r="AJA23" s="13"/>
      <c r="AJB23" s="13"/>
      <c r="AJC23" s="13"/>
      <c r="AJD23" s="13"/>
      <c r="AJE23" s="13"/>
      <c r="AJF23" s="13"/>
      <c r="AJG23" s="13"/>
      <c r="AJH23" s="13"/>
      <c r="AJI23" s="13"/>
      <c r="AJJ23" s="13"/>
      <c r="AJK23" s="13"/>
      <c r="AJL23" s="13"/>
      <c r="AJM23" s="13"/>
      <c r="AJN23" s="13"/>
      <c r="AJO23" s="13"/>
      <c r="AJP23" s="13"/>
      <c r="AJQ23" s="13"/>
      <c r="AJR23" s="13"/>
      <c r="AJS23" s="13"/>
      <c r="AJT23" s="13"/>
      <c r="AJU23" s="13"/>
      <c r="AJV23" s="13"/>
      <c r="AJW23" s="13"/>
      <c r="AJX23" s="13"/>
      <c r="AJY23" s="13"/>
      <c r="AJZ23" s="13"/>
      <c r="AKA23" s="13"/>
      <c r="AKB23" s="13"/>
      <c r="AKC23" s="13"/>
      <c r="AKD23" s="13"/>
      <c r="AKE23" s="13"/>
      <c r="AKF23" s="13"/>
      <c r="AKG23" s="13"/>
      <c r="AKH23" s="13"/>
      <c r="AKI23" s="13"/>
      <c r="AKJ23" s="13"/>
      <c r="AKK23" s="13"/>
      <c r="AKL23" s="13"/>
      <c r="AKM23" s="13"/>
      <c r="AKN23" s="13"/>
      <c r="AKO23" s="13"/>
      <c r="AKP23" s="13"/>
      <c r="AKQ23" s="13"/>
      <c r="AKR23" s="13"/>
      <c r="AKS23" s="13"/>
      <c r="AKT23" s="13"/>
      <c r="AKU23" s="13"/>
      <c r="AKV23" s="13"/>
      <c r="AKW23" s="13"/>
      <c r="AKX23" s="13"/>
      <c r="AKY23" s="13"/>
      <c r="AKZ23" s="13"/>
      <c r="ALA23" s="13"/>
      <c r="ALB23" s="13"/>
      <c r="ALC23" s="13"/>
      <c r="ALD23" s="13"/>
      <c r="ALE23" s="13"/>
      <c r="ALF23" s="13"/>
      <c r="ALG23" s="13"/>
      <c r="ALH23" s="13"/>
      <c r="ALI23" s="13"/>
      <c r="ALJ23" s="13"/>
      <c r="ALK23" s="13"/>
      <c r="ALL23" s="13"/>
      <c r="ALM23" s="13"/>
      <c r="ALN23" s="13"/>
      <c r="ALO23" s="13"/>
      <c r="ALP23" s="13"/>
      <c r="ALQ23" s="13"/>
      <c r="ALR23" s="13"/>
      <c r="ALS23" s="13"/>
      <c r="ALT23" s="13"/>
      <c r="ALU23" s="13"/>
      <c r="ALV23" s="13"/>
      <c r="ALW23" s="13"/>
      <c r="ALX23" s="13"/>
      <c r="ALY23" s="13"/>
      <c r="ALZ23" s="13"/>
      <c r="AMA23" s="13"/>
      <c r="AMB23" s="13"/>
      <c r="AMC23" s="13"/>
      <c r="AMD23" s="13"/>
      <c r="AME23" s="13"/>
      <c r="AMF23" s="13"/>
      <c r="AMG23" s="13"/>
      <c r="AMH23" s="13"/>
      <c r="AMI23" s="13"/>
      <c r="AMJ23" s="13"/>
    </row>
    <row r="24" spans="1:1024" s="84" customFormat="1" ht="16.2">
      <c r="A24" s="28">
        <v>1</v>
      </c>
      <c r="B24" s="78" t="s">
        <v>105</v>
      </c>
      <c r="C24" s="79"/>
      <c r="D24" s="80"/>
      <c r="E24" s="81"/>
      <c r="F24" s="55"/>
      <c r="G24" s="82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FX24" s="83"/>
      <c r="FY24" s="83"/>
      <c r="FZ24" s="83"/>
      <c r="GA24" s="83"/>
      <c r="GB24" s="83"/>
      <c r="GC24" s="83"/>
      <c r="GD24" s="83"/>
      <c r="GE24" s="83"/>
      <c r="GF24" s="83"/>
      <c r="GG24" s="83"/>
      <c r="GH24" s="83"/>
      <c r="GI24" s="83"/>
      <c r="GJ24" s="83"/>
      <c r="GK24" s="83"/>
      <c r="GL24" s="83"/>
      <c r="GM24" s="83"/>
      <c r="GN24" s="83"/>
      <c r="GO24" s="83"/>
      <c r="GP24" s="83"/>
      <c r="GQ24" s="83"/>
      <c r="GR24" s="83"/>
      <c r="GS24" s="83"/>
      <c r="GT24" s="83"/>
      <c r="GU24" s="83"/>
      <c r="GV24" s="83"/>
      <c r="GW24" s="83"/>
      <c r="GX24" s="83"/>
      <c r="GY24" s="83"/>
      <c r="GZ24" s="83"/>
      <c r="HA24" s="83"/>
      <c r="HB24" s="83"/>
      <c r="HC24" s="83"/>
      <c r="HD24" s="83"/>
      <c r="HE24" s="83"/>
      <c r="HF24" s="83"/>
      <c r="HG24" s="83"/>
      <c r="HH24" s="83"/>
      <c r="HI24" s="83"/>
      <c r="HJ24" s="83"/>
      <c r="HK24" s="83"/>
      <c r="HL24" s="83"/>
      <c r="HM24" s="83"/>
      <c r="HN24" s="83"/>
      <c r="HO24" s="83"/>
      <c r="HP24" s="83"/>
      <c r="HQ24" s="83"/>
      <c r="HR24" s="83"/>
      <c r="HS24" s="83"/>
      <c r="HT24" s="83"/>
      <c r="HU24" s="83"/>
      <c r="HV24" s="83"/>
      <c r="HW24" s="83"/>
      <c r="HX24" s="83"/>
      <c r="HY24" s="83"/>
      <c r="HZ24" s="83"/>
      <c r="IA24" s="83"/>
      <c r="IB24" s="83"/>
      <c r="IC24" s="83"/>
      <c r="ID24" s="83"/>
      <c r="IE24" s="83"/>
      <c r="IF24" s="83"/>
      <c r="IG24" s="83"/>
      <c r="IH24" s="83"/>
      <c r="II24" s="83"/>
      <c r="IJ24" s="83"/>
      <c r="IK24" s="83"/>
      <c r="IL24" s="83"/>
      <c r="IM24" s="83"/>
      <c r="IN24" s="83"/>
      <c r="IO24" s="83"/>
      <c r="IP24" s="83"/>
      <c r="IQ24" s="83"/>
      <c r="IR24" s="83"/>
      <c r="IS24" s="83"/>
      <c r="IT24" s="83"/>
      <c r="IU24" s="83"/>
      <c r="IV24" s="83"/>
      <c r="IW24" s="83"/>
      <c r="IX24" s="83"/>
      <c r="IY24" s="83"/>
      <c r="IZ24" s="83"/>
      <c r="JA24" s="83"/>
      <c r="JB24" s="83"/>
      <c r="JC24" s="83"/>
      <c r="JD24" s="83"/>
      <c r="JE24" s="83"/>
      <c r="JF24" s="83"/>
      <c r="JG24" s="83"/>
      <c r="JH24" s="83"/>
      <c r="JI24" s="83"/>
      <c r="JJ24" s="83"/>
      <c r="JK24" s="83"/>
      <c r="JL24" s="83"/>
      <c r="JM24" s="83"/>
      <c r="JN24" s="83"/>
      <c r="JO24" s="83"/>
      <c r="JP24" s="83"/>
      <c r="JQ24" s="83"/>
      <c r="JR24" s="83"/>
      <c r="JS24" s="83"/>
      <c r="JT24" s="83"/>
      <c r="JU24" s="83"/>
      <c r="JV24" s="83"/>
      <c r="JW24" s="83"/>
      <c r="JX24" s="83"/>
      <c r="JY24" s="83"/>
      <c r="JZ24" s="83"/>
      <c r="KA24" s="83"/>
      <c r="KB24" s="83"/>
      <c r="KC24" s="83"/>
      <c r="KD24" s="83"/>
      <c r="KE24" s="83"/>
      <c r="KF24" s="83"/>
      <c r="KG24" s="83"/>
      <c r="KH24" s="83"/>
      <c r="KI24" s="83"/>
      <c r="KJ24" s="83"/>
      <c r="KK24" s="83"/>
      <c r="KL24" s="83"/>
      <c r="KM24" s="83"/>
      <c r="KN24" s="83"/>
      <c r="KO24" s="83"/>
      <c r="KP24" s="83"/>
      <c r="KQ24" s="83"/>
      <c r="KR24" s="83"/>
      <c r="KS24" s="83"/>
      <c r="KT24" s="83"/>
      <c r="KU24" s="83"/>
      <c r="KV24" s="83"/>
      <c r="KW24" s="83"/>
      <c r="KX24" s="83"/>
      <c r="KY24" s="83"/>
      <c r="KZ24" s="83"/>
      <c r="LA24" s="83"/>
      <c r="LB24" s="83"/>
      <c r="LC24" s="83"/>
      <c r="LD24" s="83"/>
      <c r="LE24" s="83"/>
      <c r="LF24" s="83"/>
      <c r="LG24" s="83"/>
      <c r="LH24" s="83"/>
      <c r="LI24" s="83"/>
      <c r="LJ24" s="83"/>
      <c r="LK24" s="83"/>
      <c r="LL24" s="83"/>
      <c r="LM24" s="83"/>
      <c r="LN24" s="83"/>
      <c r="LO24" s="83"/>
      <c r="LP24" s="83"/>
      <c r="LQ24" s="83"/>
      <c r="LR24" s="83"/>
      <c r="LS24" s="83"/>
      <c r="LT24" s="83"/>
      <c r="LU24" s="83"/>
      <c r="LV24" s="83"/>
      <c r="LW24" s="83"/>
      <c r="LX24" s="83"/>
      <c r="LY24" s="83"/>
      <c r="LZ24" s="83"/>
      <c r="MA24" s="83"/>
      <c r="MB24" s="83"/>
      <c r="MC24" s="83"/>
      <c r="MD24" s="83"/>
      <c r="ME24" s="83"/>
      <c r="MF24" s="83"/>
      <c r="MG24" s="83"/>
      <c r="MH24" s="83"/>
      <c r="MI24" s="83"/>
      <c r="MJ24" s="83"/>
      <c r="MK24" s="83"/>
      <c r="ML24" s="83"/>
      <c r="MM24" s="83"/>
      <c r="MN24" s="83"/>
      <c r="MO24" s="83"/>
      <c r="MP24" s="83"/>
      <c r="MQ24" s="83"/>
      <c r="MR24" s="83"/>
      <c r="MS24" s="83"/>
      <c r="MT24" s="83"/>
      <c r="MU24" s="83"/>
      <c r="MV24" s="83"/>
      <c r="MW24" s="83"/>
      <c r="MX24" s="83"/>
      <c r="MY24" s="83"/>
      <c r="MZ24" s="83"/>
      <c r="NA24" s="83"/>
      <c r="NB24" s="83"/>
      <c r="NC24" s="83"/>
      <c r="ND24" s="83"/>
      <c r="NE24" s="83"/>
      <c r="NF24" s="83"/>
      <c r="NG24" s="83"/>
      <c r="NH24" s="83"/>
      <c r="NI24" s="83"/>
      <c r="NJ24" s="83"/>
      <c r="NK24" s="83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  <c r="QE24" s="83"/>
      <c r="QF24" s="83"/>
      <c r="QG24" s="83"/>
      <c r="QH24" s="83"/>
      <c r="QI24" s="83"/>
      <c r="QJ24" s="83"/>
      <c r="QK24" s="83"/>
      <c r="QL24" s="83"/>
      <c r="QM24" s="83"/>
      <c r="QN24" s="83"/>
      <c r="QO24" s="83"/>
      <c r="QP24" s="83"/>
      <c r="QQ24" s="83"/>
      <c r="QR24" s="83"/>
      <c r="QS24" s="83"/>
      <c r="QT24" s="83"/>
      <c r="QU24" s="83"/>
      <c r="QV24" s="83"/>
      <c r="QW24" s="83"/>
      <c r="QX24" s="83"/>
      <c r="QY24" s="83"/>
      <c r="QZ24" s="83"/>
      <c r="RA24" s="83"/>
      <c r="RB24" s="83"/>
      <c r="RC24" s="83"/>
      <c r="RD24" s="83"/>
      <c r="RE24" s="83"/>
      <c r="RF24" s="83"/>
      <c r="RG24" s="83"/>
      <c r="RH24" s="83"/>
      <c r="RI24" s="83"/>
      <c r="RJ24" s="83"/>
      <c r="RK24" s="83"/>
      <c r="RL24" s="83"/>
      <c r="RM24" s="83"/>
      <c r="RN24" s="83"/>
      <c r="RO24" s="83"/>
      <c r="RP24" s="83"/>
      <c r="RQ24" s="83"/>
      <c r="RR24" s="83"/>
      <c r="RS24" s="83"/>
      <c r="RT24" s="83"/>
      <c r="RU24" s="83"/>
      <c r="RV24" s="83"/>
      <c r="RW24" s="83"/>
      <c r="RX24" s="83"/>
      <c r="RY24" s="83"/>
      <c r="RZ24" s="83"/>
      <c r="SA24" s="83"/>
      <c r="SB24" s="83"/>
      <c r="SC24" s="83"/>
      <c r="SD24" s="83"/>
      <c r="SE24" s="83"/>
      <c r="SF24" s="83"/>
      <c r="SG24" s="83"/>
      <c r="SH24" s="83"/>
      <c r="SI24" s="83"/>
      <c r="SJ24" s="83"/>
      <c r="SK24" s="83"/>
      <c r="SL24" s="83"/>
      <c r="SM24" s="83"/>
      <c r="SN24" s="83"/>
      <c r="SO24" s="83"/>
      <c r="SP24" s="83"/>
      <c r="SQ24" s="83"/>
      <c r="SR24" s="83"/>
      <c r="SS24" s="83"/>
      <c r="ST24" s="83"/>
      <c r="SU24" s="83"/>
      <c r="SV24" s="83"/>
      <c r="SW24" s="83"/>
      <c r="SX24" s="83"/>
      <c r="SY24" s="83"/>
      <c r="SZ24" s="83"/>
      <c r="TA24" s="83"/>
      <c r="TB24" s="83"/>
      <c r="TC24" s="83"/>
      <c r="TD24" s="83"/>
      <c r="TE24" s="83"/>
      <c r="TF24" s="83"/>
      <c r="TG24" s="83"/>
      <c r="TH24" s="83"/>
      <c r="TI24" s="83"/>
      <c r="TJ24" s="83"/>
      <c r="TK24" s="83"/>
      <c r="TL24" s="83"/>
      <c r="TM24" s="83"/>
      <c r="TN24" s="83"/>
      <c r="TO24" s="83"/>
      <c r="TP24" s="83"/>
      <c r="TQ24" s="83"/>
      <c r="TR24" s="83"/>
      <c r="TS24" s="83"/>
      <c r="TT24" s="83"/>
      <c r="TU24" s="83"/>
      <c r="TV24" s="83"/>
      <c r="TW24" s="83"/>
      <c r="TX24" s="83"/>
      <c r="TY24" s="83"/>
      <c r="TZ24" s="83"/>
      <c r="UA24" s="83"/>
      <c r="UB24" s="83"/>
      <c r="UC24" s="83"/>
      <c r="UD24" s="83"/>
      <c r="UE24" s="83"/>
      <c r="UF24" s="83"/>
      <c r="UG24" s="83"/>
      <c r="UH24" s="83"/>
      <c r="UI24" s="83"/>
      <c r="UJ24" s="83"/>
      <c r="UK24" s="83"/>
      <c r="UL24" s="83"/>
      <c r="UM24" s="83"/>
      <c r="UN24" s="83"/>
      <c r="UO24" s="83"/>
      <c r="UP24" s="83"/>
      <c r="UQ24" s="83"/>
      <c r="UR24" s="83"/>
      <c r="US24" s="83"/>
      <c r="UT24" s="83"/>
      <c r="UU24" s="83"/>
      <c r="UV24" s="83"/>
      <c r="UW24" s="83"/>
      <c r="UX24" s="83"/>
      <c r="UY24" s="83"/>
      <c r="UZ24" s="83"/>
      <c r="VA24" s="83"/>
      <c r="VB24" s="83"/>
      <c r="VC24" s="83"/>
      <c r="VD24" s="83"/>
      <c r="VE24" s="83"/>
      <c r="VF24" s="83"/>
      <c r="VG24" s="83"/>
      <c r="VH24" s="83"/>
      <c r="VI24" s="83"/>
      <c r="VJ24" s="83"/>
      <c r="VK24" s="83"/>
      <c r="VL24" s="83"/>
      <c r="VM24" s="83"/>
      <c r="VN24" s="83"/>
      <c r="VO24" s="83"/>
      <c r="VP24" s="83"/>
      <c r="VQ24" s="83"/>
      <c r="VR24" s="83"/>
      <c r="VS24" s="83"/>
      <c r="VT24" s="83"/>
      <c r="VU24" s="83"/>
      <c r="VV24" s="83"/>
      <c r="VW24" s="83"/>
      <c r="VX24" s="83"/>
      <c r="VY24" s="83"/>
      <c r="VZ24" s="83"/>
      <c r="WA24" s="83"/>
      <c r="WB24" s="83"/>
      <c r="WC24" s="83"/>
      <c r="WD24" s="83"/>
      <c r="WE24" s="83"/>
      <c r="WF24" s="83"/>
      <c r="WG24" s="83"/>
      <c r="WH24" s="83"/>
      <c r="WI24" s="83"/>
      <c r="WJ24" s="83"/>
      <c r="WK24" s="83"/>
      <c r="WL24" s="83"/>
      <c r="WM24" s="83"/>
      <c r="WN24" s="83"/>
      <c r="WO24" s="83"/>
      <c r="WP24" s="83"/>
      <c r="WQ24" s="83"/>
      <c r="WR24" s="83"/>
      <c r="WS24" s="83"/>
      <c r="WT24" s="83"/>
      <c r="WU24" s="83"/>
      <c r="WV24" s="83"/>
      <c r="WW24" s="83"/>
      <c r="WX24" s="83"/>
      <c r="WY24" s="83"/>
      <c r="WZ24" s="83"/>
      <c r="XA24" s="83"/>
      <c r="XB24" s="83"/>
      <c r="XC24" s="83"/>
      <c r="XD24" s="83"/>
      <c r="XE24" s="83"/>
      <c r="XF24" s="83"/>
      <c r="XG24" s="83"/>
      <c r="XH24" s="83"/>
      <c r="XI24" s="83"/>
      <c r="XJ24" s="83"/>
      <c r="XK24" s="83"/>
      <c r="XL24" s="83"/>
      <c r="XM24" s="83"/>
      <c r="XN24" s="83"/>
      <c r="XO24" s="83"/>
      <c r="XP24" s="83"/>
      <c r="XQ24" s="83"/>
      <c r="XR24" s="83"/>
      <c r="XS24" s="83"/>
      <c r="XT24" s="83"/>
      <c r="XU24" s="83"/>
      <c r="XV24" s="83"/>
      <c r="XW24" s="83"/>
      <c r="XX24" s="83"/>
      <c r="XY24" s="83"/>
      <c r="XZ24" s="83"/>
      <c r="YA24" s="83"/>
      <c r="YB24" s="83"/>
      <c r="YC24" s="83"/>
      <c r="YD24" s="83"/>
      <c r="YE24" s="83"/>
      <c r="YF24" s="83"/>
      <c r="YG24" s="83"/>
      <c r="YH24" s="83"/>
      <c r="YI24" s="83"/>
      <c r="YJ24" s="83"/>
      <c r="YK24" s="83"/>
      <c r="YL24" s="83"/>
      <c r="YM24" s="83"/>
      <c r="YN24" s="83"/>
      <c r="YO24" s="83"/>
      <c r="YP24" s="83"/>
      <c r="YQ24" s="83"/>
      <c r="YR24" s="83"/>
      <c r="YS24" s="83"/>
      <c r="YT24" s="83"/>
      <c r="YU24" s="83"/>
      <c r="YV24" s="83"/>
      <c r="YW24" s="83"/>
      <c r="YX24" s="83"/>
      <c r="YY24" s="83"/>
      <c r="YZ24" s="83"/>
      <c r="ZA24" s="83"/>
      <c r="ZB24" s="83"/>
      <c r="ZC24" s="83"/>
      <c r="ZD24" s="83"/>
      <c r="ZE24" s="83"/>
      <c r="ZF24" s="83"/>
      <c r="ZG24" s="83"/>
      <c r="ZH24" s="83"/>
      <c r="ZI24" s="83"/>
      <c r="ZJ24" s="83"/>
      <c r="ZK24" s="83"/>
      <c r="ZL24" s="83"/>
      <c r="ZM24" s="83"/>
      <c r="ZN24" s="83"/>
      <c r="ZO24" s="83"/>
      <c r="ZP24" s="83"/>
      <c r="ZQ24" s="83"/>
      <c r="ZR24" s="83"/>
      <c r="ZS24" s="83"/>
      <c r="ZT24" s="83"/>
      <c r="ZU24" s="83"/>
      <c r="ZV24" s="83"/>
      <c r="ZW24" s="83"/>
      <c r="ZX24" s="83"/>
      <c r="ZY24" s="83"/>
      <c r="ZZ24" s="83"/>
      <c r="AAA24" s="83"/>
      <c r="AAB24" s="83"/>
      <c r="AAC24" s="83"/>
      <c r="AAD24" s="83"/>
      <c r="AAE24" s="83"/>
      <c r="AAF24" s="83"/>
      <c r="AAG24" s="83"/>
      <c r="AAH24" s="83"/>
      <c r="AAI24" s="83"/>
      <c r="AAJ24" s="83"/>
      <c r="AAK24" s="83"/>
      <c r="AAL24" s="83"/>
      <c r="AAM24" s="83"/>
      <c r="AAN24" s="83"/>
      <c r="AAO24" s="83"/>
      <c r="AAP24" s="83"/>
      <c r="AAQ24" s="83"/>
      <c r="AAR24" s="83"/>
      <c r="AAS24" s="83"/>
      <c r="AAT24" s="83"/>
      <c r="AAU24" s="83"/>
      <c r="AAV24" s="83"/>
      <c r="AAW24" s="83"/>
      <c r="AAX24" s="83"/>
      <c r="AAY24" s="83"/>
      <c r="AAZ24" s="83"/>
      <c r="ABA24" s="83"/>
      <c r="ABB24" s="83"/>
      <c r="ABC24" s="83"/>
      <c r="ABD24" s="83"/>
      <c r="ABE24" s="83"/>
      <c r="ABF24" s="83"/>
      <c r="ABG24" s="83"/>
      <c r="ABH24" s="83"/>
      <c r="ABI24" s="83"/>
      <c r="ABJ24" s="83"/>
      <c r="ABK24" s="83"/>
      <c r="ABL24" s="83"/>
      <c r="ABM24" s="83"/>
      <c r="ABN24" s="83"/>
      <c r="ABO24" s="83"/>
      <c r="ABP24" s="83"/>
      <c r="ABQ24" s="83"/>
      <c r="ABR24" s="83"/>
      <c r="ABS24" s="83"/>
      <c r="ABT24" s="83"/>
      <c r="ABU24" s="83"/>
      <c r="ABV24" s="83"/>
      <c r="ABW24" s="83"/>
      <c r="ABX24" s="83"/>
      <c r="ABY24" s="83"/>
      <c r="ABZ24" s="83"/>
      <c r="ACA24" s="83"/>
      <c r="ACB24" s="83"/>
      <c r="ACC24" s="83"/>
      <c r="ACD24" s="83"/>
      <c r="ACE24" s="83"/>
      <c r="ACF24" s="83"/>
      <c r="ACG24" s="83"/>
      <c r="ACH24" s="83"/>
      <c r="ACI24" s="83"/>
      <c r="ACJ24" s="83"/>
      <c r="ACK24" s="83"/>
      <c r="ACL24" s="83"/>
      <c r="ACM24" s="83"/>
      <c r="ACN24" s="83"/>
      <c r="ACO24" s="83"/>
      <c r="ACP24" s="83"/>
      <c r="ACQ24" s="83"/>
      <c r="ACR24" s="83"/>
      <c r="ACS24" s="83"/>
      <c r="ACT24" s="83"/>
      <c r="ACU24" s="83"/>
      <c r="ACV24" s="83"/>
      <c r="ACW24" s="83"/>
      <c r="ACX24" s="83"/>
      <c r="ACY24" s="83"/>
      <c r="ACZ24" s="83"/>
      <c r="ADA24" s="83"/>
      <c r="ADB24" s="83"/>
      <c r="ADC24" s="83"/>
      <c r="ADD24" s="83"/>
      <c r="ADE24" s="83"/>
      <c r="ADF24" s="83"/>
      <c r="ADG24" s="83"/>
      <c r="ADH24" s="83"/>
      <c r="ADI24" s="83"/>
      <c r="ADJ24" s="83"/>
      <c r="ADK24" s="83"/>
      <c r="ADL24" s="83"/>
      <c r="ADM24" s="83"/>
      <c r="ADN24" s="83"/>
      <c r="ADO24" s="83"/>
      <c r="ADP24" s="83"/>
      <c r="ADQ24" s="83"/>
      <c r="ADR24" s="83"/>
      <c r="ADS24" s="83"/>
      <c r="ADT24" s="83"/>
      <c r="ADU24" s="83"/>
      <c r="ADV24" s="83"/>
      <c r="ADW24" s="83"/>
      <c r="ADX24" s="83"/>
      <c r="ADY24" s="83"/>
      <c r="ADZ24" s="83"/>
      <c r="AEA24" s="83"/>
      <c r="AEB24" s="83"/>
      <c r="AEC24" s="83"/>
      <c r="AED24" s="83"/>
      <c r="AEE24" s="83"/>
      <c r="AEF24" s="83"/>
      <c r="AEG24" s="83"/>
      <c r="AEH24" s="83"/>
      <c r="AEI24" s="83"/>
      <c r="AEJ24" s="83"/>
      <c r="AEK24" s="83"/>
      <c r="AEL24" s="83"/>
      <c r="AEM24" s="83"/>
      <c r="AEN24" s="83"/>
      <c r="AEO24" s="83"/>
      <c r="AEP24" s="83"/>
      <c r="AEQ24" s="83"/>
      <c r="AER24" s="83"/>
      <c r="AES24" s="83"/>
      <c r="AET24" s="83"/>
      <c r="AEU24" s="83"/>
      <c r="AEV24" s="83"/>
      <c r="AEW24" s="83"/>
      <c r="AEX24" s="83"/>
      <c r="AEY24" s="83"/>
      <c r="AEZ24" s="83"/>
      <c r="AFA24" s="83"/>
      <c r="AFB24" s="83"/>
      <c r="AFC24" s="83"/>
      <c r="AFD24" s="83"/>
      <c r="AFE24" s="83"/>
      <c r="AFF24" s="83"/>
      <c r="AFG24" s="83"/>
      <c r="AFH24" s="83"/>
      <c r="AFI24" s="83"/>
      <c r="AFJ24" s="83"/>
      <c r="AFK24" s="83"/>
      <c r="AFL24" s="83"/>
      <c r="AFM24" s="83"/>
      <c r="AFN24" s="83"/>
      <c r="AFO24" s="83"/>
      <c r="AFP24" s="83"/>
      <c r="AFQ24" s="83"/>
      <c r="AFR24" s="83"/>
      <c r="AFS24" s="83"/>
      <c r="AFT24" s="83"/>
      <c r="AFU24" s="83"/>
      <c r="AFV24" s="83"/>
      <c r="AFW24" s="83"/>
      <c r="AFX24" s="83"/>
      <c r="AFY24" s="83"/>
      <c r="AFZ24" s="83"/>
      <c r="AGA24" s="83"/>
      <c r="AGB24" s="83"/>
      <c r="AGC24" s="83"/>
      <c r="AGD24" s="83"/>
      <c r="AGE24" s="83"/>
      <c r="AGF24" s="83"/>
      <c r="AGG24" s="83"/>
      <c r="AGH24" s="83"/>
      <c r="AGI24" s="83"/>
      <c r="AGJ24" s="83"/>
      <c r="AGK24" s="83"/>
      <c r="AGL24" s="83"/>
      <c r="AGM24" s="83"/>
      <c r="AGN24" s="83"/>
      <c r="AGO24" s="83"/>
      <c r="AGP24" s="83"/>
      <c r="AGQ24" s="83"/>
      <c r="AGR24" s="83"/>
      <c r="AGS24" s="83"/>
      <c r="AGT24" s="83"/>
      <c r="AGU24" s="83"/>
      <c r="AGV24" s="83"/>
      <c r="AGW24" s="83"/>
      <c r="AGX24" s="83"/>
      <c r="AGY24" s="83"/>
      <c r="AGZ24" s="83"/>
      <c r="AHA24" s="83"/>
      <c r="AHB24" s="83"/>
      <c r="AHC24" s="83"/>
      <c r="AHD24" s="83"/>
      <c r="AHE24" s="83"/>
      <c r="AHF24" s="83"/>
      <c r="AHG24" s="83"/>
      <c r="AHH24" s="83"/>
      <c r="AHI24" s="83"/>
      <c r="AHJ24" s="83"/>
      <c r="AHK24" s="83"/>
      <c r="AHL24" s="83"/>
      <c r="AHM24" s="83"/>
      <c r="AHN24" s="83"/>
      <c r="AHO24" s="83"/>
      <c r="AHP24" s="83"/>
      <c r="AHQ24" s="83"/>
      <c r="AHR24" s="83"/>
      <c r="AHS24" s="83"/>
      <c r="AHT24" s="83"/>
      <c r="AHU24" s="83"/>
      <c r="AHV24" s="83"/>
      <c r="AHW24" s="83"/>
      <c r="AHX24" s="83"/>
      <c r="AHY24" s="83"/>
      <c r="AHZ24" s="83"/>
      <c r="AIA24" s="83"/>
      <c r="AIB24" s="83"/>
      <c r="AIC24" s="83"/>
      <c r="AID24" s="83"/>
      <c r="AIE24" s="83"/>
      <c r="AIF24" s="83"/>
      <c r="AIG24" s="83"/>
      <c r="AIH24" s="83"/>
      <c r="AII24" s="83"/>
      <c r="AIJ24" s="83"/>
      <c r="AIK24" s="83"/>
      <c r="AIL24" s="83"/>
      <c r="AIM24" s="83"/>
      <c r="AIN24" s="83"/>
      <c r="AIO24" s="83"/>
      <c r="AIP24" s="83"/>
      <c r="AIQ24" s="83"/>
      <c r="AIR24" s="83"/>
      <c r="AIS24" s="83"/>
      <c r="AIT24" s="83"/>
      <c r="AIU24" s="83"/>
      <c r="AIV24" s="83"/>
      <c r="AIW24" s="83"/>
      <c r="AIX24" s="83"/>
      <c r="AIY24" s="83"/>
      <c r="AIZ24" s="83"/>
      <c r="AJA24" s="83"/>
      <c r="AJB24" s="83"/>
      <c r="AJC24" s="83"/>
      <c r="AJD24" s="83"/>
      <c r="AJE24" s="83"/>
      <c r="AJF24" s="83"/>
      <c r="AJG24" s="83"/>
      <c r="AJH24" s="83"/>
      <c r="AJI24" s="83"/>
      <c r="AJJ24" s="83"/>
      <c r="AJK24" s="83"/>
      <c r="AJL24" s="83"/>
      <c r="AJM24" s="83"/>
      <c r="AJN24" s="83"/>
      <c r="AJO24" s="83"/>
      <c r="AJP24" s="83"/>
      <c r="AJQ24" s="83"/>
      <c r="AJR24" s="83"/>
      <c r="AJS24" s="83"/>
      <c r="AJT24" s="83"/>
      <c r="AJU24" s="83"/>
      <c r="AJV24" s="83"/>
      <c r="AJW24" s="83"/>
      <c r="AJX24" s="83"/>
      <c r="AJY24" s="83"/>
      <c r="AJZ24" s="83"/>
      <c r="AKA24" s="83"/>
      <c r="AKB24" s="83"/>
      <c r="AKC24" s="83"/>
      <c r="AKD24" s="83"/>
      <c r="AKE24" s="83"/>
      <c r="AKF24" s="83"/>
      <c r="AKG24" s="83"/>
      <c r="AKH24" s="83"/>
      <c r="AKI24" s="83"/>
      <c r="AKJ24" s="83"/>
      <c r="AKK24" s="83"/>
      <c r="AKL24" s="83"/>
      <c r="AKM24" s="83"/>
      <c r="AKN24" s="83"/>
      <c r="AKO24" s="83"/>
      <c r="AKP24" s="83"/>
      <c r="AKQ24" s="83"/>
      <c r="AKR24" s="83"/>
      <c r="AKS24" s="83"/>
      <c r="AKT24" s="83"/>
      <c r="AKU24" s="83"/>
      <c r="AKV24" s="83"/>
      <c r="AKW24" s="83"/>
      <c r="AKX24" s="83"/>
      <c r="AKY24" s="83"/>
      <c r="AKZ24" s="83"/>
      <c r="ALA24" s="83"/>
      <c r="ALB24" s="83"/>
      <c r="ALC24" s="83"/>
      <c r="ALD24" s="83"/>
      <c r="ALE24" s="83"/>
      <c r="ALF24" s="83"/>
      <c r="ALG24" s="83"/>
      <c r="ALH24" s="83"/>
      <c r="ALI24" s="83"/>
      <c r="ALJ24" s="83"/>
      <c r="ALK24" s="83"/>
      <c r="ALL24" s="83"/>
      <c r="ALM24" s="83"/>
      <c r="ALN24" s="83"/>
      <c r="ALO24" s="83"/>
      <c r="ALP24" s="83"/>
      <c r="ALQ24" s="83"/>
      <c r="ALR24" s="83"/>
      <c r="ALS24" s="83"/>
      <c r="ALT24" s="83"/>
      <c r="ALU24" s="83"/>
      <c r="ALV24" s="83"/>
      <c r="ALW24" s="83"/>
      <c r="ALX24" s="83"/>
      <c r="ALY24" s="83"/>
      <c r="ALZ24" s="83"/>
      <c r="AMA24" s="83"/>
      <c r="AMB24" s="83"/>
      <c r="AMC24" s="83"/>
      <c r="AMD24" s="83"/>
      <c r="AME24" s="83"/>
      <c r="AMF24" s="83"/>
      <c r="AMG24" s="83"/>
      <c r="AMH24" s="83"/>
      <c r="AMI24" s="83"/>
      <c r="AMJ24" s="83"/>
    </row>
    <row r="25" spans="1:1024" ht="21" customHeight="1">
      <c r="A25" s="9"/>
      <c r="B25" s="63" t="s">
        <v>24</v>
      </c>
      <c r="C25" s="62" t="s">
        <v>25</v>
      </c>
      <c r="D25" s="64">
        <v>78</v>
      </c>
      <c r="E25" s="15">
        <f>LuongKH_2020!G3</f>
        <v>1057371.7307692308</v>
      </c>
      <c r="F25" s="25">
        <f>D25*E25</f>
        <v>82474995</v>
      </c>
      <c r="G25" s="66" t="s">
        <v>97</v>
      </c>
    </row>
    <row r="26" spans="1:1024" ht="21" customHeight="1">
      <c r="A26" s="9"/>
      <c r="B26" s="73" t="s">
        <v>100</v>
      </c>
      <c r="C26" s="72" t="s">
        <v>25</v>
      </c>
      <c r="D26" s="64">
        <v>78</v>
      </c>
      <c r="E26" s="15">
        <f>LuongKH_2020!G5</f>
        <v>842276.84615384613</v>
      </c>
      <c r="F26" s="25">
        <f t="shared" ref="F26:F34" si="2">D26*E26</f>
        <v>65697594</v>
      </c>
      <c r="G26" s="76" t="s">
        <v>99</v>
      </c>
    </row>
    <row r="27" spans="1:1024" s="84" customFormat="1" ht="16.2">
      <c r="A27" s="28">
        <v>2</v>
      </c>
      <c r="B27" s="85" t="s">
        <v>106</v>
      </c>
      <c r="C27" s="28"/>
      <c r="D27" s="86"/>
      <c r="E27" s="81"/>
      <c r="F27" s="25"/>
      <c r="G27" s="82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  <c r="GX27" s="83"/>
      <c r="GY27" s="83"/>
      <c r="GZ27" s="83"/>
      <c r="HA27" s="83"/>
      <c r="HB27" s="83"/>
      <c r="HC27" s="83"/>
      <c r="HD27" s="83"/>
      <c r="HE27" s="83"/>
      <c r="HF27" s="83"/>
      <c r="HG27" s="83"/>
      <c r="HH27" s="83"/>
      <c r="HI27" s="83"/>
      <c r="HJ27" s="83"/>
      <c r="HK27" s="83"/>
      <c r="HL27" s="83"/>
      <c r="HM27" s="83"/>
      <c r="HN27" s="83"/>
      <c r="HO27" s="83"/>
      <c r="HP27" s="83"/>
      <c r="HQ27" s="83"/>
      <c r="HR27" s="83"/>
      <c r="HS27" s="83"/>
      <c r="HT27" s="83"/>
      <c r="HU27" s="83"/>
      <c r="HV27" s="83"/>
      <c r="HW27" s="83"/>
      <c r="HX27" s="83"/>
      <c r="HY27" s="83"/>
      <c r="HZ27" s="83"/>
      <c r="IA27" s="83"/>
      <c r="IB27" s="83"/>
      <c r="IC27" s="83"/>
      <c r="ID27" s="83"/>
      <c r="IE27" s="83"/>
      <c r="IF27" s="83"/>
      <c r="IG27" s="83"/>
      <c r="IH27" s="83"/>
      <c r="II27" s="83"/>
      <c r="IJ27" s="83"/>
      <c r="IK27" s="83"/>
      <c r="IL27" s="83"/>
      <c r="IM27" s="83"/>
      <c r="IN27" s="83"/>
      <c r="IO27" s="83"/>
      <c r="IP27" s="83"/>
      <c r="IQ27" s="83"/>
      <c r="IR27" s="83"/>
      <c r="IS27" s="83"/>
      <c r="IT27" s="83"/>
      <c r="IU27" s="83"/>
      <c r="IV27" s="83"/>
      <c r="IW27" s="83"/>
      <c r="IX27" s="83"/>
      <c r="IY27" s="83"/>
      <c r="IZ27" s="83"/>
      <c r="JA27" s="83"/>
      <c r="JB27" s="83"/>
      <c r="JC27" s="83"/>
      <c r="JD27" s="83"/>
      <c r="JE27" s="83"/>
      <c r="JF27" s="83"/>
      <c r="JG27" s="83"/>
      <c r="JH27" s="83"/>
      <c r="JI27" s="83"/>
      <c r="JJ27" s="83"/>
      <c r="JK27" s="83"/>
      <c r="JL27" s="83"/>
      <c r="JM27" s="83"/>
      <c r="JN27" s="83"/>
      <c r="JO27" s="83"/>
      <c r="JP27" s="83"/>
      <c r="JQ27" s="83"/>
      <c r="JR27" s="83"/>
      <c r="JS27" s="83"/>
      <c r="JT27" s="83"/>
      <c r="JU27" s="83"/>
      <c r="JV27" s="83"/>
      <c r="JW27" s="83"/>
      <c r="JX27" s="83"/>
      <c r="JY27" s="83"/>
      <c r="JZ27" s="83"/>
      <c r="KA27" s="83"/>
      <c r="KB27" s="83"/>
      <c r="KC27" s="83"/>
      <c r="KD27" s="83"/>
      <c r="KE27" s="83"/>
      <c r="KF27" s="83"/>
      <c r="KG27" s="83"/>
      <c r="KH27" s="83"/>
      <c r="KI27" s="83"/>
      <c r="KJ27" s="83"/>
      <c r="KK27" s="83"/>
      <c r="KL27" s="83"/>
      <c r="KM27" s="83"/>
      <c r="KN27" s="83"/>
      <c r="KO27" s="83"/>
      <c r="KP27" s="83"/>
      <c r="KQ27" s="83"/>
      <c r="KR27" s="83"/>
      <c r="KS27" s="83"/>
      <c r="KT27" s="83"/>
      <c r="KU27" s="83"/>
      <c r="KV27" s="83"/>
      <c r="KW27" s="83"/>
      <c r="KX27" s="83"/>
      <c r="KY27" s="83"/>
      <c r="KZ27" s="83"/>
      <c r="LA27" s="83"/>
      <c r="LB27" s="83"/>
      <c r="LC27" s="83"/>
      <c r="LD27" s="83"/>
      <c r="LE27" s="83"/>
      <c r="LF27" s="83"/>
      <c r="LG27" s="83"/>
      <c r="LH27" s="83"/>
      <c r="LI27" s="83"/>
      <c r="LJ27" s="83"/>
      <c r="LK27" s="83"/>
      <c r="LL27" s="83"/>
      <c r="LM27" s="83"/>
      <c r="LN27" s="83"/>
      <c r="LO27" s="83"/>
      <c r="LP27" s="83"/>
      <c r="LQ27" s="83"/>
      <c r="LR27" s="83"/>
      <c r="LS27" s="83"/>
      <c r="LT27" s="83"/>
      <c r="LU27" s="83"/>
      <c r="LV27" s="83"/>
      <c r="LW27" s="83"/>
      <c r="LX27" s="83"/>
      <c r="LY27" s="83"/>
      <c r="LZ27" s="83"/>
      <c r="MA27" s="83"/>
      <c r="MB27" s="83"/>
      <c r="MC27" s="83"/>
      <c r="MD27" s="83"/>
      <c r="ME27" s="83"/>
      <c r="MF27" s="83"/>
      <c r="MG27" s="83"/>
      <c r="MH27" s="83"/>
      <c r="MI27" s="83"/>
      <c r="MJ27" s="83"/>
      <c r="MK27" s="83"/>
      <c r="ML27" s="83"/>
      <c r="MM27" s="83"/>
      <c r="MN27" s="83"/>
      <c r="MO27" s="83"/>
      <c r="MP27" s="83"/>
      <c r="MQ27" s="83"/>
      <c r="MR27" s="83"/>
      <c r="MS27" s="83"/>
      <c r="MT27" s="83"/>
      <c r="MU27" s="83"/>
      <c r="MV27" s="83"/>
      <c r="MW27" s="83"/>
      <c r="MX27" s="83"/>
      <c r="MY27" s="83"/>
      <c r="MZ27" s="83"/>
      <c r="NA27" s="83"/>
      <c r="NB27" s="83"/>
      <c r="NC27" s="83"/>
      <c r="ND27" s="83"/>
      <c r="NE27" s="83"/>
      <c r="NF27" s="83"/>
      <c r="NG27" s="83"/>
      <c r="NH27" s="83"/>
      <c r="NI27" s="83"/>
      <c r="NJ27" s="83"/>
      <c r="NK27" s="83"/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  <c r="QE27" s="83"/>
      <c r="QF27" s="83"/>
      <c r="QG27" s="83"/>
      <c r="QH27" s="83"/>
      <c r="QI27" s="83"/>
      <c r="QJ27" s="83"/>
      <c r="QK27" s="83"/>
      <c r="QL27" s="83"/>
      <c r="QM27" s="83"/>
      <c r="QN27" s="83"/>
      <c r="QO27" s="83"/>
      <c r="QP27" s="83"/>
      <c r="QQ27" s="83"/>
      <c r="QR27" s="83"/>
      <c r="QS27" s="83"/>
      <c r="QT27" s="83"/>
      <c r="QU27" s="83"/>
      <c r="QV27" s="83"/>
      <c r="QW27" s="83"/>
      <c r="QX27" s="83"/>
      <c r="QY27" s="83"/>
      <c r="QZ27" s="83"/>
      <c r="RA27" s="83"/>
      <c r="RB27" s="83"/>
      <c r="RC27" s="83"/>
      <c r="RD27" s="83"/>
      <c r="RE27" s="83"/>
      <c r="RF27" s="83"/>
      <c r="RG27" s="83"/>
      <c r="RH27" s="83"/>
      <c r="RI27" s="83"/>
      <c r="RJ27" s="83"/>
      <c r="RK27" s="83"/>
      <c r="RL27" s="83"/>
      <c r="RM27" s="83"/>
      <c r="RN27" s="83"/>
      <c r="RO27" s="83"/>
      <c r="RP27" s="83"/>
      <c r="RQ27" s="83"/>
      <c r="RR27" s="83"/>
      <c r="RS27" s="83"/>
      <c r="RT27" s="83"/>
      <c r="RU27" s="83"/>
      <c r="RV27" s="83"/>
      <c r="RW27" s="83"/>
      <c r="RX27" s="83"/>
      <c r="RY27" s="83"/>
      <c r="RZ27" s="83"/>
      <c r="SA27" s="83"/>
      <c r="SB27" s="83"/>
      <c r="SC27" s="83"/>
      <c r="SD27" s="83"/>
      <c r="SE27" s="83"/>
      <c r="SF27" s="83"/>
      <c r="SG27" s="83"/>
      <c r="SH27" s="83"/>
      <c r="SI27" s="83"/>
      <c r="SJ27" s="83"/>
      <c r="SK27" s="83"/>
      <c r="SL27" s="83"/>
      <c r="SM27" s="83"/>
      <c r="SN27" s="83"/>
      <c r="SO27" s="83"/>
      <c r="SP27" s="83"/>
      <c r="SQ27" s="83"/>
      <c r="SR27" s="83"/>
      <c r="SS27" s="83"/>
      <c r="ST27" s="83"/>
      <c r="SU27" s="83"/>
      <c r="SV27" s="83"/>
      <c r="SW27" s="83"/>
      <c r="SX27" s="83"/>
      <c r="SY27" s="83"/>
      <c r="SZ27" s="83"/>
      <c r="TA27" s="83"/>
      <c r="TB27" s="83"/>
      <c r="TC27" s="83"/>
      <c r="TD27" s="83"/>
      <c r="TE27" s="83"/>
      <c r="TF27" s="83"/>
      <c r="TG27" s="83"/>
      <c r="TH27" s="83"/>
      <c r="TI27" s="83"/>
      <c r="TJ27" s="83"/>
      <c r="TK27" s="83"/>
      <c r="TL27" s="83"/>
      <c r="TM27" s="83"/>
      <c r="TN27" s="83"/>
      <c r="TO27" s="83"/>
      <c r="TP27" s="83"/>
      <c r="TQ27" s="83"/>
      <c r="TR27" s="83"/>
      <c r="TS27" s="83"/>
      <c r="TT27" s="83"/>
      <c r="TU27" s="83"/>
      <c r="TV27" s="83"/>
      <c r="TW27" s="83"/>
      <c r="TX27" s="83"/>
      <c r="TY27" s="83"/>
      <c r="TZ27" s="83"/>
      <c r="UA27" s="83"/>
      <c r="UB27" s="83"/>
      <c r="UC27" s="83"/>
      <c r="UD27" s="83"/>
      <c r="UE27" s="83"/>
      <c r="UF27" s="83"/>
      <c r="UG27" s="83"/>
      <c r="UH27" s="83"/>
      <c r="UI27" s="83"/>
      <c r="UJ27" s="83"/>
      <c r="UK27" s="83"/>
      <c r="UL27" s="83"/>
      <c r="UM27" s="83"/>
      <c r="UN27" s="83"/>
      <c r="UO27" s="83"/>
      <c r="UP27" s="83"/>
      <c r="UQ27" s="83"/>
      <c r="UR27" s="83"/>
      <c r="US27" s="83"/>
      <c r="UT27" s="83"/>
      <c r="UU27" s="83"/>
      <c r="UV27" s="83"/>
      <c r="UW27" s="83"/>
      <c r="UX27" s="83"/>
      <c r="UY27" s="83"/>
      <c r="UZ27" s="83"/>
      <c r="VA27" s="83"/>
      <c r="VB27" s="83"/>
      <c r="VC27" s="83"/>
      <c r="VD27" s="83"/>
      <c r="VE27" s="83"/>
      <c r="VF27" s="83"/>
      <c r="VG27" s="83"/>
      <c r="VH27" s="83"/>
      <c r="VI27" s="83"/>
      <c r="VJ27" s="83"/>
      <c r="VK27" s="83"/>
      <c r="VL27" s="83"/>
      <c r="VM27" s="83"/>
      <c r="VN27" s="83"/>
      <c r="VO27" s="83"/>
      <c r="VP27" s="83"/>
      <c r="VQ27" s="83"/>
      <c r="VR27" s="83"/>
      <c r="VS27" s="83"/>
      <c r="VT27" s="83"/>
      <c r="VU27" s="83"/>
      <c r="VV27" s="83"/>
      <c r="VW27" s="83"/>
      <c r="VX27" s="83"/>
      <c r="VY27" s="83"/>
      <c r="VZ27" s="83"/>
      <c r="WA27" s="83"/>
      <c r="WB27" s="83"/>
      <c r="WC27" s="83"/>
      <c r="WD27" s="83"/>
      <c r="WE27" s="83"/>
      <c r="WF27" s="83"/>
      <c r="WG27" s="83"/>
      <c r="WH27" s="83"/>
      <c r="WI27" s="83"/>
      <c r="WJ27" s="83"/>
      <c r="WK27" s="83"/>
      <c r="WL27" s="83"/>
      <c r="WM27" s="83"/>
      <c r="WN27" s="83"/>
      <c r="WO27" s="83"/>
      <c r="WP27" s="83"/>
      <c r="WQ27" s="83"/>
      <c r="WR27" s="83"/>
      <c r="WS27" s="83"/>
      <c r="WT27" s="83"/>
      <c r="WU27" s="83"/>
      <c r="WV27" s="83"/>
      <c r="WW27" s="83"/>
      <c r="WX27" s="83"/>
      <c r="WY27" s="83"/>
      <c r="WZ27" s="83"/>
      <c r="XA27" s="83"/>
      <c r="XB27" s="83"/>
      <c r="XC27" s="83"/>
      <c r="XD27" s="83"/>
      <c r="XE27" s="83"/>
      <c r="XF27" s="83"/>
      <c r="XG27" s="83"/>
      <c r="XH27" s="83"/>
      <c r="XI27" s="83"/>
      <c r="XJ27" s="83"/>
      <c r="XK27" s="83"/>
      <c r="XL27" s="83"/>
      <c r="XM27" s="83"/>
      <c r="XN27" s="83"/>
      <c r="XO27" s="83"/>
      <c r="XP27" s="83"/>
      <c r="XQ27" s="83"/>
      <c r="XR27" s="83"/>
      <c r="XS27" s="83"/>
      <c r="XT27" s="83"/>
      <c r="XU27" s="83"/>
      <c r="XV27" s="83"/>
      <c r="XW27" s="83"/>
      <c r="XX27" s="83"/>
      <c r="XY27" s="83"/>
      <c r="XZ27" s="83"/>
      <c r="YA27" s="83"/>
      <c r="YB27" s="83"/>
      <c r="YC27" s="83"/>
      <c r="YD27" s="83"/>
      <c r="YE27" s="83"/>
      <c r="YF27" s="83"/>
      <c r="YG27" s="83"/>
      <c r="YH27" s="83"/>
      <c r="YI27" s="83"/>
      <c r="YJ27" s="83"/>
      <c r="YK27" s="83"/>
      <c r="YL27" s="83"/>
      <c r="YM27" s="83"/>
      <c r="YN27" s="83"/>
      <c r="YO27" s="83"/>
      <c r="YP27" s="83"/>
      <c r="YQ27" s="83"/>
      <c r="YR27" s="83"/>
      <c r="YS27" s="83"/>
      <c r="YT27" s="83"/>
      <c r="YU27" s="83"/>
      <c r="YV27" s="83"/>
      <c r="YW27" s="83"/>
      <c r="YX27" s="83"/>
      <c r="YY27" s="83"/>
      <c r="YZ27" s="83"/>
      <c r="ZA27" s="83"/>
      <c r="ZB27" s="83"/>
      <c r="ZC27" s="83"/>
      <c r="ZD27" s="83"/>
      <c r="ZE27" s="83"/>
      <c r="ZF27" s="83"/>
      <c r="ZG27" s="83"/>
      <c r="ZH27" s="83"/>
      <c r="ZI27" s="83"/>
      <c r="ZJ27" s="83"/>
      <c r="ZK27" s="83"/>
      <c r="ZL27" s="83"/>
      <c r="ZM27" s="83"/>
      <c r="ZN27" s="83"/>
      <c r="ZO27" s="83"/>
      <c r="ZP27" s="83"/>
      <c r="ZQ27" s="83"/>
      <c r="ZR27" s="83"/>
      <c r="ZS27" s="83"/>
      <c r="ZT27" s="83"/>
      <c r="ZU27" s="83"/>
      <c r="ZV27" s="83"/>
      <c r="ZW27" s="83"/>
      <c r="ZX27" s="83"/>
      <c r="ZY27" s="83"/>
      <c r="ZZ27" s="83"/>
      <c r="AAA27" s="83"/>
      <c r="AAB27" s="83"/>
      <c r="AAC27" s="83"/>
      <c r="AAD27" s="83"/>
      <c r="AAE27" s="83"/>
      <c r="AAF27" s="83"/>
      <c r="AAG27" s="83"/>
      <c r="AAH27" s="83"/>
      <c r="AAI27" s="83"/>
      <c r="AAJ27" s="83"/>
      <c r="AAK27" s="83"/>
      <c r="AAL27" s="83"/>
      <c r="AAM27" s="83"/>
      <c r="AAN27" s="83"/>
      <c r="AAO27" s="83"/>
      <c r="AAP27" s="83"/>
      <c r="AAQ27" s="83"/>
      <c r="AAR27" s="83"/>
      <c r="AAS27" s="83"/>
      <c r="AAT27" s="83"/>
      <c r="AAU27" s="83"/>
      <c r="AAV27" s="83"/>
      <c r="AAW27" s="83"/>
      <c r="AAX27" s="83"/>
      <c r="AAY27" s="83"/>
      <c r="AAZ27" s="83"/>
      <c r="ABA27" s="83"/>
      <c r="ABB27" s="83"/>
      <c r="ABC27" s="83"/>
      <c r="ABD27" s="83"/>
      <c r="ABE27" s="83"/>
      <c r="ABF27" s="83"/>
      <c r="ABG27" s="83"/>
      <c r="ABH27" s="83"/>
      <c r="ABI27" s="83"/>
      <c r="ABJ27" s="83"/>
      <c r="ABK27" s="83"/>
      <c r="ABL27" s="83"/>
      <c r="ABM27" s="83"/>
      <c r="ABN27" s="83"/>
      <c r="ABO27" s="83"/>
      <c r="ABP27" s="83"/>
      <c r="ABQ27" s="83"/>
      <c r="ABR27" s="83"/>
      <c r="ABS27" s="83"/>
      <c r="ABT27" s="83"/>
      <c r="ABU27" s="83"/>
      <c r="ABV27" s="83"/>
      <c r="ABW27" s="83"/>
      <c r="ABX27" s="83"/>
      <c r="ABY27" s="83"/>
      <c r="ABZ27" s="83"/>
      <c r="ACA27" s="83"/>
      <c r="ACB27" s="83"/>
      <c r="ACC27" s="83"/>
      <c r="ACD27" s="83"/>
      <c r="ACE27" s="83"/>
      <c r="ACF27" s="83"/>
      <c r="ACG27" s="83"/>
      <c r="ACH27" s="83"/>
      <c r="ACI27" s="83"/>
      <c r="ACJ27" s="83"/>
      <c r="ACK27" s="83"/>
      <c r="ACL27" s="83"/>
      <c r="ACM27" s="83"/>
      <c r="ACN27" s="83"/>
      <c r="ACO27" s="83"/>
      <c r="ACP27" s="83"/>
      <c r="ACQ27" s="83"/>
      <c r="ACR27" s="83"/>
      <c r="ACS27" s="83"/>
      <c r="ACT27" s="83"/>
      <c r="ACU27" s="83"/>
      <c r="ACV27" s="83"/>
      <c r="ACW27" s="83"/>
      <c r="ACX27" s="83"/>
      <c r="ACY27" s="83"/>
      <c r="ACZ27" s="83"/>
      <c r="ADA27" s="83"/>
      <c r="ADB27" s="83"/>
      <c r="ADC27" s="83"/>
      <c r="ADD27" s="83"/>
      <c r="ADE27" s="83"/>
      <c r="ADF27" s="83"/>
      <c r="ADG27" s="83"/>
      <c r="ADH27" s="83"/>
      <c r="ADI27" s="83"/>
      <c r="ADJ27" s="83"/>
      <c r="ADK27" s="83"/>
      <c r="ADL27" s="83"/>
      <c r="ADM27" s="83"/>
      <c r="ADN27" s="83"/>
      <c r="ADO27" s="83"/>
      <c r="ADP27" s="83"/>
      <c r="ADQ27" s="83"/>
      <c r="ADR27" s="83"/>
      <c r="ADS27" s="83"/>
      <c r="ADT27" s="83"/>
      <c r="ADU27" s="83"/>
      <c r="ADV27" s="83"/>
      <c r="ADW27" s="83"/>
      <c r="ADX27" s="83"/>
      <c r="ADY27" s="83"/>
      <c r="ADZ27" s="83"/>
      <c r="AEA27" s="83"/>
      <c r="AEB27" s="83"/>
      <c r="AEC27" s="83"/>
      <c r="AED27" s="83"/>
      <c r="AEE27" s="83"/>
      <c r="AEF27" s="83"/>
      <c r="AEG27" s="83"/>
      <c r="AEH27" s="83"/>
      <c r="AEI27" s="83"/>
      <c r="AEJ27" s="83"/>
      <c r="AEK27" s="83"/>
      <c r="AEL27" s="83"/>
      <c r="AEM27" s="83"/>
      <c r="AEN27" s="83"/>
      <c r="AEO27" s="83"/>
      <c r="AEP27" s="83"/>
      <c r="AEQ27" s="83"/>
      <c r="AER27" s="83"/>
      <c r="AES27" s="83"/>
      <c r="AET27" s="83"/>
      <c r="AEU27" s="83"/>
      <c r="AEV27" s="83"/>
      <c r="AEW27" s="83"/>
      <c r="AEX27" s="83"/>
      <c r="AEY27" s="83"/>
      <c r="AEZ27" s="83"/>
      <c r="AFA27" s="83"/>
      <c r="AFB27" s="83"/>
      <c r="AFC27" s="83"/>
      <c r="AFD27" s="83"/>
      <c r="AFE27" s="83"/>
      <c r="AFF27" s="83"/>
      <c r="AFG27" s="83"/>
      <c r="AFH27" s="83"/>
      <c r="AFI27" s="83"/>
      <c r="AFJ27" s="83"/>
      <c r="AFK27" s="83"/>
      <c r="AFL27" s="83"/>
      <c r="AFM27" s="83"/>
      <c r="AFN27" s="83"/>
      <c r="AFO27" s="83"/>
      <c r="AFP27" s="83"/>
      <c r="AFQ27" s="83"/>
      <c r="AFR27" s="83"/>
      <c r="AFS27" s="83"/>
      <c r="AFT27" s="83"/>
      <c r="AFU27" s="83"/>
      <c r="AFV27" s="83"/>
      <c r="AFW27" s="83"/>
      <c r="AFX27" s="83"/>
      <c r="AFY27" s="83"/>
      <c r="AFZ27" s="83"/>
      <c r="AGA27" s="83"/>
      <c r="AGB27" s="83"/>
      <c r="AGC27" s="83"/>
      <c r="AGD27" s="83"/>
      <c r="AGE27" s="83"/>
      <c r="AGF27" s="83"/>
      <c r="AGG27" s="83"/>
      <c r="AGH27" s="83"/>
      <c r="AGI27" s="83"/>
      <c r="AGJ27" s="83"/>
      <c r="AGK27" s="83"/>
      <c r="AGL27" s="83"/>
      <c r="AGM27" s="83"/>
      <c r="AGN27" s="83"/>
      <c r="AGO27" s="83"/>
      <c r="AGP27" s="83"/>
      <c r="AGQ27" s="83"/>
      <c r="AGR27" s="83"/>
      <c r="AGS27" s="83"/>
      <c r="AGT27" s="83"/>
      <c r="AGU27" s="83"/>
      <c r="AGV27" s="83"/>
      <c r="AGW27" s="83"/>
      <c r="AGX27" s="83"/>
      <c r="AGY27" s="83"/>
      <c r="AGZ27" s="83"/>
      <c r="AHA27" s="83"/>
      <c r="AHB27" s="83"/>
      <c r="AHC27" s="83"/>
      <c r="AHD27" s="83"/>
      <c r="AHE27" s="83"/>
      <c r="AHF27" s="83"/>
      <c r="AHG27" s="83"/>
      <c r="AHH27" s="83"/>
      <c r="AHI27" s="83"/>
      <c r="AHJ27" s="83"/>
      <c r="AHK27" s="83"/>
      <c r="AHL27" s="83"/>
      <c r="AHM27" s="83"/>
      <c r="AHN27" s="83"/>
      <c r="AHO27" s="83"/>
      <c r="AHP27" s="83"/>
      <c r="AHQ27" s="83"/>
      <c r="AHR27" s="83"/>
      <c r="AHS27" s="83"/>
      <c r="AHT27" s="83"/>
      <c r="AHU27" s="83"/>
      <c r="AHV27" s="83"/>
      <c r="AHW27" s="83"/>
      <c r="AHX27" s="83"/>
      <c r="AHY27" s="83"/>
      <c r="AHZ27" s="83"/>
      <c r="AIA27" s="83"/>
      <c r="AIB27" s="83"/>
      <c r="AIC27" s="83"/>
      <c r="AID27" s="83"/>
      <c r="AIE27" s="83"/>
      <c r="AIF27" s="83"/>
      <c r="AIG27" s="83"/>
      <c r="AIH27" s="83"/>
      <c r="AII27" s="83"/>
      <c r="AIJ27" s="83"/>
      <c r="AIK27" s="83"/>
      <c r="AIL27" s="83"/>
      <c r="AIM27" s="83"/>
      <c r="AIN27" s="83"/>
      <c r="AIO27" s="83"/>
      <c r="AIP27" s="83"/>
      <c r="AIQ27" s="83"/>
      <c r="AIR27" s="83"/>
      <c r="AIS27" s="83"/>
      <c r="AIT27" s="83"/>
      <c r="AIU27" s="83"/>
      <c r="AIV27" s="83"/>
      <c r="AIW27" s="83"/>
      <c r="AIX27" s="83"/>
      <c r="AIY27" s="83"/>
      <c r="AIZ27" s="83"/>
      <c r="AJA27" s="83"/>
      <c r="AJB27" s="83"/>
      <c r="AJC27" s="83"/>
      <c r="AJD27" s="83"/>
      <c r="AJE27" s="83"/>
      <c r="AJF27" s="83"/>
      <c r="AJG27" s="83"/>
      <c r="AJH27" s="83"/>
      <c r="AJI27" s="83"/>
      <c r="AJJ27" s="83"/>
      <c r="AJK27" s="83"/>
      <c r="AJL27" s="83"/>
      <c r="AJM27" s="83"/>
      <c r="AJN27" s="83"/>
      <c r="AJO27" s="83"/>
      <c r="AJP27" s="83"/>
      <c r="AJQ27" s="83"/>
      <c r="AJR27" s="83"/>
      <c r="AJS27" s="83"/>
      <c r="AJT27" s="83"/>
      <c r="AJU27" s="83"/>
      <c r="AJV27" s="83"/>
      <c r="AJW27" s="83"/>
      <c r="AJX27" s="83"/>
      <c r="AJY27" s="83"/>
      <c r="AJZ27" s="83"/>
      <c r="AKA27" s="83"/>
      <c r="AKB27" s="83"/>
      <c r="AKC27" s="83"/>
      <c r="AKD27" s="83"/>
      <c r="AKE27" s="83"/>
      <c r="AKF27" s="83"/>
      <c r="AKG27" s="83"/>
      <c r="AKH27" s="83"/>
      <c r="AKI27" s="83"/>
      <c r="AKJ27" s="83"/>
      <c r="AKK27" s="83"/>
      <c r="AKL27" s="83"/>
      <c r="AKM27" s="83"/>
      <c r="AKN27" s="83"/>
      <c r="AKO27" s="83"/>
      <c r="AKP27" s="83"/>
      <c r="AKQ27" s="83"/>
      <c r="AKR27" s="83"/>
      <c r="AKS27" s="83"/>
      <c r="AKT27" s="83"/>
      <c r="AKU27" s="83"/>
      <c r="AKV27" s="83"/>
      <c r="AKW27" s="83"/>
      <c r="AKX27" s="83"/>
      <c r="AKY27" s="83"/>
      <c r="AKZ27" s="83"/>
      <c r="ALA27" s="83"/>
      <c r="ALB27" s="83"/>
      <c r="ALC27" s="83"/>
      <c r="ALD27" s="83"/>
      <c r="ALE27" s="83"/>
      <c r="ALF27" s="83"/>
      <c r="ALG27" s="83"/>
      <c r="ALH27" s="83"/>
      <c r="ALI27" s="83"/>
      <c r="ALJ27" s="83"/>
      <c r="ALK27" s="83"/>
      <c r="ALL27" s="83"/>
      <c r="ALM27" s="83"/>
      <c r="ALN27" s="83"/>
      <c r="ALO27" s="83"/>
      <c r="ALP27" s="83"/>
      <c r="ALQ27" s="83"/>
      <c r="ALR27" s="83"/>
      <c r="ALS27" s="83"/>
      <c r="ALT27" s="83"/>
      <c r="ALU27" s="83"/>
      <c r="ALV27" s="83"/>
      <c r="ALW27" s="83"/>
      <c r="ALX27" s="83"/>
      <c r="ALY27" s="83"/>
      <c r="ALZ27" s="83"/>
      <c r="AMA27" s="83"/>
      <c r="AMB27" s="83"/>
      <c r="AMC27" s="83"/>
      <c r="AMD27" s="83"/>
      <c r="AME27" s="83"/>
      <c r="AMF27" s="83"/>
      <c r="AMG27" s="83"/>
      <c r="AMH27" s="83"/>
      <c r="AMI27" s="83"/>
      <c r="AMJ27" s="83"/>
    </row>
    <row r="28" spans="1:1024">
      <c r="A28" s="9"/>
      <c r="B28" s="63" t="s">
        <v>24</v>
      </c>
      <c r="C28" s="9" t="s">
        <v>25</v>
      </c>
      <c r="D28" s="18">
        <v>26</v>
      </c>
      <c r="E28" s="15">
        <f>LuongKH_2020!G3</f>
        <v>1057371.7307692308</v>
      </c>
      <c r="F28" s="25">
        <f t="shared" si="2"/>
        <v>27491665</v>
      </c>
      <c r="G28" s="66" t="s">
        <v>97</v>
      </c>
    </row>
    <row r="29" spans="1:1024">
      <c r="A29" s="9"/>
      <c r="B29" s="73" t="s">
        <v>100</v>
      </c>
      <c r="C29" s="9" t="s">
        <v>25</v>
      </c>
      <c r="D29" s="18">
        <v>26</v>
      </c>
      <c r="E29" s="15">
        <f>LuongKH_2020!G5</f>
        <v>842276.84615384613</v>
      </c>
      <c r="F29" s="25">
        <f t="shared" si="2"/>
        <v>21899198</v>
      </c>
      <c r="G29" s="76" t="s">
        <v>99</v>
      </c>
    </row>
    <row r="30" spans="1:1024">
      <c r="A30" s="9"/>
      <c r="B30" s="68" t="s">
        <v>27</v>
      </c>
      <c r="C30" s="9" t="s">
        <v>25</v>
      </c>
      <c r="D30" s="18">
        <v>26</v>
      </c>
      <c r="E30" s="15">
        <f>LuongKH_2020!G4</f>
        <v>951969.42307692301</v>
      </c>
      <c r="F30" s="25">
        <f t="shared" si="2"/>
        <v>24751205</v>
      </c>
      <c r="G30" s="71" t="s">
        <v>98</v>
      </c>
    </row>
    <row r="31" spans="1:1024" s="84" customFormat="1" ht="16.2">
      <c r="A31" s="28">
        <v>3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/>
      <c r="FC31" s="83"/>
      <c r="FD31" s="83"/>
      <c r="FE31" s="83"/>
      <c r="FF31" s="83"/>
      <c r="FG31" s="83"/>
      <c r="FH31" s="83"/>
      <c r="FI31" s="83"/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/>
      <c r="GP31" s="83"/>
      <c r="GQ31" s="83"/>
      <c r="GR31" s="83"/>
      <c r="GS31" s="83"/>
      <c r="GT31" s="83"/>
      <c r="GU31" s="83"/>
      <c r="GV31" s="83"/>
      <c r="GW31" s="83"/>
      <c r="GX31" s="83"/>
      <c r="GY31" s="83"/>
      <c r="GZ31" s="83"/>
      <c r="HA31" s="83"/>
      <c r="HB31" s="83"/>
      <c r="HC31" s="83"/>
      <c r="HD31" s="83"/>
      <c r="HE31" s="83"/>
      <c r="HF31" s="83"/>
      <c r="HG31" s="83"/>
      <c r="HH31" s="83"/>
      <c r="HI31" s="83"/>
      <c r="HJ31" s="83"/>
      <c r="HK31" s="83"/>
      <c r="HL31" s="83"/>
      <c r="HM31" s="83"/>
      <c r="HN31" s="83"/>
      <c r="HO31" s="83"/>
      <c r="HP31" s="83"/>
      <c r="HQ31" s="83"/>
      <c r="HR31" s="83"/>
      <c r="HS31" s="83"/>
      <c r="HT31" s="83"/>
      <c r="HU31" s="83"/>
      <c r="HV31" s="83"/>
      <c r="HW31" s="83"/>
      <c r="HX31" s="83"/>
      <c r="HY31" s="83"/>
      <c r="HZ31" s="83"/>
      <c r="IA31" s="83"/>
      <c r="IB31" s="83"/>
      <c r="IC31" s="83"/>
      <c r="ID31" s="83"/>
      <c r="IE31" s="83"/>
      <c r="IF31" s="83"/>
      <c r="IG31" s="83"/>
      <c r="IH31" s="83"/>
      <c r="II31" s="83"/>
      <c r="IJ31" s="83"/>
      <c r="IK31" s="83"/>
      <c r="IL31" s="83"/>
      <c r="IM31" s="83"/>
      <c r="IN31" s="83"/>
      <c r="IO31" s="83"/>
      <c r="IP31" s="83"/>
      <c r="IQ31" s="83"/>
      <c r="IR31" s="83"/>
      <c r="IS31" s="83"/>
      <c r="IT31" s="83"/>
      <c r="IU31" s="83"/>
      <c r="IV31" s="83"/>
      <c r="IW31" s="83"/>
      <c r="IX31" s="83"/>
      <c r="IY31" s="83"/>
      <c r="IZ31" s="83"/>
      <c r="JA31" s="83"/>
      <c r="JB31" s="83"/>
      <c r="JC31" s="83"/>
      <c r="JD31" s="83"/>
      <c r="JE31" s="83"/>
      <c r="JF31" s="83"/>
      <c r="JG31" s="83"/>
      <c r="JH31" s="83"/>
      <c r="JI31" s="83"/>
      <c r="JJ31" s="83"/>
      <c r="JK31" s="83"/>
      <c r="JL31" s="83"/>
      <c r="JM31" s="83"/>
      <c r="JN31" s="83"/>
      <c r="JO31" s="83"/>
      <c r="JP31" s="83"/>
      <c r="JQ31" s="83"/>
      <c r="JR31" s="83"/>
      <c r="JS31" s="83"/>
      <c r="JT31" s="83"/>
      <c r="JU31" s="83"/>
      <c r="JV31" s="83"/>
      <c r="JW31" s="83"/>
      <c r="JX31" s="83"/>
      <c r="JY31" s="83"/>
      <c r="JZ31" s="83"/>
      <c r="KA31" s="83"/>
      <c r="KB31" s="83"/>
      <c r="KC31" s="83"/>
      <c r="KD31" s="83"/>
      <c r="KE31" s="83"/>
      <c r="KF31" s="83"/>
      <c r="KG31" s="83"/>
      <c r="KH31" s="83"/>
      <c r="KI31" s="83"/>
      <c r="KJ31" s="83"/>
      <c r="KK31" s="83"/>
      <c r="KL31" s="83"/>
      <c r="KM31" s="83"/>
      <c r="KN31" s="83"/>
      <c r="KO31" s="83"/>
      <c r="KP31" s="83"/>
      <c r="KQ31" s="83"/>
      <c r="KR31" s="83"/>
      <c r="KS31" s="83"/>
      <c r="KT31" s="83"/>
      <c r="KU31" s="83"/>
      <c r="KV31" s="83"/>
      <c r="KW31" s="83"/>
      <c r="KX31" s="83"/>
      <c r="KY31" s="83"/>
      <c r="KZ31" s="83"/>
      <c r="LA31" s="83"/>
      <c r="LB31" s="83"/>
      <c r="LC31" s="83"/>
      <c r="LD31" s="83"/>
      <c r="LE31" s="83"/>
      <c r="LF31" s="83"/>
      <c r="LG31" s="83"/>
      <c r="LH31" s="83"/>
      <c r="LI31" s="83"/>
      <c r="LJ31" s="83"/>
      <c r="LK31" s="83"/>
      <c r="LL31" s="83"/>
      <c r="LM31" s="83"/>
      <c r="LN31" s="83"/>
      <c r="LO31" s="83"/>
      <c r="LP31" s="83"/>
      <c r="LQ31" s="83"/>
      <c r="LR31" s="83"/>
      <c r="LS31" s="83"/>
      <c r="LT31" s="83"/>
      <c r="LU31" s="83"/>
      <c r="LV31" s="83"/>
      <c r="LW31" s="83"/>
      <c r="LX31" s="83"/>
      <c r="LY31" s="83"/>
      <c r="LZ31" s="83"/>
      <c r="MA31" s="83"/>
      <c r="MB31" s="83"/>
      <c r="MC31" s="83"/>
      <c r="MD31" s="83"/>
      <c r="ME31" s="83"/>
      <c r="MF31" s="83"/>
      <c r="MG31" s="83"/>
      <c r="MH31" s="83"/>
      <c r="MI31" s="83"/>
      <c r="MJ31" s="83"/>
      <c r="MK31" s="83"/>
      <c r="ML31" s="83"/>
      <c r="MM31" s="83"/>
      <c r="MN31" s="83"/>
      <c r="MO31" s="83"/>
      <c r="MP31" s="83"/>
      <c r="MQ31" s="83"/>
      <c r="MR31" s="83"/>
      <c r="MS31" s="83"/>
      <c r="MT31" s="83"/>
      <c r="MU31" s="83"/>
      <c r="MV31" s="83"/>
      <c r="MW31" s="83"/>
      <c r="MX31" s="83"/>
      <c r="MY31" s="83"/>
      <c r="MZ31" s="83"/>
      <c r="NA31" s="83"/>
      <c r="NB31" s="83"/>
      <c r="NC31" s="83"/>
      <c r="ND31" s="83"/>
      <c r="NE31" s="83"/>
      <c r="NF31" s="83"/>
      <c r="NG31" s="83"/>
      <c r="NH31" s="83"/>
      <c r="NI31" s="83"/>
      <c r="NJ31" s="83"/>
      <c r="NK31" s="83"/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  <c r="QE31" s="83"/>
      <c r="QF31" s="83"/>
      <c r="QG31" s="83"/>
      <c r="QH31" s="83"/>
      <c r="QI31" s="83"/>
      <c r="QJ31" s="83"/>
      <c r="QK31" s="83"/>
      <c r="QL31" s="83"/>
      <c r="QM31" s="83"/>
      <c r="QN31" s="83"/>
      <c r="QO31" s="83"/>
      <c r="QP31" s="83"/>
      <c r="QQ31" s="83"/>
      <c r="QR31" s="83"/>
      <c r="QS31" s="83"/>
      <c r="QT31" s="83"/>
      <c r="QU31" s="83"/>
      <c r="QV31" s="83"/>
      <c r="QW31" s="83"/>
      <c r="QX31" s="83"/>
      <c r="QY31" s="83"/>
      <c r="QZ31" s="83"/>
      <c r="RA31" s="83"/>
      <c r="RB31" s="83"/>
      <c r="RC31" s="83"/>
      <c r="RD31" s="83"/>
      <c r="RE31" s="83"/>
      <c r="RF31" s="83"/>
      <c r="RG31" s="83"/>
      <c r="RH31" s="83"/>
      <c r="RI31" s="83"/>
      <c r="RJ31" s="83"/>
      <c r="RK31" s="83"/>
      <c r="RL31" s="83"/>
      <c r="RM31" s="83"/>
      <c r="RN31" s="83"/>
      <c r="RO31" s="83"/>
      <c r="RP31" s="83"/>
      <c r="RQ31" s="83"/>
      <c r="RR31" s="83"/>
      <c r="RS31" s="83"/>
      <c r="RT31" s="83"/>
      <c r="RU31" s="83"/>
      <c r="RV31" s="83"/>
      <c r="RW31" s="83"/>
      <c r="RX31" s="83"/>
      <c r="RY31" s="83"/>
      <c r="RZ31" s="83"/>
      <c r="SA31" s="83"/>
      <c r="SB31" s="83"/>
      <c r="SC31" s="83"/>
      <c r="SD31" s="83"/>
      <c r="SE31" s="83"/>
      <c r="SF31" s="83"/>
      <c r="SG31" s="83"/>
      <c r="SH31" s="83"/>
      <c r="SI31" s="83"/>
      <c r="SJ31" s="83"/>
      <c r="SK31" s="83"/>
      <c r="SL31" s="83"/>
      <c r="SM31" s="83"/>
      <c r="SN31" s="83"/>
      <c r="SO31" s="83"/>
      <c r="SP31" s="83"/>
      <c r="SQ31" s="83"/>
      <c r="SR31" s="83"/>
      <c r="SS31" s="83"/>
      <c r="ST31" s="83"/>
      <c r="SU31" s="83"/>
      <c r="SV31" s="83"/>
      <c r="SW31" s="83"/>
      <c r="SX31" s="83"/>
      <c r="SY31" s="83"/>
      <c r="SZ31" s="83"/>
      <c r="TA31" s="83"/>
      <c r="TB31" s="83"/>
      <c r="TC31" s="83"/>
      <c r="TD31" s="83"/>
      <c r="TE31" s="83"/>
      <c r="TF31" s="83"/>
      <c r="TG31" s="83"/>
      <c r="TH31" s="83"/>
      <c r="TI31" s="83"/>
      <c r="TJ31" s="83"/>
      <c r="TK31" s="83"/>
      <c r="TL31" s="83"/>
      <c r="TM31" s="83"/>
      <c r="TN31" s="83"/>
      <c r="TO31" s="83"/>
      <c r="TP31" s="83"/>
      <c r="TQ31" s="83"/>
      <c r="TR31" s="83"/>
      <c r="TS31" s="83"/>
      <c r="TT31" s="83"/>
      <c r="TU31" s="83"/>
      <c r="TV31" s="83"/>
      <c r="TW31" s="83"/>
      <c r="TX31" s="83"/>
      <c r="TY31" s="83"/>
      <c r="TZ31" s="83"/>
      <c r="UA31" s="83"/>
      <c r="UB31" s="83"/>
      <c r="UC31" s="83"/>
      <c r="UD31" s="83"/>
      <c r="UE31" s="83"/>
      <c r="UF31" s="83"/>
      <c r="UG31" s="83"/>
      <c r="UH31" s="83"/>
      <c r="UI31" s="83"/>
      <c r="UJ31" s="83"/>
      <c r="UK31" s="83"/>
      <c r="UL31" s="83"/>
      <c r="UM31" s="83"/>
      <c r="UN31" s="83"/>
      <c r="UO31" s="83"/>
      <c r="UP31" s="83"/>
      <c r="UQ31" s="83"/>
      <c r="UR31" s="83"/>
      <c r="US31" s="83"/>
      <c r="UT31" s="83"/>
      <c r="UU31" s="83"/>
      <c r="UV31" s="83"/>
      <c r="UW31" s="83"/>
      <c r="UX31" s="83"/>
      <c r="UY31" s="83"/>
      <c r="UZ31" s="83"/>
      <c r="VA31" s="83"/>
      <c r="VB31" s="83"/>
      <c r="VC31" s="83"/>
      <c r="VD31" s="83"/>
      <c r="VE31" s="83"/>
      <c r="VF31" s="83"/>
      <c r="VG31" s="83"/>
      <c r="VH31" s="83"/>
      <c r="VI31" s="83"/>
      <c r="VJ31" s="83"/>
      <c r="VK31" s="83"/>
      <c r="VL31" s="83"/>
      <c r="VM31" s="83"/>
      <c r="VN31" s="83"/>
      <c r="VO31" s="83"/>
      <c r="VP31" s="83"/>
      <c r="VQ31" s="83"/>
      <c r="VR31" s="83"/>
      <c r="VS31" s="83"/>
      <c r="VT31" s="83"/>
      <c r="VU31" s="83"/>
      <c r="VV31" s="83"/>
      <c r="VW31" s="83"/>
      <c r="VX31" s="83"/>
      <c r="VY31" s="83"/>
      <c r="VZ31" s="83"/>
      <c r="WA31" s="83"/>
      <c r="WB31" s="83"/>
      <c r="WC31" s="83"/>
      <c r="WD31" s="83"/>
      <c r="WE31" s="83"/>
      <c r="WF31" s="83"/>
      <c r="WG31" s="83"/>
      <c r="WH31" s="83"/>
      <c r="WI31" s="83"/>
      <c r="WJ31" s="83"/>
      <c r="WK31" s="83"/>
      <c r="WL31" s="83"/>
      <c r="WM31" s="83"/>
      <c r="WN31" s="83"/>
      <c r="WO31" s="83"/>
      <c r="WP31" s="83"/>
      <c r="WQ31" s="83"/>
      <c r="WR31" s="83"/>
      <c r="WS31" s="83"/>
      <c r="WT31" s="83"/>
      <c r="WU31" s="83"/>
      <c r="WV31" s="83"/>
      <c r="WW31" s="83"/>
      <c r="WX31" s="83"/>
      <c r="WY31" s="83"/>
      <c r="WZ31" s="83"/>
      <c r="XA31" s="83"/>
      <c r="XB31" s="83"/>
      <c r="XC31" s="83"/>
      <c r="XD31" s="83"/>
      <c r="XE31" s="83"/>
      <c r="XF31" s="83"/>
      <c r="XG31" s="83"/>
      <c r="XH31" s="83"/>
      <c r="XI31" s="83"/>
      <c r="XJ31" s="83"/>
      <c r="XK31" s="83"/>
      <c r="XL31" s="83"/>
      <c r="XM31" s="83"/>
      <c r="XN31" s="83"/>
      <c r="XO31" s="83"/>
      <c r="XP31" s="83"/>
      <c r="XQ31" s="83"/>
      <c r="XR31" s="83"/>
      <c r="XS31" s="83"/>
      <c r="XT31" s="83"/>
      <c r="XU31" s="83"/>
      <c r="XV31" s="83"/>
      <c r="XW31" s="83"/>
      <c r="XX31" s="83"/>
      <c r="XY31" s="83"/>
      <c r="XZ31" s="83"/>
      <c r="YA31" s="83"/>
      <c r="YB31" s="83"/>
      <c r="YC31" s="83"/>
      <c r="YD31" s="83"/>
      <c r="YE31" s="83"/>
      <c r="YF31" s="83"/>
      <c r="YG31" s="83"/>
      <c r="YH31" s="83"/>
      <c r="YI31" s="83"/>
      <c r="YJ31" s="83"/>
      <c r="YK31" s="83"/>
      <c r="YL31" s="83"/>
      <c r="YM31" s="83"/>
      <c r="YN31" s="83"/>
      <c r="YO31" s="83"/>
      <c r="YP31" s="83"/>
      <c r="YQ31" s="83"/>
      <c r="YR31" s="83"/>
      <c r="YS31" s="83"/>
      <c r="YT31" s="83"/>
      <c r="YU31" s="83"/>
      <c r="YV31" s="83"/>
      <c r="YW31" s="83"/>
      <c r="YX31" s="83"/>
      <c r="YY31" s="83"/>
      <c r="YZ31" s="83"/>
      <c r="ZA31" s="83"/>
      <c r="ZB31" s="83"/>
      <c r="ZC31" s="83"/>
      <c r="ZD31" s="83"/>
      <c r="ZE31" s="83"/>
      <c r="ZF31" s="83"/>
      <c r="ZG31" s="83"/>
      <c r="ZH31" s="83"/>
      <c r="ZI31" s="83"/>
      <c r="ZJ31" s="83"/>
      <c r="ZK31" s="83"/>
      <c r="ZL31" s="83"/>
      <c r="ZM31" s="83"/>
      <c r="ZN31" s="83"/>
      <c r="ZO31" s="83"/>
      <c r="ZP31" s="83"/>
      <c r="ZQ31" s="83"/>
      <c r="ZR31" s="83"/>
      <c r="ZS31" s="83"/>
      <c r="ZT31" s="83"/>
      <c r="ZU31" s="83"/>
      <c r="ZV31" s="83"/>
      <c r="ZW31" s="83"/>
      <c r="ZX31" s="83"/>
      <c r="ZY31" s="83"/>
      <c r="ZZ31" s="83"/>
      <c r="AAA31" s="83"/>
      <c r="AAB31" s="83"/>
      <c r="AAC31" s="83"/>
      <c r="AAD31" s="83"/>
      <c r="AAE31" s="83"/>
      <c r="AAF31" s="83"/>
      <c r="AAG31" s="83"/>
      <c r="AAH31" s="83"/>
      <c r="AAI31" s="83"/>
      <c r="AAJ31" s="83"/>
      <c r="AAK31" s="83"/>
      <c r="AAL31" s="83"/>
      <c r="AAM31" s="83"/>
      <c r="AAN31" s="83"/>
      <c r="AAO31" s="83"/>
      <c r="AAP31" s="83"/>
      <c r="AAQ31" s="83"/>
      <c r="AAR31" s="83"/>
      <c r="AAS31" s="83"/>
      <c r="AAT31" s="83"/>
      <c r="AAU31" s="83"/>
      <c r="AAV31" s="83"/>
      <c r="AAW31" s="83"/>
      <c r="AAX31" s="83"/>
      <c r="AAY31" s="83"/>
      <c r="AAZ31" s="83"/>
      <c r="ABA31" s="83"/>
      <c r="ABB31" s="83"/>
      <c r="ABC31" s="83"/>
      <c r="ABD31" s="83"/>
      <c r="ABE31" s="83"/>
      <c r="ABF31" s="83"/>
      <c r="ABG31" s="83"/>
      <c r="ABH31" s="83"/>
      <c r="ABI31" s="83"/>
      <c r="ABJ31" s="83"/>
      <c r="ABK31" s="83"/>
      <c r="ABL31" s="83"/>
      <c r="ABM31" s="83"/>
      <c r="ABN31" s="83"/>
      <c r="ABO31" s="83"/>
      <c r="ABP31" s="83"/>
      <c r="ABQ31" s="83"/>
      <c r="ABR31" s="83"/>
      <c r="ABS31" s="83"/>
      <c r="ABT31" s="83"/>
      <c r="ABU31" s="83"/>
      <c r="ABV31" s="83"/>
      <c r="ABW31" s="83"/>
      <c r="ABX31" s="83"/>
      <c r="ABY31" s="83"/>
      <c r="ABZ31" s="83"/>
      <c r="ACA31" s="83"/>
      <c r="ACB31" s="83"/>
      <c r="ACC31" s="83"/>
      <c r="ACD31" s="83"/>
      <c r="ACE31" s="83"/>
      <c r="ACF31" s="83"/>
      <c r="ACG31" s="83"/>
      <c r="ACH31" s="83"/>
      <c r="ACI31" s="83"/>
      <c r="ACJ31" s="83"/>
      <c r="ACK31" s="83"/>
      <c r="ACL31" s="83"/>
      <c r="ACM31" s="83"/>
      <c r="ACN31" s="83"/>
      <c r="ACO31" s="83"/>
      <c r="ACP31" s="83"/>
      <c r="ACQ31" s="83"/>
      <c r="ACR31" s="83"/>
      <c r="ACS31" s="83"/>
      <c r="ACT31" s="83"/>
      <c r="ACU31" s="83"/>
      <c r="ACV31" s="83"/>
      <c r="ACW31" s="83"/>
      <c r="ACX31" s="83"/>
      <c r="ACY31" s="83"/>
      <c r="ACZ31" s="83"/>
      <c r="ADA31" s="83"/>
      <c r="ADB31" s="83"/>
      <c r="ADC31" s="83"/>
      <c r="ADD31" s="83"/>
      <c r="ADE31" s="83"/>
      <c r="ADF31" s="83"/>
      <c r="ADG31" s="83"/>
      <c r="ADH31" s="83"/>
      <c r="ADI31" s="83"/>
      <c r="ADJ31" s="83"/>
      <c r="ADK31" s="83"/>
      <c r="ADL31" s="83"/>
      <c r="ADM31" s="83"/>
      <c r="ADN31" s="83"/>
      <c r="ADO31" s="83"/>
      <c r="ADP31" s="83"/>
      <c r="ADQ31" s="83"/>
      <c r="ADR31" s="83"/>
      <c r="ADS31" s="83"/>
      <c r="ADT31" s="83"/>
      <c r="ADU31" s="83"/>
      <c r="ADV31" s="83"/>
      <c r="ADW31" s="83"/>
      <c r="ADX31" s="83"/>
      <c r="ADY31" s="83"/>
      <c r="ADZ31" s="83"/>
      <c r="AEA31" s="83"/>
      <c r="AEB31" s="83"/>
      <c r="AEC31" s="83"/>
      <c r="AED31" s="83"/>
      <c r="AEE31" s="83"/>
      <c r="AEF31" s="83"/>
      <c r="AEG31" s="83"/>
      <c r="AEH31" s="83"/>
      <c r="AEI31" s="83"/>
      <c r="AEJ31" s="83"/>
      <c r="AEK31" s="83"/>
      <c r="AEL31" s="83"/>
      <c r="AEM31" s="83"/>
      <c r="AEN31" s="83"/>
      <c r="AEO31" s="83"/>
      <c r="AEP31" s="83"/>
      <c r="AEQ31" s="83"/>
      <c r="AER31" s="83"/>
      <c r="AES31" s="83"/>
      <c r="AET31" s="83"/>
      <c r="AEU31" s="83"/>
      <c r="AEV31" s="83"/>
      <c r="AEW31" s="83"/>
      <c r="AEX31" s="83"/>
      <c r="AEY31" s="83"/>
      <c r="AEZ31" s="83"/>
      <c r="AFA31" s="83"/>
      <c r="AFB31" s="83"/>
      <c r="AFC31" s="83"/>
      <c r="AFD31" s="83"/>
      <c r="AFE31" s="83"/>
      <c r="AFF31" s="83"/>
      <c r="AFG31" s="83"/>
      <c r="AFH31" s="83"/>
      <c r="AFI31" s="83"/>
      <c r="AFJ31" s="83"/>
      <c r="AFK31" s="83"/>
      <c r="AFL31" s="83"/>
      <c r="AFM31" s="83"/>
      <c r="AFN31" s="83"/>
      <c r="AFO31" s="83"/>
      <c r="AFP31" s="83"/>
      <c r="AFQ31" s="83"/>
      <c r="AFR31" s="83"/>
      <c r="AFS31" s="83"/>
      <c r="AFT31" s="83"/>
      <c r="AFU31" s="83"/>
      <c r="AFV31" s="83"/>
      <c r="AFW31" s="83"/>
      <c r="AFX31" s="83"/>
      <c r="AFY31" s="83"/>
      <c r="AFZ31" s="83"/>
      <c r="AGA31" s="83"/>
      <c r="AGB31" s="83"/>
      <c r="AGC31" s="83"/>
      <c r="AGD31" s="83"/>
      <c r="AGE31" s="83"/>
      <c r="AGF31" s="83"/>
      <c r="AGG31" s="83"/>
      <c r="AGH31" s="83"/>
      <c r="AGI31" s="83"/>
      <c r="AGJ31" s="83"/>
      <c r="AGK31" s="83"/>
      <c r="AGL31" s="83"/>
      <c r="AGM31" s="83"/>
      <c r="AGN31" s="83"/>
      <c r="AGO31" s="83"/>
      <c r="AGP31" s="83"/>
      <c r="AGQ31" s="83"/>
      <c r="AGR31" s="83"/>
      <c r="AGS31" s="83"/>
      <c r="AGT31" s="83"/>
      <c r="AGU31" s="83"/>
      <c r="AGV31" s="83"/>
      <c r="AGW31" s="83"/>
      <c r="AGX31" s="83"/>
      <c r="AGY31" s="83"/>
      <c r="AGZ31" s="83"/>
      <c r="AHA31" s="83"/>
      <c r="AHB31" s="83"/>
      <c r="AHC31" s="83"/>
      <c r="AHD31" s="83"/>
      <c r="AHE31" s="83"/>
      <c r="AHF31" s="83"/>
      <c r="AHG31" s="83"/>
      <c r="AHH31" s="83"/>
      <c r="AHI31" s="83"/>
      <c r="AHJ31" s="83"/>
      <c r="AHK31" s="83"/>
      <c r="AHL31" s="83"/>
      <c r="AHM31" s="83"/>
      <c r="AHN31" s="83"/>
      <c r="AHO31" s="83"/>
      <c r="AHP31" s="83"/>
      <c r="AHQ31" s="83"/>
      <c r="AHR31" s="83"/>
      <c r="AHS31" s="83"/>
      <c r="AHT31" s="83"/>
      <c r="AHU31" s="83"/>
      <c r="AHV31" s="83"/>
      <c r="AHW31" s="83"/>
      <c r="AHX31" s="83"/>
      <c r="AHY31" s="83"/>
      <c r="AHZ31" s="83"/>
      <c r="AIA31" s="83"/>
      <c r="AIB31" s="83"/>
      <c r="AIC31" s="83"/>
      <c r="AID31" s="83"/>
      <c r="AIE31" s="83"/>
      <c r="AIF31" s="83"/>
      <c r="AIG31" s="83"/>
      <c r="AIH31" s="83"/>
      <c r="AII31" s="83"/>
      <c r="AIJ31" s="83"/>
      <c r="AIK31" s="83"/>
      <c r="AIL31" s="83"/>
      <c r="AIM31" s="83"/>
      <c r="AIN31" s="83"/>
      <c r="AIO31" s="83"/>
      <c r="AIP31" s="83"/>
      <c r="AIQ31" s="83"/>
      <c r="AIR31" s="83"/>
      <c r="AIS31" s="83"/>
      <c r="AIT31" s="83"/>
      <c r="AIU31" s="83"/>
      <c r="AIV31" s="83"/>
      <c r="AIW31" s="83"/>
      <c r="AIX31" s="83"/>
      <c r="AIY31" s="83"/>
      <c r="AIZ31" s="83"/>
      <c r="AJA31" s="83"/>
      <c r="AJB31" s="83"/>
      <c r="AJC31" s="83"/>
      <c r="AJD31" s="83"/>
      <c r="AJE31" s="83"/>
      <c r="AJF31" s="83"/>
      <c r="AJG31" s="83"/>
      <c r="AJH31" s="83"/>
      <c r="AJI31" s="83"/>
      <c r="AJJ31" s="83"/>
      <c r="AJK31" s="83"/>
      <c r="AJL31" s="83"/>
      <c r="AJM31" s="83"/>
      <c r="AJN31" s="83"/>
      <c r="AJO31" s="83"/>
      <c r="AJP31" s="83"/>
      <c r="AJQ31" s="83"/>
      <c r="AJR31" s="83"/>
      <c r="AJS31" s="83"/>
      <c r="AJT31" s="83"/>
      <c r="AJU31" s="83"/>
      <c r="AJV31" s="83"/>
      <c r="AJW31" s="83"/>
      <c r="AJX31" s="83"/>
      <c r="AJY31" s="83"/>
      <c r="AJZ31" s="83"/>
      <c r="AKA31" s="83"/>
      <c r="AKB31" s="83"/>
      <c r="AKC31" s="83"/>
      <c r="AKD31" s="83"/>
      <c r="AKE31" s="83"/>
      <c r="AKF31" s="83"/>
      <c r="AKG31" s="83"/>
      <c r="AKH31" s="83"/>
      <c r="AKI31" s="83"/>
      <c r="AKJ31" s="83"/>
      <c r="AKK31" s="83"/>
      <c r="AKL31" s="83"/>
      <c r="AKM31" s="83"/>
      <c r="AKN31" s="83"/>
      <c r="AKO31" s="83"/>
      <c r="AKP31" s="83"/>
      <c r="AKQ31" s="83"/>
      <c r="AKR31" s="83"/>
      <c r="AKS31" s="83"/>
      <c r="AKT31" s="83"/>
      <c r="AKU31" s="83"/>
      <c r="AKV31" s="83"/>
      <c r="AKW31" s="83"/>
      <c r="AKX31" s="83"/>
      <c r="AKY31" s="83"/>
      <c r="AKZ31" s="83"/>
      <c r="ALA31" s="83"/>
      <c r="ALB31" s="83"/>
      <c r="ALC31" s="83"/>
      <c r="ALD31" s="83"/>
      <c r="ALE31" s="83"/>
      <c r="ALF31" s="83"/>
      <c r="ALG31" s="83"/>
      <c r="ALH31" s="83"/>
      <c r="ALI31" s="83"/>
      <c r="ALJ31" s="83"/>
      <c r="ALK31" s="83"/>
      <c r="ALL31" s="83"/>
      <c r="ALM31" s="83"/>
      <c r="ALN31" s="83"/>
      <c r="ALO31" s="83"/>
      <c r="ALP31" s="83"/>
      <c r="ALQ31" s="83"/>
      <c r="ALR31" s="83"/>
      <c r="ALS31" s="83"/>
      <c r="ALT31" s="83"/>
      <c r="ALU31" s="83"/>
      <c r="ALV31" s="83"/>
      <c r="ALW31" s="83"/>
      <c r="ALX31" s="83"/>
      <c r="ALY31" s="83"/>
      <c r="ALZ31" s="83"/>
      <c r="AMA31" s="83"/>
      <c r="AMB31" s="83"/>
      <c r="AMC31" s="83"/>
      <c r="AMD31" s="83"/>
      <c r="AME31" s="83"/>
      <c r="AMF31" s="83"/>
      <c r="AMG31" s="83"/>
      <c r="AMH31" s="83"/>
      <c r="AMI31" s="83"/>
      <c r="AMJ31" s="83"/>
    </row>
    <row r="32" spans="1:1024">
      <c r="A32" s="9"/>
    </row>
    <row r="33" spans="1:1024">
      <c r="A33" s="9"/>
    </row>
    <row r="34" spans="1:1024">
      <c r="A34" s="9"/>
    </row>
    <row r="35" spans="1:1024">
      <c r="A35" s="9">
        <v>4</v>
      </c>
      <c r="B35" s="19" t="s">
        <v>26</v>
      </c>
      <c r="C35" s="9" t="s">
        <v>114</v>
      </c>
      <c r="D35" s="18"/>
      <c r="E35" s="15"/>
      <c r="F35" s="25">
        <f>5%*F23</f>
        <v>11115732.850000001</v>
      </c>
      <c r="G35" s="2"/>
    </row>
    <row r="36" spans="1:1024" ht="22.2" customHeight="1">
      <c r="A36" s="9"/>
      <c r="B36" s="17" t="s">
        <v>107</v>
      </c>
      <c r="C36" s="9"/>
      <c r="D36" s="18"/>
      <c r="E36" s="15"/>
      <c r="F36" s="59">
        <f>F23+F35</f>
        <v>233430389.84999999</v>
      </c>
      <c r="G36" s="2"/>
    </row>
    <row r="37" spans="1:1024" ht="22.2" customHeight="1">
      <c r="A37" s="56" t="s">
        <v>9</v>
      </c>
      <c r="B37" s="17" t="s">
        <v>111</v>
      </c>
      <c r="C37" s="9"/>
      <c r="D37" s="18"/>
      <c r="E37" s="15"/>
      <c r="F37" s="24">
        <f>SUM(F38:F41)</f>
        <v>22375628.461538464</v>
      </c>
      <c r="G37" s="2"/>
    </row>
    <row r="38" spans="1:1024" ht="22.2" customHeight="1">
      <c r="A38" s="9">
        <v>1</v>
      </c>
      <c r="B38" s="19" t="s">
        <v>112</v>
      </c>
      <c r="C38" s="9"/>
      <c r="D38" s="18"/>
      <c r="E38" s="15"/>
      <c r="F38" s="25"/>
      <c r="G38" s="2"/>
    </row>
    <row r="39" spans="1:1024" ht="22.2" customHeight="1">
      <c r="A39" s="9"/>
      <c r="B39" s="63" t="s">
        <v>24</v>
      </c>
      <c r="C39" s="9" t="s">
        <v>25</v>
      </c>
      <c r="D39" s="18">
        <v>10</v>
      </c>
      <c r="E39" s="15">
        <f>LuongKH_2020!G3</f>
        <v>1057371.7307692308</v>
      </c>
      <c r="F39" s="25">
        <f>D39*E39</f>
        <v>10573717.307692308</v>
      </c>
      <c r="G39" s="2" t="s">
        <v>97</v>
      </c>
    </row>
    <row r="40" spans="1:1024" ht="22.2" customHeight="1">
      <c r="A40" s="9">
        <v>2</v>
      </c>
      <c r="B40" s="19" t="s">
        <v>110</v>
      </c>
      <c r="C40" s="9"/>
      <c r="D40" s="18"/>
      <c r="E40" s="15"/>
      <c r="F40" s="25">
        <f t="shared" ref="F40:F41" si="3">D40*E40</f>
        <v>0</v>
      </c>
      <c r="G40" s="2"/>
    </row>
    <row r="41" spans="1:1024" s="60" customFormat="1" ht="22.2" customHeight="1">
      <c r="A41" s="9"/>
      <c r="B41" s="19" t="s">
        <v>113</v>
      </c>
      <c r="C41" s="9" t="s">
        <v>25</v>
      </c>
      <c r="D41" s="18">
        <v>15</v>
      </c>
      <c r="E41" s="15">
        <f>LuongKH_2020!G6</f>
        <v>786794.07692307688</v>
      </c>
      <c r="F41" s="25">
        <f t="shared" si="3"/>
        <v>11801911.153846154</v>
      </c>
      <c r="G41" s="2" t="s">
        <v>119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pans="1:1024" s="60" customFormat="1" ht="22.2" customHeight="1">
      <c r="A42" s="9">
        <v>3</v>
      </c>
      <c r="B42" s="19" t="s">
        <v>26</v>
      </c>
      <c r="C42" s="9" t="s">
        <v>115</v>
      </c>
      <c r="D42" s="18"/>
      <c r="E42" s="15"/>
      <c r="F42" s="25">
        <f>5%*F37</f>
        <v>1118781.4230769232</v>
      </c>
      <c r="G42" s="2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pans="1:1024" s="60" customFormat="1" ht="22.2" customHeight="1">
      <c r="A43" s="9"/>
      <c r="B43" s="17" t="s">
        <v>116</v>
      </c>
      <c r="C43" s="9"/>
      <c r="D43" s="18"/>
      <c r="E43" s="15"/>
      <c r="F43" s="59">
        <f>F37+F42</f>
        <v>23494409.884615388</v>
      </c>
      <c r="G43" s="2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pans="1:1024" s="22" customFormat="1" ht="20.399999999999999" customHeight="1">
      <c r="A44" s="56" t="s">
        <v>10</v>
      </c>
      <c r="B44" s="17" t="s">
        <v>120</v>
      </c>
      <c r="C44" s="56"/>
      <c r="D44" s="20"/>
      <c r="E44" s="21"/>
      <c r="F44" s="59">
        <v>700000</v>
      </c>
      <c r="G44" s="2" t="s">
        <v>121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</row>
    <row r="45" spans="1:1024" s="22" customFormat="1" ht="20.399999999999999" customHeight="1">
      <c r="A45" s="56" t="s">
        <v>91</v>
      </c>
      <c r="B45" s="17" t="s">
        <v>108</v>
      </c>
      <c r="C45" s="56"/>
      <c r="D45" s="20"/>
      <c r="E45" s="21"/>
      <c r="F45" s="59">
        <v>2000000</v>
      </c>
      <c r="G45" s="1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</row>
    <row r="46" spans="1:1024" s="22" customFormat="1" ht="20.399999999999999" customHeight="1">
      <c r="A46" s="56" t="s">
        <v>109</v>
      </c>
      <c r="B46" s="17" t="s">
        <v>5</v>
      </c>
      <c r="C46" s="56"/>
      <c r="D46" s="20"/>
      <c r="E46" s="21"/>
      <c r="F46" s="59">
        <v>11400000</v>
      </c>
      <c r="G46" s="1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</row>
    <row r="47" spans="1:1024" s="22" customFormat="1" ht="23.4" customHeight="1">
      <c r="A47" s="56"/>
      <c r="B47" s="17" t="s">
        <v>117</v>
      </c>
      <c r="C47" s="56"/>
      <c r="D47" s="20"/>
      <c r="E47" s="21"/>
      <c r="F47" s="24">
        <f>F11+F22+F36+F43+F44+F45+F46</f>
        <v>414694671.10384613</v>
      </c>
      <c r="G47" s="1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</row>
    <row r="48" spans="1:1024" ht="21.6" customHeight="1">
      <c r="A48" s="9"/>
      <c r="B48" s="19" t="s">
        <v>118</v>
      </c>
      <c r="C48" s="9"/>
      <c r="D48" s="18"/>
      <c r="E48" s="15"/>
      <c r="F48" s="24">
        <f>5%*F47</f>
        <v>20734733.555192307</v>
      </c>
      <c r="G48" s="2"/>
    </row>
    <row r="49" spans="1:1024" s="22" customFormat="1" ht="22.2" customHeight="1">
      <c r="A49" s="56"/>
      <c r="B49" s="17" t="s">
        <v>37</v>
      </c>
      <c r="C49" s="56"/>
      <c r="D49" s="20"/>
      <c r="E49" s="21"/>
      <c r="F49" s="87">
        <f>SUM(F47:F48)</f>
        <v>435429404.65903842</v>
      </c>
      <c r="G49" s="1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</row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</sheetData>
  <mergeCells count="9">
    <mergeCell ref="G3:G4"/>
    <mergeCell ref="A1:G1"/>
    <mergeCell ref="E2:F2"/>
    <mergeCell ref="A3:A4"/>
    <mergeCell ref="B3:B4"/>
    <mergeCell ref="C3:C4"/>
    <mergeCell ref="D3:D4"/>
    <mergeCell ref="E3:E4"/>
    <mergeCell ref="F3:F4"/>
  </mergeCells>
  <phoneticPr fontId="34" type="noConversion"/>
  <printOptions horizontalCentered="1"/>
  <pageMargins left="0.59015748031496096" right="0.59015748031496096" top="0.59015748031496096" bottom="0.59015748031496096" header="0.39370078740157499" footer="0.39370078740157499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3"/>
  <sheetViews>
    <sheetView workbookViewId="0"/>
  </sheetViews>
  <sheetFormatPr defaultRowHeight="15.6"/>
  <cols>
    <col min="1" max="1" width="7.33203125" style="5" customWidth="1"/>
    <col min="2" max="2" width="50.88671875" style="5" customWidth="1"/>
    <col min="3" max="3" width="14.77734375" style="5" customWidth="1"/>
    <col min="4" max="4" width="18.88671875" style="23" customWidth="1"/>
    <col min="5" max="6" width="18.88671875" style="5" customWidth="1"/>
    <col min="7" max="7" width="9.109375" style="5" customWidth="1"/>
    <col min="8" max="8" width="15.88671875" style="5" customWidth="1"/>
    <col min="9" max="256" width="9.109375" style="5" customWidth="1"/>
    <col min="257" max="257" width="8.6640625" style="5" customWidth="1"/>
    <col min="258" max="258" width="34.6640625" style="5" customWidth="1"/>
    <col min="259" max="259" width="12.21875" style="5" customWidth="1"/>
    <col min="260" max="260" width="17.88671875" style="5" customWidth="1"/>
    <col min="261" max="261" width="16.44140625" style="5" customWidth="1"/>
    <col min="262" max="262" width="23.5546875" style="5" customWidth="1"/>
    <col min="263" max="512" width="9.109375" style="5" customWidth="1"/>
    <col min="513" max="513" width="8.6640625" style="5" customWidth="1"/>
    <col min="514" max="514" width="34.6640625" style="5" customWidth="1"/>
    <col min="515" max="515" width="12.21875" style="5" customWidth="1"/>
    <col min="516" max="516" width="17.88671875" style="5" customWidth="1"/>
    <col min="517" max="517" width="16.44140625" style="5" customWidth="1"/>
    <col min="518" max="518" width="23.5546875" style="5" customWidth="1"/>
    <col min="519" max="768" width="9.109375" style="5" customWidth="1"/>
    <col min="769" max="769" width="8.6640625" style="5" customWidth="1"/>
    <col min="770" max="770" width="34.6640625" style="5" customWidth="1"/>
    <col min="771" max="771" width="12.21875" style="5" customWidth="1"/>
    <col min="772" max="772" width="17.88671875" style="5" customWidth="1"/>
    <col min="773" max="773" width="16.44140625" style="5" customWidth="1"/>
    <col min="774" max="774" width="23.5546875" style="5" customWidth="1"/>
    <col min="775" max="1024" width="9.109375" style="5" customWidth="1"/>
    <col min="1025" max="1025" width="8.88671875" customWidth="1"/>
  </cols>
  <sheetData>
    <row r="1" spans="1:8" ht="21" customHeight="1">
      <c r="A1" s="98" t="s">
        <v>31</v>
      </c>
      <c r="B1" s="98"/>
      <c r="C1" s="98"/>
      <c r="D1" s="98"/>
      <c r="E1" s="98"/>
      <c r="F1" s="98"/>
    </row>
    <row r="2" spans="1:8" ht="22.8" customHeight="1">
      <c r="A2" s="99" t="e">
        <f>#REF!</f>
        <v>#REF!</v>
      </c>
      <c r="B2" s="99"/>
      <c r="C2" s="99"/>
      <c r="D2" s="99"/>
      <c r="E2" s="99"/>
      <c r="F2" s="99"/>
    </row>
    <row r="3" spans="1:8" ht="18" customHeight="1">
      <c r="A3" s="99" t="s">
        <v>32</v>
      </c>
      <c r="B3" s="99"/>
      <c r="C3" s="99"/>
      <c r="D3" s="99"/>
      <c r="E3" s="99"/>
      <c r="F3" s="99"/>
    </row>
    <row r="4" spans="1:8">
      <c r="A4" s="6"/>
      <c r="B4" s="7"/>
      <c r="C4" s="7"/>
      <c r="D4" s="7"/>
      <c r="E4" s="93"/>
      <c r="F4" s="93"/>
    </row>
    <row r="5" spans="1:8" ht="15" customHeight="1">
      <c r="A5" s="100" t="s">
        <v>11</v>
      </c>
      <c r="B5" s="95" t="s">
        <v>12</v>
      </c>
      <c r="C5" s="95" t="s">
        <v>13</v>
      </c>
      <c r="D5" s="95" t="s">
        <v>29</v>
      </c>
      <c r="E5" s="96" t="s">
        <v>15</v>
      </c>
      <c r="F5" s="96" t="s">
        <v>16</v>
      </c>
    </row>
    <row r="6" spans="1:8">
      <c r="A6" s="100"/>
      <c r="B6" s="95"/>
      <c r="C6" s="95"/>
      <c r="D6" s="95"/>
      <c r="E6" s="96"/>
      <c r="F6" s="96"/>
    </row>
    <row r="7" spans="1:8">
      <c r="A7" s="9" t="s">
        <v>17</v>
      </c>
      <c r="B7" s="9" t="s">
        <v>18</v>
      </c>
      <c r="C7" s="9" t="s">
        <v>19</v>
      </c>
      <c r="D7" s="10" t="s">
        <v>20</v>
      </c>
      <c r="E7" s="9" t="s">
        <v>21</v>
      </c>
      <c r="F7" s="9" t="s">
        <v>22</v>
      </c>
    </row>
    <row r="8" spans="1:8" ht="29.55" customHeight="1">
      <c r="A8" s="9"/>
      <c r="B8" s="11" t="e">
        <f>#REF!</f>
        <v>#REF!</v>
      </c>
      <c r="C8" s="9"/>
      <c r="D8" s="10"/>
      <c r="E8" s="9"/>
      <c r="F8" s="12">
        <f>SUM(F9:F11)</f>
        <v>87999100</v>
      </c>
    </row>
    <row r="9" spans="1:8" ht="22.8" customHeight="1">
      <c r="A9" s="2">
        <v>1</v>
      </c>
      <c r="B9" s="3" t="s">
        <v>33</v>
      </c>
      <c r="C9" s="2" t="s">
        <v>34</v>
      </c>
      <c r="D9" s="18">
        <v>1</v>
      </c>
      <c r="E9" s="4">
        <v>71000000</v>
      </c>
      <c r="F9" s="16">
        <f>E9*D9</f>
        <v>71000000</v>
      </c>
    </row>
    <row r="10" spans="1:8" ht="18.600000000000001" customHeight="1">
      <c r="A10" s="2">
        <v>2</v>
      </c>
      <c r="B10" s="3" t="s">
        <v>35</v>
      </c>
      <c r="C10" s="2" t="s">
        <v>34</v>
      </c>
      <c r="D10" s="18">
        <v>1</v>
      </c>
      <c r="E10" s="4">
        <v>12500000</v>
      </c>
      <c r="F10" s="16">
        <f>E10*D10</f>
        <v>12500000</v>
      </c>
    </row>
    <row r="11" spans="1:8" ht="18.600000000000001" customHeight="1">
      <c r="A11" s="2">
        <v>3</v>
      </c>
      <c r="B11" s="3" t="s">
        <v>36</v>
      </c>
      <c r="C11" s="2" t="s">
        <v>34</v>
      </c>
      <c r="D11" s="18">
        <v>1</v>
      </c>
      <c r="E11" s="4">
        <v>4499100</v>
      </c>
      <c r="F11" s="16">
        <f>E11*D11</f>
        <v>4499100</v>
      </c>
      <c r="H11" s="26"/>
    </row>
    <row r="12" spans="1:8">
      <c r="H12" s="27"/>
    </row>
    <row r="13" spans="1:8">
      <c r="H13" s="27"/>
    </row>
  </sheetData>
  <mergeCells count="10"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6"/>
  <sheetViews>
    <sheetView zoomScale="75" zoomScaleNormal="75" workbookViewId="0">
      <selection activeCell="F9" sqref="F9"/>
    </sheetView>
  </sheetViews>
  <sheetFormatPr defaultRowHeight="15.6"/>
  <cols>
    <col min="1" max="1" width="6.5546875" style="29" customWidth="1"/>
    <col min="2" max="2" width="16.44140625" style="30" customWidth="1"/>
    <col min="3" max="3" width="21" style="31" customWidth="1"/>
    <col min="4" max="4" width="16.33203125" style="30" customWidth="1"/>
    <col min="5" max="5" width="18.77734375" style="30" customWidth="1"/>
    <col min="6" max="6" width="20.77734375" style="30" customWidth="1"/>
    <col min="7" max="7" width="20.88671875" style="30" customWidth="1"/>
    <col min="8" max="8" width="18.21875" style="30" customWidth="1"/>
    <col min="9" max="256" width="9.33203125" style="30" customWidth="1"/>
    <col min="257" max="257" width="6.5546875" style="30" customWidth="1"/>
    <col min="258" max="258" width="32.88671875" style="30" customWidth="1"/>
    <col min="259" max="259" width="31.44140625" style="30" customWidth="1"/>
    <col min="260" max="260" width="34" style="30" customWidth="1"/>
    <col min="261" max="512" width="9.33203125" style="30" customWidth="1"/>
    <col min="513" max="513" width="6.5546875" style="30" customWidth="1"/>
    <col min="514" max="514" width="32.88671875" style="30" customWidth="1"/>
    <col min="515" max="515" width="31.44140625" style="30" customWidth="1"/>
    <col min="516" max="516" width="34" style="30" customWidth="1"/>
    <col min="517" max="768" width="9.33203125" style="30" customWidth="1"/>
    <col min="769" max="769" width="6.5546875" style="30" customWidth="1"/>
    <col min="770" max="770" width="32.88671875" style="30" customWidth="1"/>
    <col min="771" max="771" width="31.44140625" style="30" customWidth="1"/>
    <col min="772" max="772" width="34" style="30" customWidth="1"/>
    <col min="773" max="1024" width="9.33203125" style="30" customWidth="1"/>
    <col min="1025" max="1025" width="8.88671875" customWidth="1"/>
  </cols>
  <sheetData>
    <row r="1" spans="1:8" ht="39" customHeight="1">
      <c r="A1" s="101" t="s">
        <v>94</v>
      </c>
      <c r="B1" s="101"/>
      <c r="C1" s="101"/>
      <c r="D1" s="101"/>
      <c r="E1" s="101"/>
      <c r="F1" s="101"/>
      <c r="G1" s="101"/>
      <c r="H1" s="101"/>
    </row>
    <row r="2" spans="1:8" ht="76.2" customHeight="1">
      <c r="A2" s="32" t="s">
        <v>1</v>
      </c>
      <c r="B2" s="32" t="s">
        <v>38</v>
      </c>
      <c r="C2" s="33" t="s">
        <v>92</v>
      </c>
      <c r="D2" s="33" t="s">
        <v>39</v>
      </c>
      <c r="E2" s="34" t="s">
        <v>40</v>
      </c>
      <c r="F2" s="34" t="s">
        <v>41</v>
      </c>
      <c r="G2" s="35" t="s">
        <v>42</v>
      </c>
      <c r="H2" s="33" t="s">
        <v>7</v>
      </c>
    </row>
    <row r="3" spans="1:8" ht="55.95" customHeight="1">
      <c r="A3" s="36">
        <v>1</v>
      </c>
      <c r="B3" s="37" t="s">
        <v>43</v>
      </c>
      <c r="C3" s="38">
        <v>25057694</v>
      </c>
      <c r="D3" s="38">
        <f>C3/26</f>
        <v>963757.4615384615</v>
      </c>
      <c r="E3" s="38">
        <v>2433971</v>
      </c>
      <c r="F3" s="38">
        <f>E3/26</f>
        <v>93614.269230769234</v>
      </c>
      <c r="G3" s="38">
        <f>D3+F3</f>
        <v>1057371.7307692308</v>
      </c>
      <c r="H3" s="39" t="s">
        <v>93</v>
      </c>
    </row>
    <row r="4" spans="1:8" ht="55.95" customHeight="1">
      <c r="A4" s="36">
        <v>2</v>
      </c>
      <c r="B4" s="37" t="s">
        <v>44</v>
      </c>
      <c r="C4" s="38">
        <v>22561945</v>
      </c>
      <c r="D4" s="38">
        <f>C4/26</f>
        <v>867767.11538461538</v>
      </c>
      <c r="E4" s="38">
        <v>2189260</v>
      </c>
      <c r="F4" s="38">
        <f>E4/26</f>
        <v>84202.307692307688</v>
      </c>
      <c r="G4" s="38">
        <f>D4+F4</f>
        <v>951969.42307692301</v>
      </c>
      <c r="H4" s="39" t="s">
        <v>45</v>
      </c>
    </row>
    <row r="5" spans="1:8" ht="55.95" customHeight="1">
      <c r="A5" s="36">
        <v>3</v>
      </c>
      <c r="B5" s="37" t="s">
        <v>102</v>
      </c>
      <c r="C5" s="38">
        <v>19964032</v>
      </c>
      <c r="D5" s="38">
        <f>C5/26</f>
        <v>767847.38461538462</v>
      </c>
      <c r="E5" s="38">
        <v>1935166</v>
      </c>
      <c r="F5" s="38">
        <f>E5/26</f>
        <v>74429.461538461532</v>
      </c>
      <c r="G5" s="38">
        <f>D5+F5</f>
        <v>842276.84615384613</v>
      </c>
      <c r="H5" s="39" t="s">
        <v>46</v>
      </c>
    </row>
    <row r="6" spans="1:8" ht="55.95" customHeight="1">
      <c r="A6" s="36">
        <v>4</v>
      </c>
      <c r="B6" s="37" t="s">
        <v>47</v>
      </c>
      <c r="C6" s="38">
        <v>18640767</v>
      </c>
      <c r="D6" s="38">
        <f>C6/26</f>
        <v>716952.57692307688</v>
      </c>
      <c r="E6" s="38">
        <v>1815879</v>
      </c>
      <c r="F6" s="38">
        <f>E6/26</f>
        <v>69841.5</v>
      </c>
      <c r="G6" s="38">
        <f>D6+F6</f>
        <v>786794.07692307688</v>
      </c>
      <c r="H6" s="39" t="s">
        <v>48</v>
      </c>
    </row>
  </sheetData>
  <mergeCells count="1">
    <mergeCell ref="A1:H1"/>
  </mergeCells>
  <printOptions horizontalCentered="1"/>
  <pageMargins left="0.7" right="0.7" top="1.1437007874015801" bottom="0.643700787" header="0.75" footer="0.75"/>
  <pageSetup paperSize="9" scale="94" fitToWidth="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MJ58"/>
  <sheetViews>
    <sheetView workbookViewId="0"/>
  </sheetViews>
  <sheetFormatPr defaultRowHeight="14.4"/>
  <cols>
    <col min="1" max="1" width="4.5546875" style="40" customWidth="1"/>
    <col min="2" max="2" width="7.6640625" style="40" customWidth="1"/>
    <col min="3" max="3" width="70.109375" style="40" customWidth="1"/>
    <col min="4" max="4" width="25.77734375" style="40" customWidth="1"/>
    <col min="5" max="5" width="7.5546875" style="40" customWidth="1"/>
    <col min="6" max="1024" width="8.88671875" style="40" customWidth="1"/>
    <col min="1025" max="1025" width="8.88671875" customWidth="1"/>
  </cols>
  <sheetData>
    <row r="2" spans="2:8">
      <c r="B2" s="41" t="s">
        <v>1</v>
      </c>
      <c r="C2" s="41" t="s">
        <v>49</v>
      </c>
      <c r="D2" s="41" t="s">
        <v>50</v>
      </c>
      <c r="E2" s="42"/>
    </row>
    <row r="3" spans="2:8" s="43" customFormat="1" ht="13.8">
      <c r="B3" s="44" t="s">
        <v>3</v>
      </c>
      <c r="C3" s="45" t="s">
        <v>51</v>
      </c>
      <c r="D3" s="44"/>
      <c r="E3" s="42"/>
    </row>
    <row r="4" spans="2:8" ht="15.9" customHeight="1">
      <c r="B4" s="46" t="s">
        <v>52</v>
      </c>
      <c r="C4" s="47" t="s">
        <v>53</v>
      </c>
      <c r="D4" s="46">
        <v>5</v>
      </c>
      <c r="E4" s="48"/>
      <c r="F4" s="40">
        <v>5</v>
      </c>
    </row>
    <row r="5" spans="2:8" ht="14.4" customHeight="1">
      <c r="B5" s="46" t="s">
        <v>54</v>
      </c>
      <c r="C5" s="47" t="s">
        <v>55</v>
      </c>
      <c r="D5" s="46">
        <v>3</v>
      </c>
      <c r="E5" s="48"/>
      <c r="F5" s="40">
        <v>3</v>
      </c>
    </row>
    <row r="6" spans="2:8" ht="15.6" customHeight="1">
      <c r="B6" s="46" t="s">
        <v>56</v>
      </c>
      <c r="C6" s="47" t="s">
        <v>57</v>
      </c>
      <c r="D6" s="46">
        <v>6</v>
      </c>
      <c r="E6" s="48"/>
      <c r="F6" s="40">
        <v>7</v>
      </c>
    </row>
    <row r="7" spans="2:8" ht="16.5" customHeight="1">
      <c r="B7" s="46" t="s">
        <v>58</v>
      </c>
      <c r="C7" s="47" t="s">
        <v>59</v>
      </c>
      <c r="D7" s="46">
        <v>3</v>
      </c>
      <c r="E7" s="48"/>
      <c r="F7" s="40">
        <v>3</v>
      </c>
    </row>
    <row r="8" spans="2:8" ht="15" customHeight="1">
      <c r="B8" s="46" t="s">
        <v>60</v>
      </c>
      <c r="C8" s="47" t="s">
        <v>61</v>
      </c>
      <c r="D8" s="46">
        <v>4</v>
      </c>
      <c r="E8" s="48"/>
      <c r="F8" s="40">
        <v>4</v>
      </c>
    </row>
    <row r="9" spans="2:8" ht="14.4" customHeight="1">
      <c r="B9" s="46" t="s">
        <v>62</v>
      </c>
      <c r="C9" s="47" t="s">
        <v>63</v>
      </c>
      <c r="D9" s="46">
        <v>2</v>
      </c>
      <c r="E9" s="48"/>
      <c r="F9" s="40">
        <v>4</v>
      </c>
    </row>
    <row r="10" spans="2:8" ht="15" customHeight="1">
      <c r="B10" s="46" t="s">
        <v>64</v>
      </c>
      <c r="C10" s="47" t="s">
        <v>65</v>
      </c>
      <c r="D10" s="46">
        <v>3</v>
      </c>
      <c r="E10" s="48"/>
      <c r="F10" s="40">
        <v>3</v>
      </c>
    </row>
    <row r="11" spans="2:8" ht="12.6" customHeight="1">
      <c r="B11" s="46" t="s">
        <v>66</v>
      </c>
      <c r="C11" s="47" t="s">
        <v>67</v>
      </c>
      <c r="D11" s="46">
        <v>4</v>
      </c>
      <c r="E11" s="48">
        <f>SUM(D4:D11)</f>
        <v>30</v>
      </c>
      <c r="F11" s="40">
        <v>4</v>
      </c>
      <c r="H11" s="40">
        <f>SUM(F4:F11)</f>
        <v>33</v>
      </c>
    </row>
    <row r="12" spans="2:8" s="43" customFormat="1" ht="13.8">
      <c r="B12" s="44" t="s">
        <v>4</v>
      </c>
      <c r="C12" s="45" t="s">
        <v>68</v>
      </c>
      <c r="D12" s="44"/>
      <c r="E12" s="42"/>
    </row>
    <row r="13" spans="2:8" ht="12.75" customHeight="1">
      <c r="B13" s="105" t="s">
        <v>52</v>
      </c>
      <c r="C13" s="103" t="s">
        <v>69</v>
      </c>
      <c r="D13" s="46">
        <v>4</v>
      </c>
      <c r="E13" s="48"/>
      <c r="G13" s="104">
        <v>18</v>
      </c>
    </row>
    <row r="14" spans="2:8">
      <c r="B14" s="105"/>
      <c r="C14" s="103"/>
      <c r="D14" s="46">
        <v>2</v>
      </c>
      <c r="E14" s="48"/>
      <c r="G14" s="104"/>
    </row>
    <row r="15" spans="2:8">
      <c r="B15" s="105"/>
      <c r="C15" s="103"/>
      <c r="D15" s="46">
        <v>4</v>
      </c>
      <c r="E15" s="48"/>
      <c r="G15" s="104"/>
    </row>
    <row r="16" spans="2:8">
      <c r="B16" s="105"/>
      <c r="C16" s="103"/>
      <c r="D16" s="46">
        <v>4</v>
      </c>
      <c r="F16" s="48">
        <f>SUM(D13:D16)</f>
        <v>14</v>
      </c>
      <c r="G16" s="104"/>
    </row>
    <row r="17" spans="2:8" ht="12.75" customHeight="1">
      <c r="B17" s="105" t="s">
        <v>54</v>
      </c>
      <c r="C17" s="103" t="s">
        <v>70</v>
      </c>
      <c r="D17" s="46">
        <v>3</v>
      </c>
      <c r="E17" s="48"/>
      <c r="G17" s="104">
        <v>8</v>
      </c>
    </row>
    <row r="18" spans="2:8">
      <c r="B18" s="105"/>
      <c r="C18" s="103"/>
      <c r="D18" s="46">
        <v>2</v>
      </c>
      <c r="E18" s="48"/>
      <c r="G18" s="104"/>
    </row>
    <row r="19" spans="2:8">
      <c r="B19" s="105"/>
      <c r="C19" s="103"/>
      <c r="D19" s="46">
        <v>1</v>
      </c>
      <c r="E19" s="48"/>
      <c r="G19" s="104"/>
    </row>
    <row r="20" spans="2:8">
      <c r="B20" s="105"/>
      <c r="C20" s="103"/>
      <c r="D20" s="46">
        <v>1</v>
      </c>
      <c r="F20" s="48">
        <f>SUM(D17:D20)</f>
        <v>7</v>
      </c>
      <c r="G20" s="104"/>
    </row>
    <row r="21" spans="2:8" ht="12.75" customHeight="1">
      <c r="B21" s="105" t="s">
        <v>56</v>
      </c>
      <c r="C21" s="103" t="s">
        <v>71</v>
      </c>
      <c r="D21" s="46">
        <v>5</v>
      </c>
      <c r="F21" s="48"/>
      <c r="G21" s="104">
        <v>10</v>
      </c>
    </row>
    <row r="22" spans="2:8">
      <c r="B22" s="105"/>
      <c r="C22" s="103"/>
      <c r="D22" s="46">
        <v>2</v>
      </c>
      <c r="F22" s="48">
        <f>SUM(D21:D22)</f>
        <v>7</v>
      </c>
      <c r="G22" s="104"/>
    </row>
    <row r="23" spans="2:8" ht="12.75" customHeight="1">
      <c r="B23" s="105" t="s">
        <v>58</v>
      </c>
      <c r="C23" s="103" t="s">
        <v>72</v>
      </c>
      <c r="D23" s="46">
        <v>2</v>
      </c>
      <c r="F23" s="48"/>
      <c r="G23" s="104">
        <v>4</v>
      </c>
    </row>
    <row r="24" spans="2:8">
      <c r="B24" s="105"/>
      <c r="C24" s="103"/>
      <c r="D24" s="46">
        <v>1</v>
      </c>
      <c r="F24" s="48">
        <f>SUM(D23:D24)</f>
        <v>3</v>
      </c>
      <c r="G24" s="104"/>
    </row>
    <row r="25" spans="2:8" ht="12.75" customHeight="1">
      <c r="B25" s="105" t="s">
        <v>60</v>
      </c>
      <c r="C25" s="103" t="s">
        <v>73</v>
      </c>
      <c r="D25" s="46">
        <v>4</v>
      </c>
      <c r="F25" s="48"/>
      <c r="G25" s="104">
        <v>6</v>
      </c>
    </row>
    <row r="26" spans="2:8">
      <c r="B26" s="105"/>
      <c r="C26" s="103"/>
      <c r="D26" s="46">
        <v>1</v>
      </c>
      <c r="F26" s="48">
        <f>SUM(D25:D26)</f>
        <v>5</v>
      </c>
      <c r="G26" s="104"/>
    </row>
    <row r="27" spans="2:8" ht="26.4">
      <c r="B27" s="46" t="s">
        <v>62</v>
      </c>
      <c r="C27" s="47" t="s">
        <v>74</v>
      </c>
      <c r="D27" s="46">
        <v>2</v>
      </c>
      <c r="E27" s="48">
        <f>SUM(D13:D27)</f>
        <v>38</v>
      </c>
      <c r="F27" s="40">
        <f>D27</f>
        <v>2</v>
      </c>
      <c r="G27" s="49">
        <v>3</v>
      </c>
      <c r="H27" s="40">
        <f>SUM(G13:G27)</f>
        <v>49</v>
      </c>
    </row>
    <row r="28" spans="2:8" s="43" customFormat="1" ht="13.8">
      <c r="B28" s="44" t="s">
        <v>6</v>
      </c>
      <c r="C28" s="45" t="s">
        <v>75</v>
      </c>
      <c r="D28" s="44"/>
      <c r="E28" s="42"/>
    </row>
    <row r="29" spans="2:8" ht="12.75" customHeight="1">
      <c r="B29" s="105" t="s">
        <v>52</v>
      </c>
      <c r="C29" s="103" t="s">
        <v>76</v>
      </c>
      <c r="D29" s="46">
        <v>4</v>
      </c>
      <c r="G29" s="104">
        <v>15</v>
      </c>
    </row>
    <row r="30" spans="2:8">
      <c r="B30" s="105"/>
      <c r="C30" s="103"/>
      <c r="D30" s="46">
        <v>2</v>
      </c>
      <c r="G30" s="104"/>
    </row>
    <row r="31" spans="2:8">
      <c r="B31" s="105"/>
      <c r="C31" s="103"/>
      <c r="D31" s="46">
        <v>2</v>
      </c>
      <c r="G31" s="104"/>
    </row>
    <row r="32" spans="2:8">
      <c r="B32" s="105"/>
      <c r="C32" s="103"/>
      <c r="D32" s="46">
        <v>2</v>
      </c>
      <c r="F32" s="40">
        <f>SUM(D29:D32)</f>
        <v>10</v>
      </c>
      <c r="G32" s="104"/>
    </row>
    <row r="33" spans="2:7" ht="12.75" customHeight="1">
      <c r="B33" s="105" t="s">
        <v>54</v>
      </c>
      <c r="C33" s="103" t="s">
        <v>77</v>
      </c>
      <c r="D33" s="46">
        <v>1</v>
      </c>
      <c r="G33" s="104">
        <v>6</v>
      </c>
    </row>
    <row r="34" spans="2:7">
      <c r="B34" s="105"/>
      <c r="C34" s="103"/>
      <c r="D34" s="46">
        <v>1</v>
      </c>
      <c r="G34" s="104"/>
    </row>
    <row r="35" spans="2:7">
      <c r="B35" s="105"/>
      <c r="C35" s="103"/>
      <c r="D35" s="46">
        <v>1</v>
      </c>
      <c r="G35" s="104"/>
    </row>
    <row r="36" spans="2:7">
      <c r="B36" s="105"/>
      <c r="C36" s="103"/>
      <c r="D36" s="46">
        <v>1</v>
      </c>
      <c r="F36" s="40">
        <f>SUM(D33:D36)</f>
        <v>4</v>
      </c>
      <c r="G36" s="104"/>
    </row>
    <row r="37" spans="2:7" ht="12.75" customHeight="1">
      <c r="B37" s="102"/>
      <c r="C37" s="103" t="s">
        <v>78</v>
      </c>
      <c r="D37" s="46">
        <v>4</v>
      </c>
      <c r="G37" s="104">
        <v>15</v>
      </c>
    </row>
    <row r="38" spans="2:7">
      <c r="B38" s="102"/>
      <c r="C38" s="103"/>
      <c r="D38" s="46">
        <v>8</v>
      </c>
      <c r="F38" s="40">
        <f>SUM(D37:D38)</f>
        <v>12</v>
      </c>
      <c r="G38" s="104"/>
    </row>
    <row r="39" spans="2:7" ht="12.75" customHeight="1">
      <c r="B39" s="102"/>
      <c r="C39" s="103" t="s">
        <v>79</v>
      </c>
      <c r="D39" s="46">
        <v>2</v>
      </c>
      <c r="G39" s="104">
        <v>12</v>
      </c>
    </row>
    <row r="40" spans="2:7">
      <c r="B40" s="102"/>
      <c r="C40" s="103"/>
      <c r="D40" s="46">
        <v>4</v>
      </c>
      <c r="F40" s="40">
        <f>SUM(D39:D40)</f>
        <v>6</v>
      </c>
      <c r="G40" s="104"/>
    </row>
    <row r="41" spans="2:7" ht="12.75" customHeight="1">
      <c r="B41" s="102"/>
      <c r="C41" s="103" t="s">
        <v>80</v>
      </c>
      <c r="D41" s="105">
        <v>0</v>
      </c>
      <c r="G41" s="106"/>
    </row>
    <row r="42" spans="2:7">
      <c r="B42" s="102"/>
      <c r="C42" s="103"/>
      <c r="D42" s="105"/>
      <c r="G42" s="106"/>
    </row>
    <row r="43" spans="2:7">
      <c r="B43" s="46"/>
      <c r="C43" s="47" t="s">
        <v>81</v>
      </c>
      <c r="D43" s="46">
        <v>20</v>
      </c>
      <c r="F43" s="40">
        <f>D43</f>
        <v>20</v>
      </c>
      <c r="G43" s="49">
        <v>20</v>
      </c>
    </row>
    <row r="44" spans="2:7" ht="12.75" customHeight="1">
      <c r="B44" s="102"/>
      <c r="C44" s="103" t="s">
        <v>82</v>
      </c>
      <c r="D44" s="46">
        <v>2</v>
      </c>
      <c r="G44" s="104">
        <v>6</v>
      </c>
    </row>
    <row r="45" spans="2:7">
      <c r="B45" s="102"/>
      <c r="C45" s="103"/>
      <c r="D45" s="46">
        <v>1</v>
      </c>
      <c r="G45" s="104"/>
    </row>
    <row r="46" spans="2:7">
      <c r="B46" s="102"/>
      <c r="C46" s="103"/>
      <c r="D46" s="46">
        <v>1</v>
      </c>
      <c r="F46" s="40">
        <f>SUM(D44:D46)</f>
        <v>4</v>
      </c>
      <c r="G46" s="104"/>
    </row>
    <row r="47" spans="2:7">
      <c r="B47" s="102"/>
      <c r="C47" s="103"/>
      <c r="D47" s="46"/>
      <c r="G47" s="104"/>
    </row>
    <row r="48" spans="2:7">
      <c r="B48" s="46"/>
      <c r="C48" s="47" t="s">
        <v>83</v>
      </c>
      <c r="D48" s="46">
        <v>3</v>
      </c>
      <c r="E48" s="48"/>
      <c r="F48" s="40">
        <f>D48</f>
        <v>3</v>
      </c>
      <c r="G48" s="40">
        <v>4</v>
      </c>
    </row>
    <row r="49" spans="2:8">
      <c r="B49" s="46"/>
      <c r="C49" s="47" t="s">
        <v>74</v>
      </c>
      <c r="D49" s="46">
        <v>2</v>
      </c>
      <c r="E49" s="48"/>
      <c r="F49" s="40">
        <f>D49</f>
        <v>2</v>
      </c>
      <c r="G49" s="40">
        <v>4</v>
      </c>
    </row>
    <row r="50" spans="2:8">
      <c r="B50" s="46"/>
      <c r="C50" s="47" t="s">
        <v>84</v>
      </c>
      <c r="D50" s="46">
        <v>3</v>
      </c>
      <c r="E50" s="48">
        <f>SUM(D29:D50)</f>
        <v>64</v>
      </c>
      <c r="F50" s="40">
        <f>D50</f>
        <v>3</v>
      </c>
      <c r="G50" s="40">
        <v>4</v>
      </c>
      <c r="H50" s="40">
        <f>SUM(G29:G49)</f>
        <v>82</v>
      </c>
    </row>
    <row r="51" spans="2:8">
      <c r="B51" s="50" t="s">
        <v>9</v>
      </c>
      <c r="C51" s="51" t="s">
        <v>85</v>
      </c>
      <c r="D51" s="50"/>
      <c r="E51" s="48"/>
    </row>
    <row r="52" spans="2:8" ht="12.6" customHeight="1">
      <c r="B52" s="46"/>
      <c r="C52" s="47" t="s">
        <v>30</v>
      </c>
      <c r="D52" s="46">
        <v>20</v>
      </c>
      <c r="E52" s="48"/>
      <c r="G52" s="40">
        <f>D52</f>
        <v>20</v>
      </c>
    </row>
    <row r="53" spans="2:8">
      <c r="B53" s="52"/>
      <c r="C53" s="47" t="s">
        <v>86</v>
      </c>
      <c r="D53" s="46">
        <v>2</v>
      </c>
      <c r="E53" s="48"/>
    </row>
    <row r="54" spans="2:8">
      <c r="B54" s="52"/>
      <c r="C54" s="47" t="s">
        <v>87</v>
      </c>
      <c r="D54" s="46">
        <v>2</v>
      </c>
      <c r="E54" s="48"/>
    </row>
    <row r="55" spans="2:8">
      <c r="B55" s="52"/>
      <c r="C55" s="47" t="s">
        <v>88</v>
      </c>
      <c r="D55" s="46">
        <v>4</v>
      </c>
      <c r="E55" s="48"/>
    </row>
    <row r="56" spans="2:8">
      <c r="B56" s="52"/>
      <c r="C56" s="47" t="s">
        <v>89</v>
      </c>
      <c r="D56" s="46">
        <v>6</v>
      </c>
      <c r="E56" s="48"/>
      <c r="G56" s="40">
        <f>SUM(D53:D56)</f>
        <v>14</v>
      </c>
    </row>
    <row r="57" spans="2:8">
      <c r="B57" s="52"/>
      <c r="C57" s="47" t="s">
        <v>90</v>
      </c>
      <c r="D57" s="46">
        <v>20</v>
      </c>
      <c r="E57" s="48">
        <f>SUM(D52:D57)</f>
        <v>54</v>
      </c>
      <c r="G57" s="40">
        <f>D57</f>
        <v>20</v>
      </c>
    </row>
    <row r="58" spans="2:8">
      <c r="D58" s="40">
        <f>SUM(D4:D57)</f>
        <v>186</v>
      </c>
      <c r="G58" s="40">
        <f>SUM(F3:F57)</f>
        <v>135</v>
      </c>
      <c r="H58" s="40">
        <f>SUM(H3:H57)</f>
        <v>164</v>
      </c>
    </row>
  </sheetData>
  <mergeCells count="34">
    <mergeCell ref="B13:B16"/>
    <mergeCell ref="C13:C16"/>
    <mergeCell ref="G13:G16"/>
    <mergeCell ref="B17:B20"/>
    <mergeCell ref="C17:C20"/>
    <mergeCell ref="G17:G20"/>
    <mergeCell ref="B21:B22"/>
    <mergeCell ref="C21:C22"/>
    <mergeCell ref="G21:G22"/>
    <mergeCell ref="B23:B24"/>
    <mergeCell ref="C23:C24"/>
    <mergeCell ref="G23:G24"/>
    <mergeCell ref="B25:B26"/>
    <mergeCell ref="C25:C26"/>
    <mergeCell ref="G25:G26"/>
    <mergeCell ref="B29:B32"/>
    <mergeCell ref="C29:C32"/>
    <mergeCell ref="G29:G32"/>
    <mergeCell ref="B33:B36"/>
    <mergeCell ref="C33:C36"/>
    <mergeCell ref="G33:G36"/>
    <mergeCell ref="B37:B38"/>
    <mergeCell ref="C37:C38"/>
    <mergeCell ref="G37:G38"/>
    <mergeCell ref="B44:B47"/>
    <mergeCell ref="C44:C47"/>
    <mergeCell ref="G44:G47"/>
    <mergeCell ref="B39:B40"/>
    <mergeCell ref="C39:C40"/>
    <mergeCell ref="G39:G40"/>
    <mergeCell ref="B41:B42"/>
    <mergeCell ref="C41:C42"/>
    <mergeCell ref="D41:D42"/>
    <mergeCell ref="G41:G42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Tạm tính </vt:lpstr>
      <vt:lpstr>B5_GT02_Mua_màn_hình</vt:lpstr>
      <vt:lpstr>LuongKH_2020</vt:lpstr>
      <vt:lpstr>Sheet2</vt:lpstr>
      <vt:lpstr>'Tạm tính '!Print_Area</vt:lpstr>
      <vt:lpstr>'Tạm tính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Anh</dc:creator>
  <cp:lastModifiedBy>ANHDT_NCPT</cp:lastModifiedBy>
  <cp:revision>32</cp:revision>
  <cp:lastPrinted>2020-04-29T09:58:28Z</cp:lastPrinted>
  <dcterms:created xsi:type="dcterms:W3CDTF">2017-08-08T03:40:50Z</dcterms:created>
  <dcterms:modified xsi:type="dcterms:W3CDTF">2020-05-11T06:50:12Z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