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01FFFDAB-3695-4E65-AD0B-44538B9E2E9F}"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3" sheetId="7" r:id="rId5"/>
    <sheet name="Test report" sheetId="8"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 localSheetId="4">'[1]Version 1'!#REF!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catnvyL78OLMRU0J/0s6iWdq5sQ=="/>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G19" i="8"/>
  <c r="F19" i="8"/>
  <c r="E19" i="8"/>
  <c r="D19" i="8"/>
  <c r="C19" i="8"/>
  <c r="A89" i="7"/>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26" i="7"/>
  <c r="A27" i="7" s="1"/>
  <c r="A28" i="7" s="1"/>
  <c r="A29" i="7" s="1"/>
  <c r="A30" i="7" s="1"/>
  <c r="A31" i="7" s="1"/>
  <c r="A32" i="7" s="1"/>
  <c r="A33" i="7" s="1"/>
  <c r="A34" i="7" s="1"/>
  <c r="A35" i="7" s="1"/>
  <c r="A36" i="7" s="1"/>
  <c r="A37" i="7" s="1"/>
  <c r="A38" i="7" s="1"/>
  <c r="A39" i="7" s="1"/>
  <c r="A40" i="7" s="1"/>
  <c r="A41" i="7" s="1"/>
  <c r="A42" i="7" s="1"/>
  <c r="A43" i="7" s="1"/>
  <c r="A44" i="7" s="1"/>
  <c r="A45" i="7" s="1"/>
  <c r="A47" i="7" s="1"/>
  <c r="A48" i="7" s="1"/>
  <c r="A49" i="7" s="1"/>
  <c r="A50" i="7" s="1"/>
  <c r="A51" i="7" s="1"/>
  <c r="A52" i="7" s="1"/>
  <c r="A53" i="7" s="1"/>
  <c r="A54" i="7" s="1"/>
  <c r="A55" i="7" s="1"/>
  <c r="A56" i="7" s="1"/>
  <c r="A57" i="7" s="1"/>
  <c r="A58" i="7" s="1"/>
  <c r="A59" i="7" s="1"/>
  <c r="A60" i="7" s="1"/>
  <c r="A61" i="7" s="1"/>
  <c r="A62" i="7" s="1"/>
  <c r="A63" i="7" s="1"/>
  <c r="A64" i="7" s="1"/>
  <c r="A65" i="7" s="1"/>
  <c r="A67" i="7" s="1"/>
  <c r="A68" i="7" s="1"/>
  <c r="A69" i="7" s="1"/>
  <c r="A70" i="7" s="1"/>
  <c r="A71" i="7" s="1"/>
  <c r="A72" i="7" s="1"/>
  <c r="A73" i="7" s="1"/>
  <c r="A74" i="7" s="1"/>
  <c r="A75" i="7" s="1"/>
  <c r="A77" i="7" s="1"/>
  <c r="A78" i="7" s="1"/>
  <c r="A79" i="7" s="1"/>
  <c r="A81" i="7" s="1"/>
  <c r="A82" i="7" s="1"/>
  <c r="A83" i="7" s="1"/>
  <c r="A84" i="7" s="1"/>
  <c r="A85" i="7" s="1"/>
  <c r="A21" i="7"/>
  <c r="A22" i="7" s="1"/>
  <c r="D15" i="7"/>
  <c r="C15" i="7"/>
  <c r="B15" i="7"/>
  <c r="D14" i="7"/>
  <c r="C14" i="7"/>
  <c r="B14" i="7"/>
  <c r="D13" i="7"/>
  <c r="C13" i="7"/>
  <c r="B13" i="7"/>
  <c r="D12" i="7"/>
  <c r="C12" i="7"/>
  <c r="B12" i="7"/>
  <c r="D11" i="7"/>
  <c r="D10" i="7" s="1"/>
  <c r="C11" i="7"/>
  <c r="B11" i="7"/>
  <c r="B10" i="7" s="1"/>
  <c r="C10" i="7"/>
  <c r="D9" i="7"/>
  <c r="C9" i="7"/>
  <c r="B9" i="7"/>
  <c r="G18" i="8"/>
  <c r="G20" i="8" s="1"/>
  <c r="E18" i="8"/>
  <c r="E20" i="8" s="1"/>
  <c r="F18" i="8"/>
  <c r="F20" i="8" s="1"/>
  <c r="D18" i="8"/>
  <c r="D20" i="8" s="1"/>
  <c r="C18"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gVNYytt3dvGVK6qg0GMHx387yD+w=="/>
    </ext>
  </extLst>
</comments>
</file>

<file path=xl/sharedStrings.xml><?xml version="1.0" encoding="utf-8"?>
<sst xmlns="http://schemas.openxmlformats.org/spreadsheetml/2006/main" count="517" uniqueCount="402">
  <si>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</si>
  <si>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</si>
  <si>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</si>
  <si>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</si>
  <si>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</si>
  <si>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</si>
  <si>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</si>
  <si>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</si>
  <si>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</si>
  <si>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</si>
  <si>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</si>
  <si>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</si>
  <si>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</si>
  <si>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</si>
  <si>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</si>
  <si>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</si>
  <si>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</si>
  <si>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</si>
  <si>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</si>
  <si>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</si>
  <si>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</si>
  <si>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</si>
  <si>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</si>
  <si>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</si>
  <si>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</si>
  <si>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</si>
  <si>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</si>
  <si>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</si>
  <si>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</si>
  <si>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</si>
  <si>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</si>
  <si>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</si>
  <si>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</si>
  <si>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</si>
  <si>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</si>
  <si>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</si>
  <si>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</si>
  <si>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</si>
  <si>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</si>
  <si>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</si>
  <si>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</si>
  <si>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</si>
  <si>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</si>
  <si>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</si>
  <si>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</si>
  <si>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</si>
  <si>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</si>
  <si>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</si>
  <si>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</si>
  <si>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</si>
  <si>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</si>
  <si>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</si>
  <si>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</si>
  <si>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</si>
  <si>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</si>
  <si>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</si>
  <si>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</si>
  <si>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</si>
  <si>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</si>
  <si>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</si>
  <si>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</si>
  <si>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</si>
  <si>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</si>
  <si>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</si>
  <si>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</si>
  <si>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</si>
  <si>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</si>
  <si>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</si>
  <si>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</si>
  <si>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</si>
  <si>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</si>
  <si>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</si>
  <si>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</si>
  <si>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</si>
  <si>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</si>
  <si>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</si>
  <si>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</si>
  <si>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</si>
  <si>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</si>
  <si>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</si>
  <si>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</si>
  <si>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</si>
  <si>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</si>
  <si>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</si>
  <si>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</si>
  <si>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</si>
  <si>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</si>
  <si>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</si>
  <si>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</si>
  <si>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</si>
  <si>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</si>
  <si>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</si>
  <si>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</si>
  <si>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</si>
  <si>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</si>
  <si>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</si>
  <si>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</si>
  <si>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</si>
  <si>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</si>
  <si>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</si>
  <si>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</si>
  <si>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</si>
  <si>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</si>
  <si>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</si>
  <si>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</si>
  <si>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</si>
  <si>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</si>
  <si>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</si>
  <si>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</si>
  <si>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following UI checklist</t>
  </si>
  <si>
    <t>II. Check Validation</t>
  </si>
  <si>
    <t>User can't enter</t>
  </si>
  <si>
    <t>III. Check Function</t>
  </si>
  <si>
    <t>Search Product function by Search box</t>
  </si>
  <si>
    <r>
      <rPr>
        <sz val="10"/>
        <rFont val="Arial"/>
        <family val="2"/>
      </rPr>
      <t xml:space="preserve">Go to URL </t>
    </r>
    <r>
      <rPr>
        <u/>
        <sz val="10"/>
        <color rgb="FF1155CC"/>
        <rFont val="Arial"/>
        <family val="2"/>
      </rPr>
      <t>https://www.lazada.vn/</t>
    </r>
  </si>
  <si>
    <t>Check initial data in "Search box" field is a placeholder "Search in Lazada"</t>
  </si>
  <si>
    <t>1. Navigate to Search screen
2. View "Search Box" textbox</t>
  </si>
  <si>
    <t>Display placeholder "Search in Lazada"</t>
  </si>
  <si>
    <t>Verify that users can use Tab, the keyboard to operate</t>
  </si>
  <si>
    <t>1. Navigate to Search screen
2. User use Tab, Keyboard
3. Check display</t>
  </si>
  <si>
    <t>Tabs, Keyboard are manipulated</t>
  </si>
  <si>
    <t>1. Search Box</t>
  </si>
  <si>
    <t>Verify when entering one keyword in "Search Box"</t>
  </si>
  <si>
    <t xml:space="preserve">1. Entering one keyword in "Search box"
2. Enter or Click on "Search" button </t>
  </si>
  <si>
    <t>- User can enter
- Display search results that match the keyword</t>
  </si>
  <si>
    <t xml:space="preserve">dầu </t>
  </si>
  <si>
    <t>Verify when entering many keywords in "Search Box"</t>
  </si>
  <si>
    <t xml:space="preserve">1. Entering many keywords in "Search box"
2. Enter or Click on "Search" button </t>
  </si>
  <si>
    <t>dầu gội mọc tóc</t>
  </si>
  <si>
    <t>Verify when entering full text in "Search box"</t>
  </si>
  <si>
    <t xml:space="preserve">1. Entering full text in "Search box"
2. Enter or Click on "Search" button </t>
  </si>
  <si>
    <t>dầu gội giá rẻ</t>
  </si>
  <si>
    <t>Verify when entering special characters in "Search box"</t>
  </si>
  <si>
    <t xml:space="preserve">1. Entering special characters in "Search box"
2. Enter or Click on "Search" button </t>
  </si>
  <si>
    <t>$@$@</t>
  </si>
  <si>
    <t>Verify when entering text and special characters in "Search box"</t>
  </si>
  <si>
    <t xml:space="preserve">1. Entering text and special characters in "Search box"
2. Enter or Click on "Search" button </t>
  </si>
  <si>
    <t>dầu gội @</t>
  </si>
  <si>
    <t>Verify when entering numeric in "Search box"</t>
  </si>
  <si>
    <t xml:space="preserve">1. Entering numeric in "Search box"
2. Enter or Click on "Search" button </t>
  </si>
  <si>
    <t>Verify when copy/paste data in "Search box"</t>
  </si>
  <si>
    <t xml:space="preserve">1. Copy/paste data in "Search box"
2. Enter or Click on "Search" button </t>
  </si>
  <si>
    <t>- User can copy/paste
- Display search results that match the keyword</t>
  </si>
  <si>
    <t>Verify when entering lowercase keyword in "Search box"</t>
  </si>
  <si>
    <t xml:space="preserve">1. Entering lowercase keyword in "Search box"
2. Enter or Click on "Search" button </t>
  </si>
  <si>
    <t>Display search results that match keywords</t>
  </si>
  <si>
    <t xml:space="preserve">dầu gội  </t>
  </si>
  <si>
    <t>Verify when entering uppercase keyword in "Search box"</t>
  </si>
  <si>
    <t xml:space="preserve">1. Entering uppercase keyword in "Search box"
2. Enter or Click on "Search" button </t>
  </si>
  <si>
    <t>- Display search results that match keywords
- The system is not case sensitive</t>
  </si>
  <si>
    <t>DẦU GỘI</t>
  </si>
  <si>
    <t>Verify when entering contain lowercase and uppercase in "Search box"</t>
  </si>
  <si>
    <t xml:space="preserve">1. Entering contain lowercase and uppercase keyword in "Search box"
2. Enter or Click on "Search" button </t>
  </si>
  <si>
    <t>Dầu gỘI</t>
  </si>
  <si>
    <t>Verify when entering date format in "Search box"</t>
  </si>
  <si>
    <t xml:space="preserve">1. Entering date format in "Search box"
2. Enter or Click on "Search" button </t>
  </si>
  <si>
    <t>Verify when entering "+" symbol between the keywords in "Search Box"</t>
  </si>
  <si>
    <t xml:space="preserve">1. Entering "+" symbol sign between keywords in "Search box"
2. Enter or Click on "Search" button </t>
  </si>
  <si>
    <t>dầu + gội + đầu</t>
  </si>
  <si>
    <t>Verify when entering wildcard characters to the keywords in "Search Box"</t>
  </si>
  <si>
    <t xml:space="preserve">1. Entering wildcard characters to the keywords in "Search Box"
2. Enter or Click on "Search" button </t>
  </si>
  <si>
    <t>*dầu gội*</t>
  </si>
  <si>
    <t>Verify when entering "&amp;" symbol between keywords  in "Search Box"</t>
  </si>
  <si>
    <t xml:space="preserve">1. Entering the sign &amp; between keywords in "Search box"
2. Enter or Click on "Search" button </t>
  </si>
  <si>
    <t>Display search results that match all keywords</t>
  </si>
  <si>
    <t>dầu gội &amp; dầu xả</t>
  </si>
  <si>
    <t>Verify when changing position keywords  in "Search Box"</t>
  </si>
  <si>
    <t xml:space="preserve">1. Entering change position of keywords in "Search box"
2. Enter or Click on "Search" button </t>
  </si>
  <si>
    <t>dầu gội mọc tóc =&gt; tóc dầu gội mọc</t>
  </si>
  <si>
    <t>Verify when entering spelling mistake keywords in "Search Box"</t>
  </si>
  <si>
    <t xml:space="preserve">1. Entering spelling mistake keywords in "Search box"
2. Enter or Click on "Search" button </t>
  </si>
  <si>
    <t>lước ngọt</t>
  </si>
  <si>
    <t xml:space="preserve">Verify when entering no accents keywords </t>
  </si>
  <si>
    <t xml:space="preserve">1. Entering no accents keywords in "Search box"
2. Enter or Click on "Search" button </t>
  </si>
  <si>
    <t>dau goi dau</t>
  </si>
  <si>
    <t>Verify when entering Product Name exists in DB, Search Result displays product have similar name</t>
  </si>
  <si>
    <t xml:space="preserve">1. Entering Product Name keyword in "Search box"
2. Enter or Click on "Search" button </t>
  </si>
  <si>
    <t>Verify when entering Category Name exists in DB, Search Result displays product have similar name</t>
  </si>
  <si>
    <t xml:space="preserve">1. Entering Category Name keyword in "Search box"
2. Enter or Click on "Search" button </t>
  </si>
  <si>
    <t>Verify when entering Brand Name exists in DB, Search Result displays product have similar name</t>
  </si>
  <si>
    <t xml:space="preserve">1. Entering Brand Name keyword in "Search box"
2. Enter or Click on "Search" button </t>
  </si>
  <si>
    <t>Verify when entering Supplier Name exists in DB, Search Result displays product have similar name</t>
  </si>
  <si>
    <t xml:space="preserve">1. Entering Supplier Name keyword in "Search box"
2. Enter or Click on "Search" button </t>
  </si>
  <si>
    <t>2. Search Suggest</t>
  </si>
  <si>
    <t>Verify that the suggestion will display when entering 1 keyword</t>
  </si>
  <si>
    <t xml:space="preserve">1. Entering one keyword in "Search box"
2. Check display "Search Suggest" </t>
  </si>
  <si>
    <t>The suggestions will similar display</t>
  </si>
  <si>
    <t>Verify that the suggestion will display when entering many keyword</t>
  </si>
  <si>
    <t xml:space="preserve">1. Entering many keywords in "Search box"
2. Check display "Search Suggest" </t>
  </si>
  <si>
    <t>Verify that the suggestion will display when entering full text keywords</t>
  </si>
  <si>
    <t xml:space="preserve">1. Entering full text in "Search box"
2. Check display "Search Suggest" </t>
  </si>
  <si>
    <t>Verify that the suggestion will display when entering special characters</t>
  </si>
  <si>
    <t xml:space="preserve">1. Entering special characters in "Search box"
2. Check display "Search Suggest" </t>
  </si>
  <si>
    <t>Verify that the suggestion will display when entering text and special characters</t>
  </si>
  <si>
    <t xml:space="preserve">1. Entering text and special characters in "Search box"
2. Check display "Search Suggest" </t>
  </si>
  <si>
    <t>Verify that the suggestion will display when entering numberic</t>
  </si>
  <si>
    <t xml:space="preserve">1. Entering numeric in "Search box"
2. Check display "Search Suggest" </t>
  </si>
  <si>
    <t xml:space="preserve">Verify that the suggestion will display when entering lowercase keyword </t>
  </si>
  <si>
    <t xml:space="preserve">1. Entering lowercase keyword in "Search box"
2. Check display "Search Suggest" </t>
  </si>
  <si>
    <t xml:space="preserve">Verify that the suggestion will display when entering uppercase keyword </t>
  </si>
  <si>
    <t xml:space="preserve">1. Entering uppercase keyword in "Search box"
2. Check display "Search Suggest" </t>
  </si>
  <si>
    <t xml:space="preserve">Verify that the suggestion will display when entering contain lowercase and uppercase </t>
  </si>
  <si>
    <t xml:space="preserve">1. Entering contain lowercase and uppercase keyword in "Search box"
2. Check display "Search Suggest" </t>
  </si>
  <si>
    <t xml:space="preserve">Verify that the suggestion will display when entering date format </t>
  </si>
  <si>
    <t xml:space="preserve">1. Entering date format in "Search box"
2. Check display "Search Suggest" </t>
  </si>
  <si>
    <t xml:space="preserve">Verify that the suggestion will display when entering "+" symbol between keywords  </t>
  </si>
  <si>
    <t xml:space="preserve">1. Entering "+" symbol sign between keywords in "Search box"
2. Check display "Search Suggest" </t>
  </si>
  <si>
    <t>Verify that the suggestion will display when entering wildcard characters to the keywords</t>
  </si>
  <si>
    <t xml:space="preserve">1. Entering wildcard characters to the keywords in "Search Box"
2. Check display "Search Suggest" </t>
  </si>
  <si>
    <t xml:space="preserve">1. Entering the sign &amp; between keywords in "Search box"
2. Check display "Search Suggest" </t>
  </si>
  <si>
    <t xml:space="preserve">Verify that the suggestion will display when rearranging the keywords
</t>
  </si>
  <si>
    <t xml:space="preserve">1. Entering rearranging the keywords in "Search box"
2. Check display "Search Suggest" </t>
  </si>
  <si>
    <t>Verify that the suggestion will display when entering spelling mistake keywords</t>
  </si>
  <si>
    <t xml:space="preserve">1. Entering spelling mistake keywords in "Search box"
2. Check display "Search Suggest" </t>
  </si>
  <si>
    <t xml:space="preserve">Verify that the suggestion will display when entering no accents keywords </t>
  </si>
  <si>
    <t xml:space="preserve">1. Entering no accents keywords in "Search box"
2. Check display "Search Suggest" </t>
  </si>
  <si>
    <t>Verify that automatic suggestion display when delete keyword</t>
  </si>
  <si>
    <t xml:space="preserve">- Precondition: There are many keywords in search box
1. Click on "Search box"
2. Delete any value
3. Check display "Search Suggest" </t>
  </si>
  <si>
    <t>The suggestions will display the value of the new keyword</t>
  </si>
  <si>
    <t>Search successfully when clicking on any Search Suggestion</t>
  </si>
  <si>
    <t>1. Entering keywords in "Search box"
2. Click on any Search Suggest
3. Enter or click on "Search" button</t>
  </si>
  <si>
    <t>Verify that "search suggest" will display 10 suggestions when user enter/ paste keywords in " Search box"</t>
  </si>
  <si>
    <t>1. Enter/paste keywords in "Search box"
2. Check displat "Search Suggest"</t>
  </si>
  <si>
    <t>There are 10 suggestions on the list</t>
  </si>
  <si>
    <t>3. Search History</t>
  </si>
  <si>
    <t>Verify when Search History has 1 history</t>
  </si>
  <si>
    <t>1. Click on "Search box"
2. Check display "Search History"</t>
  </si>
  <si>
    <t>Display 1 history</t>
  </si>
  <si>
    <t xml:space="preserve">Check the arrangement of Search History from top to bottom in order of nearest - furthest </t>
  </si>
  <si>
    <t>- Pre-condition: There are many search history
1. Click on "Search box"
2. Check display "Search History"</t>
  </si>
  <si>
    <t>Display arrange Search History from top to bottom in order of nearest - furthest</t>
  </si>
  <si>
    <t>Check the display of search history on the page refresh</t>
  </si>
  <si>
    <t>1. Refresh the page
2. Check display "Search History"</t>
  </si>
  <si>
    <t>Search history unchanged</t>
  </si>
  <si>
    <t>Verify while displaying search history, user enters keywords, the system will disappear search history</t>
  </si>
  <si>
    <t>1. Click on "Search box"
2. Entering keywords
3. Check display "Search History"</t>
  </si>
  <si>
    <t>System will disappear search history, appear search suggest</t>
  </si>
  <si>
    <t>Check the display of search history when reopening the page</t>
  </si>
  <si>
    <t>1. Leave the page
2. Go back to "Search" screen
3. Check display "Search History"</t>
  </si>
  <si>
    <t>Verify that the search history can't add items the same as the 10 latest search history.</t>
  </si>
  <si>
    <t>- Pre-condition: There are 10 lastest search history
1. Enter the keyword the same as the search history is displaying in "Search box"
2. Check display</t>
  </si>
  <si>
    <t>The entered keyword is not added to the Search History.</t>
  </si>
  <si>
    <t>Verify when clicking on "Search box", system doesn't show Search History (in case: user didn't search before)</t>
  </si>
  <si>
    <t>- Pre-condition: There are no search history
1. Click on "Search box"
2. Check display "Search History"</t>
  </si>
  <si>
    <t>No search history is displayed</t>
  </si>
  <si>
    <t>Verify when clicking on "CLEAR" in Search History, all search history before is cleared</t>
  </si>
  <si>
    <t>- Pre-condition: There have search history
1. Click on "Search box"
2. Click on "CLEAR"
3. Check display "Search History"</t>
  </si>
  <si>
    <t>All search history is cleared</t>
  </si>
  <si>
    <t>Search successfully when clicking on any Search History</t>
  </si>
  <si>
    <t>1. Click on "Search box"
2. Click on any Search History
3. Enter or click on "Search" button</t>
  </si>
  <si>
    <t>4. Search No Result</t>
  </si>
  <si>
    <t>Verify when search criteria is not match, system display Search No Result</t>
  </si>
  <si>
    <t>1. Entering keywords don't match in "Search box"
2. Enter or click on "Search" button</t>
  </si>
  <si>
    <t>System display Search No Result</t>
  </si>
  <si>
    <t>Verify when "Search box" is blank</t>
  </si>
  <si>
    <t>1. "Search box" is blank
2. Enter or click on "Search button"</t>
  </si>
  <si>
    <t>Display Homepage</t>
  </si>
  <si>
    <t xml:space="preserve">Verify when entering/paste space in "Search box" </t>
  </si>
  <si>
    <t>1. Use enter/ paste space in "Search box" 
2. Enter or click on "Search" button</t>
  </si>
  <si>
    <t>5. Sort By</t>
  </si>
  <si>
    <t>Check default value in drop-down list is "Best match"</t>
  </si>
  <si>
    <t>1. Navigate to Search Result screen
2. Check display</t>
  </si>
  <si>
    <t>Display default value: Best match</t>
  </si>
  <si>
    <t>Check available value of the drop-downlist "Sort By"</t>
  </si>
  <si>
    <t>1. Click on the drop-downlist "Sort by"
2. Check display</t>
  </si>
  <si>
    <t>Display available value: Best Match, Price low to high, Price high to low</t>
  </si>
  <si>
    <t>Check when user enters data manually into drop-downlist "Sort By"</t>
  </si>
  <si>
    <t xml:space="preserve">1. Enter data manually into drop-downlist "Sort by"
</t>
  </si>
  <si>
    <t>Verify when choosing Sort by "Price low to high"</t>
  </si>
  <si>
    <t>- Pre-condition: The system displays search result screen
1. Click on drop-downlist "Sort by"
2. Users select "Price low to high" 
3. Check display</t>
  </si>
  <si>
    <t xml:space="preserve">Display items that match from low to high price </t>
  </si>
  <si>
    <t>Verify when choosing Sort by "Price high to low"</t>
  </si>
  <si>
    <t>- Pre-condition: The system displays search result screen
1. Click on drop-downlist "Sort by"
2. Users select "Price high to low" 
3. Check display</t>
  </si>
  <si>
    <t xml:space="preserve">Display items that match from high to low price </t>
  </si>
  <si>
    <t>6. Pagination</t>
  </si>
  <si>
    <t>- Precondition: The system display Search Result screen</t>
  </si>
  <si>
    <t>Check default page is page 1</t>
  </si>
  <si>
    <t>Display default page: page 1</t>
  </si>
  <si>
    <t>Verify that users can click on button &lt; to view previous page</t>
  </si>
  <si>
    <t>1. Click on &lt; button 
2. Check display</t>
  </si>
  <si>
    <t>Search Result display previous page</t>
  </si>
  <si>
    <t>page 3 =&gt; page 2</t>
  </si>
  <si>
    <t>Verify that users can click on button &gt; to view next page</t>
  </si>
  <si>
    <t>1. Click on &gt; button 
2. Check display</t>
  </si>
  <si>
    <t>Search Result display next page</t>
  </si>
  <si>
    <t>page 2 =&gt; page 3</t>
  </si>
  <si>
    <t>Verify that button &gt; disable if there is 1 
page on the page list</t>
  </si>
  <si>
    <t>- Pre-condition: Exist 1 page on page list
1. Click on "&lt;" button when there is 1 page in Search Results
2. Check the operation of button</t>
  </si>
  <si>
    <t xml:space="preserve">Button "&lt;" is disabled
</t>
  </si>
  <si>
    <t>Verify that button &lt; disable if there is 1 
page on the page list</t>
  </si>
  <si>
    <t>- Pre-condition: Exist 1 page on page list
1. Click on "&gt;" button when there is 1 page in Search Results
2. Check the operation of button</t>
  </si>
  <si>
    <t xml:space="preserve">Button "&gt;" is disabled
</t>
  </si>
  <si>
    <t xml:space="preserve">Verify that buton &lt; disable if user is
viewing the first page </t>
  </si>
  <si>
    <t>- Pre-condition: Exist more than 1 page on page list
1. Click on "&lt;" button when user is viewing the first page 
2. Check the operation of button</t>
  </si>
  <si>
    <t xml:space="preserve">Button "&lt;" is disabled
</t>
  </si>
  <si>
    <t>Verify that buton &gt; disable if user is
viewing the last page (in case: there are more than 1 page on the page list)</t>
  </si>
  <si>
    <t>- Pre-condition: Exist more than 1 page on page list
1. Click on "&gt;" button when user is viewing the first page 
2. Check the operation of button</t>
  </si>
  <si>
    <t xml:space="preserve">Button "&gt;" is disabled
</t>
  </si>
  <si>
    <t>Verify when user clicks on any page on the page list</t>
  </si>
  <si>
    <t>- Pre-condition: Exist more than 1 page on page list
1. Click on any page on page list
2. Check display</t>
  </si>
  <si>
    <t>Display search results of the selected page</t>
  </si>
  <si>
    <t>Check when there are &lt; 10 items, search results show on 1 page</t>
  </si>
  <si>
    <t>- Pre-condition: There are 5 items in search results
1. Navigate to "Search Results" screen
2. Check display</t>
  </si>
  <si>
    <t>Search results show on 1 page</t>
  </si>
  <si>
    <t>Check when there are 10 items, search results show on 1 page</t>
  </si>
  <si>
    <t>- Pre-condition: There are 10 items in search results
1. Navigate to "Search Results" screen
2. Check display</t>
  </si>
  <si>
    <t>Check when there are 10 items, search results show on &gt; 1 page (next page)</t>
  </si>
  <si>
    <t>- Pre-condition: There are 11 items in search results
1. Navigate to "Search Results" screen
2. Check display</t>
  </si>
  <si>
    <t>Search results show on 2 page</t>
  </si>
  <si>
    <t>Verify when using scroll mouse to view the page</t>
  </si>
  <si>
    <t>1. Navigate to "Search Results: screen
2. Users use scroll mouse up an down
3. Check display</t>
  </si>
  <si>
    <t>Search Results display up and down to view items</t>
  </si>
  <si>
    <t>Verify when using scroll bar the mouse to view the page</t>
  </si>
  <si>
    <t>1. Navigate to "Search Results: screen
2. Users use scroll bar up an down
3. Check display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</si>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</sst>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d\.m"/>
    <numFmt numFmtId="166" formatCode="[$-409]d\-mmm\-yy"/>
    <numFmt numFmtId="167" formatCode="m/yyyy"/>
  </numFmts>
  <fonts count="58"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theme="1"/>
      <name val="Arial"/>
      <family val="2"/>
    </font>
    <font>
      <sz val="11"/>
      <color rgb="FF323232"/>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15"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7" fillId="8" borderId="4" xfId="0" applyFont="1" applyFill="1" applyBorder="1" applyAlignment="1">
      <alignment vertical="top"/>
    </xf>
    <xf numFmtId="0" fontId="7" fillId="0" borderId="0" xfId="0" applyFont="1" applyAlignment="1"/>
    <xf numFmtId="0" fontId="6" fillId="0" borderId="15" xfId="0" applyFont="1" applyBorder="1" applyAlignment="1">
      <alignment horizontal="left" vertical="top"/>
    </xf>
    <xf numFmtId="0" fontId="31" fillId="8" borderId="15" xfId="0" applyFont="1" applyFill="1" applyBorder="1" applyAlignment="1">
      <alignment horizontal="left" vertical="top" wrapText="1"/>
    </xf>
    <xf numFmtId="0" fontId="12" fillId="8" borderId="0" xfId="0" applyFont="1" applyFill="1"/>
    <xf numFmtId="0" fontId="41" fillId="0" borderId="15" xfId="0" applyFont="1" applyBorder="1" applyAlignment="1">
      <alignment horizontal="left" vertical="top"/>
    </xf>
    <xf numFmtId="0" fontId="41" fillId="8" borderId="4" xfId="0" applyFont="1" applyFill="1" applyBorder="1" applyAlignment="1">
      <alignment vertical="top" wrapText="1"/>
    </xf>
    <xf numFmtId="0" fontId="12" fillId="8" borderId="4" xfId="0" applyFont="1" applyFill="1" applyBorder="1" applyAlignment="1">
      <alignment horizontal="left" vertical="top"/>
    </xf>
    <xf numFmtId="0" fontId="7" fillId="0" borderId="4" xfId="0" applyFont="1" applyBorder="1" applyAlignment="1"/>
    <xf numFmtId="0" fontId="41" fillId="0" borderId="25" xfId="0" applyFont="1" applyBorder="1" applyAlignment="1">
      <alignment horizontal="left" vertical="top"/>
    </xf>
    <xf numFmtId="0" fontId="41" fillId="8" borderId="26" xfId="0" applyFont="1" applyFill="1" applyBorder="1" applyAlignment="1">
      <alignment vertical="top" wrapText="1"/>
    </xf>
    <xf numFmtId="0" fontId="41" fillId="8" borderId="26" xfId="0" applyFont="1" applyFill="1" applyBorder="1" applyAlignment="1">
      <alignment vertical="top" wrapText="1"/>
    </xf>
    <xf numFmtId="0" fontId="7" fillId="8" borderId="26" xfId="0" applyFont="1" applyFill="1" applyBorder="1" applyAlignment="1">
      <alignment vertical="top"/>
    </xf>
    <xf numFmtId="0" fontId="7" fillId="0" borderId="26" xfId="0" applyFont="1" applyBorder="1" applyAlignment="1"/>
    <xf numFmtId="167" fontId="6" fillId="8" borderId="15" xfId="0" applyNumberFormat="1" applyFont="1" applyFill="1" applyBorder="1" applyAlignment="1">
      <alignment horizontal="left" vertical="top" wrapText="1"/>
    </xf>
    <xf numFmtId="0" fontId="41" fillId="8" borderId="4" xfId="0" applyFont="1" applyFill="1" applyBorder="1" applyAlignment="1">
      <alignment horizontal="left" vertical="top"/>
    </xf>
    <xf numFmtId="0" fontId="41" fillId="8" borderId="15" xfId="0" applyFont="1" applyFill="1" applyBorder="1" applyAlignment="1">
      <alignment horizontal="left" vertical="top"/>
    </xf>
    <xf numFmtId="0" fontId="42" fillId="8" borderId="0" xfId="0" applyFont="1" applyFill="1" applyAlignment="1">
      <alignment horizontal="left"/>
    </xf>
    <xf numFmtId="0" fontId="43" fillId="0" borderId="15" xfId="0" applyFont="1" applyBorder="1" applyAlignment="1">
      <alignment horizontal="left" vertical="top"/>
    </xf>
    <xf numFmtId="0" fontId="6" fillId="0" borderId="0" xfId="0" applyFont="1" applyAlignment="1">
      <alignment horizontal="left" vertical="top"/>
    </xf>
    <xf numFmtId="0" fontId="6" fillId="8" borderId="0" xfId="0" applyFont="1" applyFill="1" applyAlignment="1">
      <alignment horizontal="left" vertical="top" wrapText="1"/>
    </xf>
    <xf numFmtId="0" fontId="6" fillId="8" borderId="0" xfId="0" applyFont="1" applyFill="1" applyAlignment="1">
      <alignment horizontal="left" vertical="top" wrapText="1"/>
    </xf>
    <xf numFmtId="0" fontId="6" fillId="2" borderId="0" xfId="0" applyFont="1" applyFill="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5" fillId="2" borderId="1" xfId="0" applyNumberFormat="1" applyFont="1" applyFill="1" applyBorder="1" applyAlignment="1">
      <alignment vertical="top" wrapText="1"/>
    </xf>
    <xf numFmtId="0" fontId="45" fillId="2" borderId="1" xfId="0" applyFont="1" applyFill="1" applyBorder="1" applyAlignment="1">
      <alignment vertical="top" wrapText="1"/>
    </xf>
    <xf numFmtId="164" fontId="46"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6" fillId="8" borderId="15" xfId="0" applyFont="1" applyFill="1" applyBorder="1" applyAlignment="1">
      <alignment horizontal="left" vertical="top"/>
    </xf>
    <xf numFmtId="164" fontId="47" fillId="0" borderId="15" xfId="0" applyNumberFormat="1" applyFont="1" applyBorder="1" applyAlignment="1">
      <alignment horizontal="left" vertical="top" wrapText="1"/>
    </xf>
    <xf numFmtId="164" fontId="47" fillId="0" borderId="4" xfId="0" applyNumberFormat="1" applyFont="1" applyBorder="1" applyAlignment="1">
      <alignment horizontal="left" vertical="top" wrapText="1"/>
    </xf>
    <xf numFmtId="0" fontId="48" fillId="0" borderId="0" xfId="0" applyFont="1" applyAlignment="1">
      <alignment vertical="top"/>
    </xf>
    <xf numFmtId="164" fontId="48" fillId="0" borderId="0" xfId="0" applyNumberFormat="1" applyFont="1" applyAlignment="1">
      <alignment vertical="top"/>
    </xf>
    <xf numFmtId="164" fontId="49" fillId="0" borderId="15" xfId="0" applyNumberFormat="1" applyFont="1" applyBorder="1" applyAlignment="1">
      <alignment horizontal="left" vertical="top" wrapText="1"/>
    </xf>
    <xf numFmtId="164" fontId="49" fillId="0" borderId="4" xfId="0" applyNumberFormat="1" applyFont="1" applyBorder="1" applyAlignment="1">
      <alignment horizontal="left" vertical="top" wrapText="1"/>
    </xf>
    <xf numFmtId="164" fontId="39" fillId="0" borderId="0" xfId="0" applyNumberFormat="1" applyFont="1" applyAlignment="1">
      <alignment vertical="top"/>
    </xf>
    <xf numFmtId="0" fontId="47" fillId="0" borderId="15" xfId="0" applyFont="1" applyBorder="1" applyAlignment="1">
      <alignment horizontal="center" vertical="top" wrapText="1"/>
    </xf>
    <xf numFmtId="0" fontId="49" fillId="0" borderId="15" xfId="0" applyFont="1" applyBorder="1" applyAlignment="1">
      <alignment horizontal="center" vertical="top" wrapText="1"/>
    </xf>
    <xf numFmtId="0" fontId="6" fillId="8" borderId="1" xfId="0" applyFont="1" applyFill="1" applyBorder="1" applyAlignment="1">
      <alignment horizontal="left" vertical="top"/>
    </xf>
    <xf numFmtId="164" fontId="49" fillId="0" borderId="0" xfId="0" applyNumberFormat="1" applyFont="1" applyAlignment="1">
      <alignment horizontal="left" vertical="top" wrapText="1"/>
    </xf>
    <xf numFmtId="0" fontId="50" fillId="0" borderId="0" xfId="0" applyFont="1" applyAlignment="1">
      <alignment horizontal="center" vertical="top" wrapText="1"/>
    </xf>
    <xf numFmtId="10" fontId="43" fillId="0" borderId="0" xfId="0" applyNumberFormat="1" applyFont="1" applyAlignment="1">
      <alignment horizontal="center" vertical="top" wrapText="1"/>
    </xf>
    <xf numFmtId="0" fontId="49"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1" fillId="0" borderId="0" xfId="0" applyNumberFormat="1" applyFont="1" applyAlignment="1">
      <alignment vertical="center"/>
    </xf>
    <xf numFmtId="164" fontId="46" fillId="0" borderId="15" xfId="0" applyNumberFormat="1" applyFont="1" applyBorder="1" applyAlignment="1">
      <alignment horizontal="left" vertical="top" wrapText="1"/>
    </xf>
    <xf numFmtId="0" fontId="52" fillId="0" borderId="15" xfId="0" applyFont="1" applyBorder="1" applyAlignment="1">
      <alignment horizontal="left" vertical="top" wrapText="1"/>
    </xf>
    <xf numFmtId="164" fontId="52"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2" fillId="12" borderId="15" xfId="0" applyFont="1" applyFill="1" applyBorder="1" applyAlignment="1">
      <alignment horizontal="center" vertical="top" wrapText="1"/>
    </xf>
    <xf numFmtId="0" fontId="46"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2" xfId="0" applyFont="1" applyFill="1" applyBorder="1" applyAlignment="1">
      <alignment horizontal="left" vertical="center"/>
    </xf>
    <xf numFmtId="0" fontId="15" fillId="5" borderId="5" xfId="0" applyFont="1" applyFill="1" applyBorder="1" applyAlignment="1">
      <alignment horizontal="center" wrapText="1"/>
    </xf>
    <xf numFmtId="0" fontId="35" fillId="0" borderId="22" xfId="0" applyFont="1" applyBorder="1" applyAlignment="1">
      <alignment horizontal="right" vertical="center"/>
    </xf>
    <xf numFmtId="0" fontId="5" fillId="0" borderId="22" xfId="0" applyFont="1" applyBorder="1"/>
    <xf numFmtId="0" fontId="40" fillId="0" borderId="2" xfId="0" applyFont="1" applyBorder="1" applyAlignment="1">
      <alignment horizontal="left" vertical="top" wrapText="1"/>
    </xf>
    <xf numFmtId="0" fontId="37" fillId="10" borderId="2" xfId="0" applyFont="1" applyFill="1" applyBorder="1" applyAlignment="1">
      <alignment horizontal="left" vertical="center"/>
    </xf>
    <xf numFmtId="164" fontId="44"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7" xfId="0" applyNumberFormat="1" applyFont="1" applyFill="1" applyBorder="1" applyAlignment="1">
      <alignment horizontal="center" vertical="center" wrapText="1"/>
    </xf>
    <xf numFmtId="0" fontId="49"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47" fillId="0" borderId="2" xfId="0" applyFont="1" applyBorder="1" applyAlignment="1">
      <alignment horizontal="left" vertical="top" wrapText="1"/>
    </xf>
    <xf numFmtId="164" fontId="46"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25" xfId="0" applyFont="1" applyBorder="1"/>
    <xf numFmtId="0" fontId="15" fillId="3" borderId="29" xfId="0" applyFont="1" applyFill="1" applyBorder="1" applyAlignment="1">
      <alignment horizontal="center" vertical="center" wrapText="1"/>
    </xf>
    <xf numFmtId="0" fontId="5" fillId="0" borderId="32" xfId="0" applyFont="1" applyBorder="1"/>
    <xf numFmtId="0" fontId="15" fillId="3" borderId="28" xfId="0"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17" xfId="0" applyNumberFormat="1" applyFont="1" applyFill="1" applyBorder="1" applyAlignment="1">
      <alignment horizontal="center" vertical="center" wrapText="1"/>
    </xf>
    <xf numFmtId="0" fontId="5" fillId="0" borderId="31" xfId="0" applyFont="1" applyBorder="1"/>
    <xf numFmtId="0" fontId="5" fillId="0" borderId="34"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user/register?spm=a2o4n.home.header.d6.3bc2e182DO9AB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1" t="s">
        <v>2</v>
      </c>
      <c r="B4" s="172"/>
      <c r="C4" s="172"/>
      <c r="D4" s="172"/>
      <c r="E4" s="173"/>
      <c r="F4" s="6"/>
      <c r="G4" s="4"/>
      <c r="H4" s="4"/>
      <c r="I4" s="4"/>
      <c r="J4" s="4"/>
      <c r="K4" s="4"/>
      <c r="L4" s="4"/>
      <c r="M4" s="4"/>
      <c r="N4" s="4"/>
      <c r="O4" s="4"/>
      <c r="P4" s="4"/>
      <c r="Q4" s="4"/>
      <c r="R4" s="4"/>
      <c r="S4" s="4"/>
      <c r="T4" s="4"/>
      <c r="U4" s="4"/>
      <c r="V4" s="4"/>
      <c r="W4" s="4"/>
      <c r="X4" s="4"/>
      <c r="Y4" s="4"/>
      <c r="Z4" s="4"/>
    </row>
    <row r="5" spans="1:26" ht="13.5" customHeight="1" x14ac:dyDescent="0.35">
      <c r="A5" s="174" t="s">
        <v>3</v>
      </c>
      <c r="B5" s="173"/>
      <c r="C5" s="175" t="s">
        <v>4</v>
      </c>
      <c r="D5" s="176"/>
      <c r="E5" s="177"/>
      <c r="F5" s="6"/>
      <c r="G5" s="4"/>
      <c r="H5" s="4"/>
      <c r="I5" s="4"/>
      <c r="J5" s="4"/>
      <c r="K5" s="4"/>
      <c r="L5" s="4"/>
      <c r="M5" s="4"/>
      <c r="N5" s="4"/>
      <c r="O5" s="4"/>
      <c r="P5" s="4"/>
      <c r="Q5" s="4"/>
      <c r="R5" s="4"/>
      <c r="S5" s="4"/>
      <c r="T5" s="4"/>
      <c r="U5" s="4"/>
      <c r="V5" s="4"/>
      <c r="W5" s="4"/>
      <c r="X5" s="4"/>
      <c r="Y5" s="4"/>
      <c r="Z5" s="4"/>
    </row>
    <row r="6" spans="1:26" ht="29.25" customHeight="1" x14ac:dyDescent="0.35">
      <c r="A6" s="178" t="s">
        <v>5</v>
      </c>
      <c r="B6" s="173"/>
      <c r="C6" s="179"/>
      <c r="D6" s="180"/>
      <c r="E6" s="181"/>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82" t="s">
        <v>6</v>
      </c>
      <c r="B8" s="183"/>
      <c r="C8" s="183"/>
      <c r="D8" s="183"/>
      <c r="E8" s="183"/>
      <c r="F8" s="184"/>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85"/>
      <c r="B13" s="180"/>
      <c r="C13" s="180"/>
      <c r="D13" s="180"/>
      <c r="E13" s="180"/>
      <c r="F13" s="181"/>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8" t="s">
        <v>22</v>
      </c>
      <c r="C2" s="189"/>
      <c r="D2" s="189"/>
      <c r="E2" s="189"/>
      <c r="F2" s="189"/>
      <c r="G2" s="189"/>
      <c r="H2" s="189"/>
      <c r="I2" s="190"/>
      <c r="J2" s="191" t="s">
        <v>23</v>
      </c>
      <c r="K2" s="192"/>
      <c r="L2" s="19"/>
      <c r="M2" s="19"/>
      <c r="N2" s="19"/>
      <c r="O2" s="19"/>
      <c r="P2" s="19"/>
      <c r="Q2" s="19"/>
      <c r="R2" s="19"/>
      <c r="S2" s="19"/>
      <c r="T2" s="19"/>
      <c r="U2" s="19"/>
      <c r="V2" s="19"/>
      <c r="W2" s="19"/>
      <c r="X2" s="19"/>
      <c r="Y2" s="19"/>
      <c r="Z2" s="19"/>
    </row>
    <row r="3" spans="1:26" ht="28.5" customHeight="1" x14ac:dyDescent="0.35">
      <c r="A3" s="19"/>
      <c r="B3" s="193" t="s">
        <v>24</v>
      </c>
      <c r="C3" s="192"/>
      <c r="D3" s="192"/>
      <c r="E3" s="192"/>
      <c r="F3" s="194" t="s">
        <v>25</v>
      </c>
      <c r="G3" s="192"/>
      <c r="H3" s="192"/>
      <c r="I3" s="192"/>
      <c r="J3" s="192"/>
      <c r="K3" s="192"/>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5" t="s">
        <v>27</v>
      </c>
      <c r="B7" s="192"/>
      <c r="C7" s="192"/>
      <c r="D7" s="192"/>
      <c r="E7" s="192"/>
      <c r="F7" s="192"/>
      <c r="G7" s="192"/>
      <c r="H7" s="192"/>
      <c r="I7" s="192"/>
      <c r="J7" s="19"/>
      <c r="K7" s="19"/>
      <c r="L7" s="19"/>
      <c r="M7" s="19"/>
      <c r="N7" s="19"/>
      <c r="O7" s="19"/>
      <c r="P7" s="19"/>
      <c r="Q7" s="19"/>
      <c r="R7" s="19"/>
      <c r="S7" s="19"/>
      <c r="T7" s="19"/>
      <c r="U7" s="19"/>
      <c r="V7" s="19"/>
      <c r="W7" s="19"/>
      <c r="X7" s="19"/>
      <c r="Y7" s="19"/>
      <c r="Z7" s="19"/>
    </row>
    <row r="8" spans="1:26" ht="20.25" customHeight="1" x14ac:dyDescent="0.35">
      <c r="A8" s="192"/>
      <c r="B8" s="192"/>
      <c r="C8" s="192"/>
      <c r="D8" s="192"/>
      <c r="E8" s="192"/>
      <c r="F8" s="192"/>
      <c r="G8" s="192"/>
      <c r="H8" s="192"/>
      <c r="I8" s="192"/>
      <c r="J8" s="19"/>
      <c r="K8" s="19"/>
      <c r="L8" s="19"/>
      <c r="M8" s="19"/>
      <c r="N8" s="19"/>
      <c r="O8" s="19"/>
      <c r="P8" s="19"/>
      <c r="Q8" s="19"/>
      <c r="R8" s="19"/>
      <c r="S8" s="19"/>
      <c r="T8" s="19"/>
      <c r="U8" s="19"/>
      <c r="V8" s="19"/>
      <c r="W8" s="19"/>
      <c r="X8" s="19"/>
      <c r="Y8" s="19"/>
      <c r="Z8" s="19"/>
    </row>
    <row r="9" spans="1:26" ht="12" customHeight="1" x14ac:dyDescent="0.35">
      <c r="A9" s="195" t="s">
        <v>28</v>
      </c>
      <c r="B9" s="192"/>
      <c r="C9" s="192"/>
      <c r="D9" s="192"/>
      <c r="E9" s="192"/>
      <c r="F9" s="192"/>
      <c r="G9" s="192"/>
      <c r="H9" s="192"/>
      <c r="I9" s="192"/>
      <c r="J9" s="19"/>
      <c r="K9" s="19"/>
      <c r="L9" s="19"/>
      <c r="M9" s="19"/>
      <c r="N9" s="19"/>
      <c r="O9" s="19"/>
      <c r="P9" s="19"/>
      <c r="Q9" s="19"/>
      <c r="R9" s="19"/>
      <c r="S9" s="19"/>
      <c r="T9" s="19"/>
      <c r="U9" s="19"/>
      <c r="V9" s="19"/>
      <c r="W9" s="19"/>
      <c r="X9" s="19"/>
      <c r="Y9" s="19"/>
      <c r="Z9" s="19"/>
    </row>
    <row r="10" spans="1:26" ht="21" customHeight="1" x14ac:dyDescent="0.35">
      <c r="A10" s="192"/>
      <c r="B10" s="192"/>
      <c r="C10" s="192"/>
      <c r="D10" s="192"/>
      <c r="E10" s="192"/>
      <c r="F10" s="192"/>
      <c r="G10" s="192"/>
      <c r="H10" s="192"/>
      <c r="I10" s="192"/>
      <c r="J10" s="19"/>
      <c r="K10" s="19"/>
      <c r="L10" s="19"/>
      <c r="M10" s="19"/>
      <c r="N10" s="19"/>
      <c r="O10" s="19"/>
      <c r="P10" s="19"/>
      <c r="Q10" s="19"/>
      <c r="R10" s="19"/>
      <c r="S10" s="19"/>
      <c r="T10" s="19"/>
      <c r="U10" s="19"/>
      <c r="V10" s="19"/>
      <c r="W10" s="19"/>
      <c r="X10" s="19"/>
      <c r="Y10" s="19"/>
      <c r="Z10" s="19"/>
    </row>
    <row r="11" spans="1:26" ht="12" customHeight="1" x14ac:dyDescent="0.35">
      <c r="A11" s="196" t="s">
        <v>29</v>
      </c>
      <c r="B11" s="192"/>
      <c r="C11" s="192"/>
      <c r="D11" s="192"/>
      <c r="E11" s="192"/>
      <c r="F11" s="192"/>
      <c r="G11" s="192"/>
      <c r="H11" s="192"/>
      <c r="I11" s="192"/>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6" t="s">
        <v>32</v>
      </c>
      <c r="C14" s="172"/>
      <c r="D14" s="172"/>
      <c r="E14" s="172"/>
      <c r="F14" s="172"/>
      <c r="G14" s="172"/>
      <c r="H14" s="172"/>
      <c r="I14" s="172"/>
      <c r="J14" s="172"/>
      <c r="K14" s="173"/>
      <c r="L14" s="19"/>
      <c r="M14" s="19"/>
      <c r="N14" s="19"/>
      <c r="O14" s="19"/>
      <c r="P14" s="19"/>
      <c r="Q14" s="19"/>
      <c r="R14" s="19"/>
      <c r="S14" s="19"/>
      <c r="T14" s="19"/>
      <c r="U14" s="19"/>
      <c r="V14" s="19"/>
      <c r="W14" s="19"/>
      <c r="X14" s="19"/>
      <c r="Y14" s="19"/>
      <c r="Z14" s="19"/>
    </row>
    <row r="15" spans="1:26" ht="14.25" customHeight="1" x14ac:dyDescent="0.35">
      <c r="A15" s="28" t="s">
        <v>33</v>
      </c>
      <c r="B15" s="186" t="s">
        <v>34</v>
      </c>
      <c r="C15" s="172"/>
      <c r="D15" s="172"/>
      <c r="E15" s="172"/>
      <c r="F15" s="172"/>
      <c r="G15" s="172"/>
      <c r="H15" s="172"/>
      <c r="I15" s="172"/>
      <c r="J15" s="172"/>
      <c r="K15" s="173"/>
      <c r="L15" s="19"/>
      <c r="M15" s="19"/>
      <c r="N15" s="19"/>
      <c r="O15" s="19"/>
      <c r="P15" s="19"/>
      <c r="Q15" s="19"/>
      <c r="R15" s="19"/>
      <c r="S15" s="19"/>
      <c r="T15" s="19"/>
      <c r="U15" s="19"/>
      <c r="V15" s="19"/>
      <c r="W15" s="19"/>
      <c r="X15" s="19"/>
      <c r="Y15" s="19"/>
      <c r="Z15" s="19"/>
    </row>
    <row r="16" spans="1:26" ht="14.25" customHeight="1" x14ac:dyDescent="0.35">
      <c r="A16" s="28"/>
      <c r="B16" s="186" t="s">
        <v>35</v>
      </c>
      <c r="C16" s="172"/>
      <c r="D16" s="172"/>
      <c r="E16" s="172"/>
      <c r="F16" s="172"/>
      <c r="G16" s="172"/>
      <c r="H16" s="172"/>
      <c r="I16" s="172"/>
      <c r="J16" s="172"/>
      <c r="K16" s="173"/>
      <c r="L16" s="19"/>
      <c r="M16" s="19"/>
      <c r="N16" s="19"/>
      <c r="O16" s="19"/>
      <c r="P16" s="19"/>
      <c r="Q16" s="19"/>
      <c r="R16" s="19"/>
      <c r="S16" s="19"/>
      <c r="T16" s="19"/>
      <c r="U16" s="19"/>
      <c r="V16" s="19"/>
      <c r="W16" s="19"/>
      <c r="X16" s="19"/>
      <c r="Y16" s="19"/>
      <c r="Z16" s="19"/>
    </row>
    <row r="17" spans="1:26" ht="14.25" customHeight="1" x14ac:dyDescent="0.35">
      <c r="A17" s="28"/>
      <c r="B17" s="186" t="s">
        <v>36</v>
      </c>
      <c r="C17" s="172"/>
      <c r="D17" s="172"/>
      <c r="E17" s="172"/>
      <c r="F17" s="172"/>
      <c r="G17" s="172"/>
      <c r="H17" s="172"/>
      <c r="I17" s="172"/>
      <c r="J17" s="172"/>
      <c r="K17" s="173"/>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6" t="s">
        <v>39</v>
      </c>
      <c r="C20" s="172"/>
      <c r="D20" s="172"/>
      <c r="E20" s="172"/>
      <c r="F20" s="172"/>
      <c r="G20" s="173"/>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6" t="s">
        <v>41</v>
      </c>
      <c r="C21" s="172"/>
      <c r="D21" s="172"/>
      <c r="E21" s="172"/>
      <c r="F21" s="172"/>
      <c r="G21" s="173"/>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6" t="s">
        <v>43</v>
      </c>
      <c r="C22" s="172"/>
      <c r="D22" s="172"/>
      <c r="E22" s="172"/>
      <c r="F22" s="172"/>
      <c r="G22" s="173"/>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7" t="s">
        <v>48</v>
      </c>
      <c r="C29" s="172"/>
      <c r="D29" s="173"/>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7" t="s">
        <v>53</v>
      </c>
      <c r="B2" s="189"/>
      <c r="C2" s="189"/>
      <c r="D2" s="189"/>
      <c r="E2" s="189"/>
      <c r="F2" s="190"/>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8" t="s">
        <v>67</v>
      </c>
      <c r="B2" s="189"/>
      <c r="C2" s="189"/>
      <c r="D2" s="190"/>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8" t="s">
        <v>88</v>
      </c>
      <c r="B16" s="192"/>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5" t="s">
        <v>89</v>
      </c>
      <c r="B17" s="192"/>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59"/>
  <sheetViews>
    <sheetView showGridLines="0" tabSelected="1" topLeftCell="A5" workbookViewId="0">
      <selection activeCell="B93" sqref="B93"/>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199"/>
      <c r="B1" s="192"/>
      <c r="C1" s="192"/>
      <c r="D1" s="192"/>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200" t="s">
        <v>67</v>
      </c>
      <c r="B2" s="189"/>
      <c r="C2" s="189"/>
      <c r="D2" s="190"/>
      <c r="E2" s="201"/>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06"/>
      <c r="D3" s="207"/>
      <c r="E3" s="192"/>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202" t="s">
        <v>113</v>
      </c>
      <c r="C4" s="172"/>
      <c r="D4" s="173"/>
      <c r="E4" s="62"/>
      <c r="F4" s="62"/>
      <c r="G4" s="62"/>
      <c r="H4" s="63"/>
      <c r="I4" s="63"/>
      <c r="J4" s="64"/>
      <c r="K4" s="64"/>
      <c r="L4" s="64"/>
      <c r="M4" s="64"/>
      <c r="N4" s="64"/>
      <c r="O4" s="64"/>
      <c r="P4" s="64"/>
      <c r="Q4" s="64"/>
      <c r="R4" s="64"/>
      <c r="S4" s="64"/>
      <c r="T4" s="64"/>
      <c r="U4" s="64"/>
      <c r="V4" s="64"/>
      <c r="W4" s="64"/>
      <c r="X4" s="64" t="s">
        <v>90</v>
      </c>
      <c r="Y4" s="64"/>
      <c r="Z4" s="64"/>
    </row>
    <row r="5" spans="1:26" ht="144.75" customHeight="1" x14ac:dyDescent="0.35">
      <c r="A5" s="61" t="s">
        <v>59</v>
      </c>
      <c r="B5" s="202"/>
      <c r="C5" s="172"/>
      <c r="D5" s="173"/>
      <c r="E5" s="62"/>
      <c r="F5" s="62"/>
      <c r="G5" s="62"/>
      <c r="H5" s="63"/>
      <c r="I5" s="63"/>
      <c r="J5" s="64"/>
      <c r="K5" s="64"/>
      <c r="L5" s="64"/>
      <c r="M5" s="64"/>
      <c r="N5" s="64"/>
      <c r="O5" s="64"/>
      <c r="P5" s="64"/>
      <c r="Q5" s="64"/>
      <c r="R5" s="64"/>
      <c r="S5" s="64"/>
      <c r="T5" s="64"/>
      <c r="U5" s="64"/>
      <c r="V5" s="64"/>
      <c r="W5" s="64"/>
      <c r="X5" s="64" t="s">
        <v>91</v>
      </c>
      <c r="Y5" s="64"/>
      <c r="Z5" s="64"/>
    </row>
    <row r="6" spans="1:26" ht="12" customHeight="1" x14ac:dyDescent="0.35">
      <c r="A6" s="61" t="s">
        <v>92</v>
      </c>
      <c r="B6" s="208" t="s">
        <v>114</v>
      </c>
      <c r="C6" s="172"/>
      <c r="D6" s="173"/>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93</v>
      </c>
      <c r="B7" s="202" t="s">
        <v>14</v>
      </c>
      <c r="C7" s="172"/>
      <c r="D7" s="173"/>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94</v>
      </c>
      <c r="B8" s="203">
        <v>40850</v>
      </c>
      <c r="C8" s="172"/>
      <c r="D8" s="173"/>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COUNTIF($F$18:$F$49695,"*Passed")</f>
        <v>0</v>
      </c>
      <c r="C11" s="71">
        <f>COUNTIF($G$18:$G$49695,"*Passed")</f>
        <v>0</v>
      </c>
      <c r="D11" s="71">
        <f>COUNTIF($H$18:$H$49695,"*Passed")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COUNTIF($F$18:$F$49415,"*Failed*")</f>
        <v>0</v>
      </c>
      <c r="C12" s="71">
        <f>COUNTIF($G$18:$G$49415,"*Failed*")</f>
        <v>0</v>
      </c>
      <c r="D12" s="71">
        <f>COUNTIF($H$18:$H$49415,"*Failed*")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COUNTIF($F$18:$F$49415,"*Not Run*")</f>
        <v>0</v>
      </c>
      <c r="C13" s="71">
        <f>COUNTIF($G$18:$G$49415,"*Not Run*")</f>
        <v>0</v>
      </c>
      <c r="D13" s="71">
        <f>COUNTIF($H$18:$H$49415,"*Not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97</v>
      </c>
      <c r="B14" s="71">
        <f>COUNTIF($F$18:$F$49415,"*NA*")</f>
        <v>0</v>
      </c>
      <c r="C14" s="71">
        <f>COUNTIF($G$18:$G$49415,"*NA*")</f>
        <v>0</v>
      </c>
      <c r="D14" s="71">
        <f>COUNTIF($H$18:$H$49415,"*NA*")</f>
        <v>0</v>
      </c>
      <c r="E14" s="91"/>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98</v>
      </c>
      <c r="B15" s="71">
        <f>COUNTIF($F$18:$F$49415,"*Passed in previous build*")</f>
        <v>0</v>
      </c>
      <c r="C15" s="71">
        <f>COUNTIF($G$18:$G$49415,"*Passed in previous build*")</f>
        <v>0</v>
      </c>
      <c r="D15" s="71">
        <f>COUNTIF($H$18:$H$49415,"*Passed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92"/>
      <c r="F16" s="205" t="s">
        <v>95</v>
      </c>
      <c r="G16" s="176"/>
      <c r="H16" s="177"/>
      <c r="I16" s="92"/>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3"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4"/>
      <c r="B18" s="204" t="s">
        <v>108</v>
      </c>
      <c r="C18" s="172"/>
      <c r="D18" s="173"/>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9">
        <v>1</v>
      </c>
      <c r="B19" s="80" t="s">
        <v>109</v>
      </c>
      <c r="C19" s="82"/>
      <c r="D19" s="88"/>
      <c r="E19" s="82"/>
      <c r="F19" s="82"/>
      <c r="G19" s="82"/>
      <c r="H19" s="82"/>
      <c r="I19" s="83"/>
      <c r="J19" s="84"/>
      <c r="K19" s="84"/>
      <c r="L19" s="84"/>
      <c r="M19" s="84"/>
      <c r="N19" s="84"/>
      <c r="O19" s="84"/>
      <c r="P19" s="84"/>
      <c r="Q19" s="84"/>
      <c r="R19" s="84"/>
      <c r="S19" s="84"/>
      <c r="T19" s="84"/>
      <c r="U19" s="84"/>
      <c r="V19" s="84"/>
      <c r="W19" s="84"/>
      <c r="X19" s="84"/>
      <c r="Y19" s="84"/>
      <c r="Z19" s="84"/>
    </row>
    <row r="20" spans="1:26" ht="14.5" x14ac:dyDescent="0.35">
      <c r="A20" s="78"/>
      <c r="B20" s="204" t="s">
        <v>110</v>
      </c>
      <c r="C20" s="172"/>
      <c r="D20" s="173"/>
      <c r="E20" s="78"/>
      <c r="F20" s="79"/>
      <c r="G20" s="79"/>
      <c r="H20" s="79"/>
      <c r="I20" s="78"/>
      <c r="J20" s="75"/>
      <c r="K20" s="75"/>
      <c r="L20" s="75"/>
      <c r="M20" s="75"/>
      <c r="N20" s="75"/>
      <c r="O20" s="75"/>
      <c r="P20" s="75"/>
      <c r="Q20" s="75"/>
      <c r="R20" s="75"/>
      <c r="S20" s="75"/>
      <c r="T20" s="75"/>
      <c r="U20" s="75"/>
      <c r="V20" s="75"/>
      <c r="W20" s="75"/>
      <c r="X20" s="75"/>
      <c r="Y20" s="75"/>
      <c r="Z20" s="75"/>
    </row>
    <row r="21" spans="1:26" ht="25" x14ac:dyDescent="0.35">
      <c r="A21" s="87">
        <f t="shared" ref="A21:A22" ca="1" si="2">IF(OFFSET(A21,-1,0) ="",OFFSET(A21,-2,0)+1,OFFSET(A21,-1,0)+1 )</f>
        <v>2</v>
      </c>
      <c r="B21" s="80" t="s">
        <v>115</v>
      </c>
      <c r="C21" s="80" t="s">
        <v>116</v>
      </c>
      <c r="D21" s="81" t="s">
        <v>117</v>
      </c>
      <c r="E21" s="82"/>
      <c r="F21" s="82"/>
      <c r="G21" s="82"/>
      <c r="H21" s="82"/>
      <c r="I21" s="83"/>
      <c r="J21" s="84"/>
      <c r="K21" s="84"/>
      <c r="L21" s="84"/>
      <c r="M21" s="84"/>
      <c r="N21" s="84"/>
      <c r="O21" s="84"/>
      <c r="P21" s="84"/>
      <c r="Q21" s="84"/>
      <c r="R21" s="84"/>
      <c r="S21" s="84"/>
      <c r="T21" s="84"/>
      <c r="U21" s="84"/>
      <c r="V21" s="84"/>
      <c r="W21" s="84"/>
      <c r="X21" s="84"/>
      <c r="Y21" s="84"/>
      <c r="Z21" s="84"/>
    </row>
    <row r="22" spans="1:26" ht="37.5" x14ac:dyDescent="0.35">
      <c r="A22" s="87">
        <f t="shared" ca="1" si="2"/>
        <v>3</v>
      </c>
      <c r="B22" s="80" t="s">
        <v>118</v>
      </c>
      <c r="C22" s="80" t="s">
        <v>119</v>
      </c>
      <c r="D22" s="80" t="s">
        <v>120</v>
      </c>
      <c r="E22" s="80"/>
      <c r="F22" s="82"/>
      <c r="G22" s="82"/>
      <c r="H22" s="82"/>
      <c r="I22" s="85"/>
      <c r="J22" s="29"/>
      <c r="K22" s="29"/>
      <c r="L22" s="29"/>
      <c r="M22" s="29"/>
      <c r="N22" s="29"/>
      <c r="O22" s="29"/>
      <c r="P22" s="29"/>
      <c r="Q22" s="29"/>
      <c r="R22" s="29"/>
      <c r="S22" s="29"/>
      <c r="T22" s="29"/>
      <c r="U22" s="29"/>
      <c r="V22" s="29"/>
      <c r="W22" s="29"/>
      <c r="X22" s="29"/>
      <c r="Y22" s="29"/>
      <c r="Z22" s="29"/>
    </row>
    <row r="23" spans="1:26" ht="14.5" x14ac:dyDescent="0.35">
      <c r="A23" s="78"/>
      <c r="B23" s="204" t="s">
        <v>112</v>
      </c>
      <c r="C23" s="172"/>
      <c r="D23" s="173"/>
      <c r="E23" s="78"/>
      <c r="F23" s="79"/>
      <c r="G23" s="79"/>
      <c r="H23" s="79"/>
      <c r="I23" s="78"/>
      <c r="J23" s="75"/>
      <c r="K23" s="75"/>
      <c r="L23" s="75"/>
      <c r="M23" s="75"/>
      <c r="N23" s="75"/>
      <c r="O23" s="75"/>
      <c r="P23" s="75"/>
      <c r="Q23" s="75"/>
      <c r="R23" s="75"/>
      <c r="S23" s="75"/>
      <c r="T23" s="75"/>
      <c r="U23" s="75"/>
      <c r="V23" s="75"/>
      <c r="W23" s="75"/>
      <c r="X23" s="75"/>
      <c r="Y23" s="75"/>
      <c r="Z23" s="75"/>
    </row>
    <row r="24" spans="1:26" ht="14.5" x14ac:dyDescent="0.35">
      <c r="A24" s="95"/>
      <c r="B24" s="209" t="s">
        <v>121</v>
      </c>
      <c r="C24" s="172"/>
      <c r="D24" s="173"/>
      <c r="E24" s="95"/>
      <c r="F24" s="96"/>
      <c r="G24" s="96"/>
      <c r="H24" s="96"/>
      <c r="I24" s="95"/>
      <c r="J24" s="75"/>
      <c r="K24" s="75"/>
      <c r="L24" s="75"/>
      <c r="M24" s="75"/>
      <c r="N24" s="75"/>
      <c r="O24" s="75"/>
      <c r="P24" s="75"/>
      <c r="Q24" s="75"/>
      <c r="R24" s="75"/>
      <c r="S24" s="75"/>
      <c r="T24" s="75"/>
      <c r="U24" s="75"/>
      <c r="V24" s="75"/>
      <c r="W24" s="75"/>
      <c r="X24" s="75"/>
      <c r="Y24" s="75"/>
      <c r="Z24" s="75"/>
    </row>
    <row r="25" spans="1:26" ht="37.5" x14ac:dyDescent="0.35">
      <c r="A25" s="99">
        <v>4</v>
      </c>
      <c r="B25" s="80" t="s">
        <v>122</v>
      </c>
      <c r="C25" s="80" t="s">
        <v>123</v>
      </c>
      <c r="D25" s="80" t="s">
        <v>124</v>
      </c>
      <c r="E25" s="80" t="s">
        <v>125</v>
      </c>
      <c r="F25" s="82"/>
      <c r="G25" s="82"/>
      <c r="H25" s="82"/>
      <c r="I25" s="85"/>
      <c r="J25" s="101"/>
      <c r="K25" s="101"/>
      <c r="L25" s="101"/>
      <c r="M25" s="101"/>
      <c r="N25" s="101"/>
      <c r="O25" s="101"/>
      <c r="P25" s="101"/>
      <c r="Q25" s="101"/>
      <c r="R25" s="101"/>
      <c r="S25" s="101"/>
      <c r="T25" s="101"/>
      <c r="U25" s="101"/>
      <c r="V25" s="101"/>
      <c r="W25" s="101"/>
      <c r="X25" s="101"/>
      <c r="Y25" s="101"/>
      <c r="Z25" s="101"/>
    </row>
    <row r="26" spans="1:26" ht="37.5" x14ac:dyDescent="0.35">
      <c r="A26" s="87">
        <f t="shared" ref="A26:A29" ca="1" si="3">IF(OFFSET(A26,-1,0) ="",OFFSET(A26,-2,0)+1,OFFSET(A26,-1,0)+1 )</f>
        <v>5</v>
      </c>
      <c r="B26" s="80" t="s">
        <v>126</v>
      </c>
      <c r="C26" s="80" t="s">
        <v>127</v>
      </c>
      <c r="D26" s="80" t="s">
        <v>124</v>
      </c>
      <c r="E26" s="80" t="s">
        <v>128</v>
      </c>
      <c r="F26" s="82"/>
      <c r="G26" s="82"/>
      <c r="H26" s="82"/>
      <c r="I26" s="85"/>
      <c r="J26" s="101"/>
      <c r="K26" s="101"/>
      <c r="L26" s="101"/>
      <c r="M26" s="101"/>
      <c r="N26" s="101"/>
      <c r="O26" s="101"/>
      <c r="P26" s="101"/>
      <c r="Q26" s="101"/>
      <c r="R26" s="101"/>
      <c r="S26" s="101"/>
      <c r="T26" s="101"/>
      <c r="U26" s="101"/>
      <c r="V26" s="101"/>
      <c r="W26" s="101"/>
      <c r="X26" s="101"/>
      <c r="Y26" s="101"/>
      <c r="Z26" s="101"/>
    </row>
    <row r="27" spans="1:26" ht="37.5" x14ac:dyDescent="0.35">
      <c r="A27" s="87">
        <f t="shared" ca="1" si="3"/>
        <v>6</v>
      </c>
      <c r="B27" s="80" t="s">
        <v>129</v>
      </c>
      <c r="C27" s="80" t="s">
        <v>130</v>
      </c>
      <c r="D27" s="80" t="s">
        <v>124</v>
      </c>
      <c r="E27" s="80" t="s">
        <v>131</v>
      </c>
      <c r="F27" s="82"/>
      <c r="G27" s="82"/>
      <c r="H27" s="82"/>
      <c r="I27" s="85"/>
      <c r="J27" s="101"/>
      <c r="K27" s="101"/>
      <c r="L27" s="101"/>
      <c r="M27" s="101"/>
      <c r="N27" s="101"/>
      <c r="O27" s="101"/>
      <c r="P27" s="101"/>
      <c r="Q27" s="101"/>
      <c r="R27" s="101"/>
      <c r="S27" s="101"/>
      <c r="T27" s="101"/>
      <c r="U27" s="101"/>
      <c r="V27" s="101"/>
      <c r="W27" s="101"/>
      <c r="X27" s="101"/>
      <c r="Y27" s="101"/>
      <c r="Z27" s="101"/>
    </row>
    <row r="28" spans="1:26" ht="37.5" x14ac:dyDescent="0.35">
      <c r="A28" s="87">
        <f t="shared" ca="1" si="3"/>
        <v>7</v>
      </c>
      <c r="B28" s="80" t="s">
        <v>132</v>
      </c>
      <c r="C28" s="80" t="s">
        <v>133</v>
      </c>
      <c r="D28" s="80" t="s">
        <v>124</v>
      </c>
      <c r="E28" s="80" t="s">
        <v>134</v>
      </c>
      <c r="F28" s="82"/>
      <c r="G28" s="82"/>
      <c r="H28" s="82"/>
      <c r="I28" s="85"/>
      <c r="J28" s="101"/>
      <c r="K28" s="101"/>
      <c r="L28" s="101"/>
      <c r="M28" s="101"/>
      <c r="N28" s="101"/>
      <c r="O28" s="101"/>
      <c r="P28" s="101"/>
      <c r="Q28" s="101"/>
      <c r="R28" s="101"/>
      <c r="S28" s="101"/>
      <c r="T28" s="101"/>
      <c r="U28" s="101"/>
      <c r="V28" s="101"/>
      <c r="W28" s="101"/>
      <c r="X28" s="101"/>
      <c r="Y28" s="101"/>
      <c r="Z28" s="101"/>
    </row>
    <row r="29" spans="1:26" ht="37.5" x14ac:dyDescent="0.35">
      <c r="A29" s="87">
        <f t="shared" ca="1" si="3"/>
        <v>8</v>
      </c>
      <c r="B29" s="80" t="s">
        <v>135</v>
      </c>
      <c r="C29" s="80" t="s">
        <v>136</v>
      </c>
      <c r="D29" s="80" t="s">
        <v>124</v>
      </c>
      <c r="E29" s="80" t="s">
        <v>137</v>
      </c>
      <c r="F29" s="82"/>
      <c r="G29" s="82"/>
      <c r="H29" s="82"/>
      <c r="I29" s="85"/>
      <c r="J29" s="101"/>
      <c r="K29" s="101"/>
      <c r="L29" s="101"/>
      <c r="M29" s="101"/>
      <c r="N29" s="101"/>
      <c r="O29" s="101"/>
      <c r="P29" s="101"/>
      <c r="Q29" s="101"/>
      <c r="R29" s="101"/>
      <c r="S29" s="101"/>
      <c r="T29" s="101"/>
      <c r="U29" s="101"/>
      <c r="V29" s="101"/>
      <c r="W29" s="101"/>
      <c r="X29" s="101"/>
      <c r="Y29" s="101"/>
      <c r="Z29" s="101"/>
    </row>
    <row r="30" spans="1:26" ht="37.5" x14ac:dyDescent="0.35">
      <c r="A30" s="102">
        <f t="shared" ref="A30:A31" ca="1" si="4">IF(OFFSET(A30,-1,0) ="",OFFSET(A30,-2,0)+1,OFFSET(A30,-1,0)+1 )</f>
        <v>9</v>
      </c>
      <c r="B30" s="103" t="s">
        <v>138</v>
      </c>
      <c r="C30" s="80" t="s">
        <v>139</v>
      </c>
      <c r="D30" s="80" t="s">
        <v>124</v>
      </c>
      <c r="E30" s="104">
        <v>95038583</v>
      </c>
      <c r="F30" s="97"/>
      <c r="G30" s="97"/>
      <c r="H30" s="97"/>
      <c r="I30" s="105"/>
      <c r="J30" s="98"/>
      <c r="K30" s="98"/>
      <c r="L30" s="98"/>
      <c r="M30" s="98"/>
      <c r="N30" s="98"/>
      <c r="O30" s="98"/>
      <c r="P30" s="98"/>
      <c r="Q30" s="98"/>
      <c r="R30" s="98"/>
      <c r="S30" s="98"/>
      <c r="T30" s="98"/>
      <c r="U30" s="98"/>
      <c r="V30" s="98"/>
      <c r="W30" s="98"/>
      <c r="X30" s="98"/>
      <c r="Y30" s="98"/>
      <c r="Z30" s="98"/>
    </row>
    <row r="31" spans="1:26" ht="37.5" x14ac:dyDescent="0.35">
      <c r="A31" s="106">
        <f t="shared" ca="1" si="4"/>
        <v>10</v>
      </c>
      <c r="B31" s="107" t="s">
        <v>140</v>
      </c>
      <c r="C31" s="80" t="s">
        <v>141</v>
      </c>
      <c r="D31" s="80" t="s">
        <v>142</v>
      </c>
      <c r="E31" s="108"/>
      <c r="F31" s="109"/>
      <c r="G31" s="109"/>
      <c r="H31" s="109"/>
      <c r="I31" s="110"/>
      <c r="J31" s="98"/>
      <c r="K31" s="98"/>
      <c r="L31" s="98"/>
      <c r="M31" s="98"/>
      <c r="N31" s="98"/>
      <c r="O31" s="98"/>
      <c r="P31" s="98"/>
      <c r="Q31" s="98"/>
      <c r="R31" s="98"/>
      <c r="S31" s="98"/>
      <c r="T31" s="98"/>
      <c r="U31" s="98"/>
      <c r="V31" s="98"/>
      <c r="W31" s="98"/>
      <c r="X31" s="98"/>
      <c r="Y31" s="98"/>
      <c r="Z31" s="98"/>
    </row>
    <row r="32" spans="1:26" ht="37.5" x14ac:dyDescent="0.35">
      <c r="A32" s="87">
        <f t="shared" ref="A32:A45" ca="1" si="5">IF(OFFSET(A32,-1,0) ="",OFFSET(A32,-2,0)+1,OFFSET(A32,-1,0)+1 )</f>
        <v>11</v>
      </c>
      <c r="B32" s="80" t="s">
        <v>143</v>
      </c>
      <c r="C32" s="80" t="s">
        <v>144</v>
      </c>
      <c r="D32" s="80" t="s">
        <v>145</v>
      </c>
      <c r="E32" s="80" t="s">
        <v>146</v>
      </c>
      <c r="F32" s="82"/>
      <c r="G32" s="82"/>
      <c r="H32" s="82"/>
      <c r="I32" s="85"/>
      <c r="J32" s="101"/>
      <c r="K32" s="101"/>
      <c r="L32" s="101"/>
      <c r="M32" s="101"/>
      <c r="N32" s="101"/>
      <c r="O32" s="101"/>
      <c r="P32" s="101"/>
      <c r="Q32" s="101"/>
      <c r="R32" s="101"/>
      <c r="S32" s="101"/>
      <c r="T32" s="101"/>
      <c r="U32" s="101"/>
      <c r="V32" s="101"/>
      <c r="W32" s="101"/>
      <c r="X32" s="101"/>
      <c r="Y32" s="101"/>
      <c r="Z32" s="101"/>
    </row>
    <row r="33" spans="1:26" ht="37.5" x14ac:dyDescent="0.35">
      <c r="A33" s="87">
        <f t="shared" ca="1" si="5"/>
        <v>12</v>
      </c>
      <c r="B33" s="80" t="s">
        <v>147</v>
      </c>
      <c r="C33" s="80" t="s">
        <v>148</v>
      </c>
      <c r="D33" s="80" t="s">
        <v>149</v>
      </c>
      <c r="E33" s="80" t="s">
        <v>150</v>
      </c>
      <c r="F33" s="82"/>
      <c r="G33" s="82"/>
      <c r="H33" s="82"/>
      <c r="I33" s="85"/>
      <c r="J33" s="101"/>
      <c r="K33" s="101"/>
      <c r="L33" s="101"/>
      <c r="M33" s="101"/>
      <c r="N33" s="101"/>
      <c r="O33" s="101"/>
      <c r="P33" s="101"/>
      <c r="Q33" s="101"/>
      <c r="R33" s="101"/>
      <c r="S33" s="101"/>
      <c r="T33" s="101"/>
      <c r="U33" s="101"/>
      <c r="V33" s="101"/>
      <c r="W33" s="101"/>
      <c r="X33" s="101"/>
      <c r="Y33" s="101"/>
      <c r="Z33" s="101"/>
    </row>
    <row r="34" spans="1:26" ht="37.5" x14ac:dyDescent="0.35">
      <c r="A34" s="87">
        <f t="shared" ca="1" si="5"/>
        <v>13</v>
      </c>
      <c r="B34" s="80" t="s">
        <v>151</v>
      </c>
      <c r="C34" s="80" t="s">
        <v>152</v>
      </c>
      <c r="D34" s="80" t="s">
        <v>149</v>
      </c>
      <c r="E34" s="80" t="s">
        <v>153</v>
      </c>
      <c r="F34" s="82"/>
      <c r="G34" s="82"/>
      <c r="H34" s="82"/>
      <c r="I34" s="85"/>
      <c r="J34" s="101"/>
      <c r="K34" s="101"/>
      <c r="L34" s="101"/>
      <c r="M34" s="101"/>
      <c r="N34" s="101"/>
      <c r="O34" s="101"/>
      <c r="P34" s="101"/>
      <c r="Q34" s="101"/>
      <c r="R34" s="101"/>
      <c r="S34" s="101"/>
      <c r="T34" s="101"/>
      <c r="U34" s="101"/>
      <c r="V34" s="101"/>
      <c r="W34" s="101"/>
      <c r="X34" s="101"/>
      <c r="Y34" s="101"/>
      <c r="Z34" s="101"/>
    </row>
    <row r="35" spans="1:26" ht="25" x14ac:dyDescent="0.35">
      <c r="A35" s="87">
        <f t="shared" ca="1" si="5"/>
        <v>14</v>
      </c>
      <c r="B35" s="80" t="s">
        <v>154</v>
      </c>
      <c r="C35" s="80" t="s">
        <v>155</v>
      </c>
      <c r="D35" s="80" t="s">
        <v>145</v>
      </c>
      <c r="E35" s="111">
        <v>45413</v>
      </c>
      <c r="F35" s="82"/>
      <c r="G35" s="82"/>
      <c r="H35" s="82"/>
      <c r="I35" s="85"/>
      <c r="J35" s="101"/>
      <c r="K35" s="101"/>
      <c r="L35" s="101"/>
      <c r="M35" s="101"/>
      <c r="N35" s="101"/>
      <c r="O35" s="101"/>
      <c r="P35" s="101"/>
      <c r="Q35" s="101"/>
      <c r="R35" s="101"/>
      <c r="S35" s="101"/>
      <c r="T35" s="101"/>
      <c r="U35" s="101"/>
      <c r="V35" s="101"/>
      <c r="W35" s="101"/>
      <c r="X35" s="101"/>
      <c r="Y35" s="101"/>
      <c r="Z35" s="101"/>
    </row>
    <row r="36" spans="1:26" ht="37.5" x14ac:dyDescent="0.35">
      <c r="A36" s="87">
        <f t="shared" ca="1" si="5"/>
        <v>15</v>
      </c>
      <c r="B36" s="80" t="s">
        <v>156</v>
      </c>
      <c r="C36" s="80" t="s">
        <v>157</v>
      </c>
      <c r="D36" s="80" t="s">
        <v>145</v>
      </c>
      <c r="E36" s="80" t="s">
        <v>158</v>
      </c>
      <c r="F36" s="82"/>
      <c r="G36" s="82"/>
      <c r="H36" s="82"/>
      <c r="I36" s="85"/>
      <c r="J36" s="101"/>
      <c r="K36" s="101"/>
      <c r="L36" s="101"/>
      <c r="M36" s="101"/>
      <c r="N36" s="101"/>
      <c r="O36" s="101"/>
      <c r="P36" s="101"/>
      <c r="Q36" s="101"/>
      <c r="R36" s="101"/>
      <c r="S36" s="101"/>
      <c r="T36" s="101"/>
      <c r="U36" s="101"/>
      <c r="V36" s="101"/>
      <c r="W36" s="101"/>
      <c r="X36" s="101"/>
      <c r="Y36" s="101"/>
      <c r="Z36" s="101"/>
    </row>
    <row r="37" spans="1:26" ht="37.5" x14ac:dyDescent="0.35">
      <c r="A37" s="87">
        <f t="shared" ca="1" si="5"/>
        <v>16</v>
      </c>
      <c r="B37" s="80" t="s">
        <v>159</v>
      </c>
      <c r="C37" s="80" t="s">
        <v>160</v>
      </c>
      <c r="D37" s="80" t="s">
        <v>145</v>
      </c>
      <c r="E37" s="80" t="s">
        <v>161</v>
      </c>
      <c r="F37" s="82"/>
      <c r="G37" s="82"/>
      <c r="H37" s="82"/>
      <c r="I37" s="85"/>
      <c r="J37" s="101"/>
      <c r="K37" s="101"/>
      <c r="L37" s="101"/>
      <c r="M37" s="101"/>
      <c r="N37" s="101"/>
      <c r="O37" s="101"/>
      <c r="P37" s="101"/>
      <c r="Q37" s="101"/>
      <c r="R37" s="101"/>
      <c r="S37" s="101"/>
      <c r="T37" s="101"/>
      <c r="U37" s="101"/>
      <c r="V37" s="101"/>
      <c r="W37" s="101"/>
      <c r="X37" s="101"/>
      <c r="Y37" s="101"/>
      <c r="Z37" s="101"/>
    </row>
    <row r="38" spans="1:26" ht="37.5" x14ac:dyDescent="0.35">
      <c r="A38" s="87">
        <f t="shared" ca="1" si="5"/>
        <v>17</v>
      </c>
      <c r="B38" s="80" t="s">
        <v>162</v>
      </c>
      <c r="C38" s="80" t="s">
        <v>163</v>
      </c>
      <c r="D38" s="80" t="s">
        <v>164</v>
      </c>
      <c r="E38" s="80" t="s">
        <v>165</v>
      </c>
      <c r="F38" s="82"/>
      <c r="G38" s="82"/>
      <c r="H38" s="82"/>
      <c r="I38" s="85"/>
      <c r="J38" s="101"/>
      <c r="K38" s="101"/>
      <c r="L38" s="101"/>
      <c r="M38" s="101"/>
      <c r="N38" s="101"/>
      <c r="O38" s="101"/>
      <c r="P38" s="101"/>
      <c r="Q38" s="101"/>
      <c r="R38" s="101"/>
      <c r="S38" s="101"/>
      <c r="T38" s="101"/>
      <c r="U38" s="101"/>
      <c r="V38" s="101"/>
      <c r="W38" s="101"/>
      <c r="X38" s="101"/>
      <c r="Y38" s="101"/>
      <c r="Z38" s="101"/>
    </row>
    <row r="39" spans="1:26" ht="37.5" x14ac:dyDescent="0.35">
      <c r="A39" s="87">
        <f t="shared" ca="1" si="5"/>
        <v>18</v>
      </c>
      <c r="B39" s="80" t="s">
        <v>166</v>
      </c>
      <c r="C39" s="80" t="s">
        <v>167</v>
      </c>
      <c r="D39" s="80" t="s">
        <v>164</v>
      </c>
      <c r="E39" s="80" t="s">
        <v>168</v>
      </c>
      <c r="F39" s="82"/>
      <c r="G39" s="82"/>
      <c r="H39" s="82"/>
      <c r="I39" s="85"/>
      <c r="J39" s="101"/>
      <c r="K39" s="101"/>
      <c r="L39" s="101"/>
      <c r="M39" s="101"/>
      <c r="N39" s="101"/>
      <c r="O39" s="101"/>
      <c r="P39" s="101"/>
      <c r="Q39" s="101"/>
      <c r="R39" s="101"/>
      <c r="S39" s="101"/>
      <c r="T39" s="101"/>
      <c r="U39" s="101"/>
      <c r="V39" s="101"/>
      <c r="W39" s="101"/>
      <c r="X39" s="101"/>
      <c r="Y39" s="101"/>
      <c r="Z39" s="101"/>
    </row>
    <row r="40" spans="1:26" ht="37.5" x14ac:dyDescent="0.35">
      <c r="A40" s="87">
        <f t="shared" ca="1" si="5"/>
        <v>19</v>
      </c>
      <c r="B40" s="80" t="s">
        <v>169</v>
      </c>
      <c r="C40" s="80" t="s">
        <v>170</v>
      </c>
      <c r="D40" s="80" t="s">
        <v>164</v>
      </c>
      <c r="E40" s="80" t="s">
        <v>171</v>
      </c>
      <c r="F40" s="82"/>
      <c r="G40" s="82"/>
      <c r="H40" s="82"/>
      <c r="I40" s="85"/>
      <c r="J40" s="101"/>
      <c r="K40" s="101"/>
      <c r="L40" s="101"/>
      <c r="M40" s="101"/>
      <c r="N40" s="101"/>
      <c r="O40" s="101"/>
      <c r="P40" s="101"/>
      <c r="Q40" s="101"/>
      <c r="R40" s="101"/>
      <c r="S40" s="101"/>
      <c r="T40" s="101"/>
      <c r="U40" s="101"/>
      <c r="V40" s="101"/>
      <c r="W40" s="101"/>
      <c r="X40" s="101"/>
      <c r="Y40" s="101"/>
      <c r="Z40" s="101"/>
    </row>
    <row r="41" spans="1:26" ht="37.5" x14ac:dyDescent="0.35">
      <c r="A41" s="87">
        <f t="shared" ca="1" si="5"/>
        <v>20</v>
      </c>
      <c r="B41" s="80" t="s">
        <v>172</v>
      </c>
      <c r="C41" s="80" t="s">
        <v>173</v>
      </c>
      <c r="D41" s="80" t="s">
        <v>164</v>
      </c>
      <c r="E41" s="80" t="s">
        <v>174</v>
      </c>
      <c r="F41" s="82"/>
      <c r="G41" s="82"/>
      <c r="H41" s="82"/>
      <c r="I41" s="85"/>
      <c r="J41" s="101"/>
      <c r="K41" s="101"/>
      <c r="L41" s="101"/>
      <c r="M41" s="101"/>
      <c r="N41" s="101"/>
      <c r="O41" s="101"/>
      <c r="P41" s="101"/>
      <c r="Q41" s="101"/>
      <c r="R41" s="101"/>
      <c r="S41" s="101"/>
      <c r="T41" s="101"/>
      <c r="U41" s="101"/>
      <c r="V41" s="101"/>
      <c r="W41" s="101"/>
      <c r="X41" s="101"/>
      <c r="Y41" s="101"/>
      <c r="Z41" s="101"/>
    </row>
    <row r="42" spans="1:26" ht="37.5" x14ac:dyDescent="0.35">
      <c r="A42" s="87">
        <f t="shared" ca="1" si="5"/>
        <v>21</v>
      </c>
      <c r="B42" s="80" t="s">
        <v>175</v>
      </c>
      <c r="C42" s="80" t="s">
        <v>176</v>
      </c>
      <c r="D42" s="80" t="s">
        <v>145</v>
      </c>
      <c r="E42" s="80"/>
      <c r="F42" s="82"/>
      <c r="G42" s="82"/>
      <c r="H42" s="82"/>
      <c r="I42" s="85"/>
      <c r="J42" s="101"/>
      <c r="K42" s="101"/>
      <c r="L42" s="101"/>
      <c r="M42" s="101"/>
      <c r="N42" s="101"/>
      <c r="O42" s="101"/>
      <c r="P42" s="101"/>
      <c r="Q42" s="101"/>
      <c r="R42" s="101"/>
      <c r="S42" s="101"/>
      <c r="T42" s="101"/>
      <c r="U42" s="101"/>
      <c r="V42" s="101"/>
      <c r="W42" s="101"/>
      <c r="X42" s="101"/>
      <c r="Y42" s="101"/>
      <c r="Z42" s="101"/>
    </row>
    <row r="43" spans="1:26" ht="37.5" x14ac:dyDescent="0.35">
      <c r="A43" s="87">
        <f t="shared" ca="1" si="5"/>
        <v>22</v>
      </c>
      <c r="B43" s="80" t="s">
        <v>177</v>
      </c>
      <c r="C43" s="80" t="s">
        <v>178</v>
      </c>
      <c r="D43" s="80" t="s">
        <v>145</v>
      </c>
      <c r="E43" s="80"/>
      <c r="F43" s="82"/>
      <c r="G43" s="82"/>
      <c r="H43" s="82"/>
      <c r="I43" s="85"/>
      <c r="J43" s="101"/>
      <c r="K43" s="101"/>
      <c r="L43" s="101"/>
      <c r="M43" s="101"/>
      <c r="N43" s="101"/>
      <c r="O43" s="101"/>
      <c r="P43" s="101"/>
      <c r="Q43" s="101"/>
      <c r="R43" s="101"/>
      <c r="S43" s="101"/>
      <c r="T43" s="101"/>
      <c r="U43" s="101"/>
      <c r="V43" s="101"/>
      <c r="W43" s="101"/>
      <c r="X43" s="101"/>
      <c r="Y43" s="101"/>
      <c r="Z43" s="101"/>
    </row>
    <row r="44" spans="1:26" ht="37.5" x14ac:dyDescent="0.35">
      <c r="A44" s="87">
        <f t="shared" ca="1" si="5"/>
        <v>23</v>
      </c>
      <c r="B44" s="80" t="s">
        <v>179</v>
      </c>
      <c r="C44" s="80" t="s">
        <v>180</v>
      </c>
      <c r="D44" s="80" t="s">
        <v>145</v>
      </c>
      <c r="E44" s="82"/>
      <c r="F44" s="82"/>
      <c r="G44" s="82"/>
      <c r="H44" s="82"/>
      <c r="I44" s="85"/>
      <c r="J44" s="101"/>
      <c r="K44" s="101"/>
      <c r="L44" s="101"/>
      <c r="M44" s="101"/>
      <c r="N44" s="101"/>
      <c r="O44" s="101"/>
      <c r="P44" s="101"/>
      <c r="Q44" s="101"/>
      <c r="R44" s="101"/>
      <c r="S44" s="101"/>
      <c r="T44" s="101"/>
      <c r="U44" s="101"/>
      <c r="V44" s="101"/>
      <c r="W44" s="101"/>
      <c r="X44" s="101"/>
      <c r="Y44" s="101"/>
      <c r="Z44" s="101"/>
    </row>
    <row r="45" spans="1:26" ht="37.5" x14ac:dyDescent="0.35">
      <c r="A45" s="87">
        <f t="shared" ca="1" si="5"/>
        <v>24</v>
      </c>
      <c r="B45" s="80" t="s">
        <v>181</v>
      </c>
      <c r="C45" s="80" t="s">
        <v>182</v>
      </c>
      <c r="D45" s="80" t="s">
        <v>145</v>
      </c>
      <c r="E45" s="82"/>
      <c r="F45" s="82"/>
      <c r="G45" s="82"/>
      <c r="H45" s="82"/>
      <c r="I45" s="85"/>
      <c r="J45" s="101"/>
      <c r="K45" s="101"/>
      <c r="L45" s="101"/>
      <c r="M45" s="101"/>
      <c r="N45" s="101"/>
      <c r="O45" s="101"/>
      <c r="P45" s="101"/>
      <c r="Q45" s="101"/>
      <c r="R45" s="101"/>
      <c r="S45" s="101"/>
      <c r="T45" s="101"/>
      <c r="U45" s="101"/>
      <c r="V45" s="101"/>
      <c r="W45" s="101"/>
      <c r="X45" s="101"/>
      <c r="Y45" s="101"/>
      <c r="Z45" s="101"/>
    </row>
    <row r="46" spans="1:26" ht="14.5" x14ac:dyDescent="0.35">
      <c r="A46" s="95"/>
      <c r="B46" s="209" t="s">
        <v>183</v>
      </c>
      <c r="C46" s="172"/>
      <c r="D46" s="173"/>
      <c r="E46" s="95"/>
      <c r="F46" s="96"/>
      <c r="G46" s="96"/>
      <c r="H46" s="96"/>
      <c r="I46" s="95"/>
      <c r="J46" s="75"/>
      <c r="K46" s="75"/>
      <c r="L46" s="75"/>
      <c r="M46" s="75"/>
      <c r="N46" s="75"/>
      <c r="O46" s="75"/>
      <c r="P46" s="75"/>
      <c r="Q46" s="75"/>
      <c r="R46" s="75"/>
      <c r="S46" s="75"/>
      <c r="T46" s="75"/>
      <c r="U46" s="75"/>
      <c r="V46" s="75"/>
      <c r="W46" s="75"/>
      <c r="X46" s="75"/>
      <c r="Y46" s="75"/>
      <c r="Z46" s="75"/>
    </row>
    <row r="47" spans="1:26" ht="25" x14ac:dyDescent="0.35">
      <c r="A47" s="87">
        <f t="shared" ref="A47:A65" ca="1" si="6">IF(OFFSET(A47,-1,0) ="",OFFSET(A47,-2,0)+1,OFFSET(A47,-1,0)+1 )</f>
        <v>25</v>
      </c>
      <c r="B47" s="80" t="s">
        <v>184</v>
      </c>
      <c r="C47" s="80" t="s">
        <v>185</v>
      </c>
      <c r="D47" s="80" t="s">
        <v>186</v>
      </c>
      <c r="E47" s="82"/>
      <c r="F47" s="82"/>
      <c r="G47" s="82"/>
      <c r="H47" s="82"/>
      <c r="I47" s="87"/>
      <c r="J47" s="101"/>
      <c r="K47" s="101"/>
      <c r="L47" s="101"/>
      <c r="M47" s="101"/>
      <c r="N47" s="101"/>
      <c r="O47" s="101"/>
      <c r="P47" s="101"/>
      <c r="Q47" s="101"/>
      <c r="R47" s="101"/>
      <c r="S47" s="101"/>
      <c r="T47" s="101"/>
      <c r="U47" s="101"/>
      <c r="V47" s="101"/>
      <c r="W47" s="101"/>
      <c r="X47" s="101"/>
      <c r="Y47" s="101"/>
      <c r="Z47" s="101"/>
    </row>
    <row r="48" spans="1:26" ht="37.5" x14ac:dyDescent="0.35">
      <c r="A48" s="87">
        <f t="shared" ca="1" si="6"/>
        <v>26</v>
      </c>
      <c r="B48" s="80" t="s">
        <v>187</v>
      </c>
      <c r="C48" s="80" t="s">
        <v>188</v>
      </c>
      <c r="D48" s="80" t="s">
        <v>186</v>
      </c>
      <c r="E48" s="82"/>
      <c r="F48" s="82"/>
      <c r="G48" s="82"/>
      <c r="H48" s="82"/>
      <c r="I48" s="87"/>
      <c r="J48" s="101"/>
      <c r="K48" s="101"/>
      <c r="L48" s="101"/>
      <c r="M48" s="101"/>
      <c r="N48" s="101"/>
      <c r="O48" s="101"/>
      <c r="P48" s="101"/>
      <c r="Q48" s="101"/>
      <c r="R48" s="101"/>
      <c r="S48" s="101"/>
      <c r="T48" s="101"/>
      <c r="U48" s="101"/>
      <c r="V48" s="101"/>
      <c r="W48" s="101"/>
      <c r="X48" s="101"/>
      <c r="Y48" s="101"/>
      <c r="Z48" s="101"/>
    </row>
    <row r="49" spans="1:26" ht="25" x14ac:dyDescent="0.35">
      <c r="A49" s="87">
        <f t="shared" ca="1" si="6"/>
        <v>27</v>
      </c>
      <c r="B49" s="80" t="s">
        <v>189</v>
      </c>
      <c r="C49" s="80" t="s">
        <v>190</v>
      </c>
      <c r="D49" s="80" t="s">
        <v>186</v>
      </c>
      <c r="E49" s="82"/>
      <c r="F49" s="82"/>
      <c r="G49" s="82"/>
      <c r="H49" s="82"/>
      <c r="I49" s="87"/>
      <c r="J49" s="101"/>
      <c r="K49" s="101"/>
      <c r="L49" s="101"/>
      <c r="M49" s="101"/>
      <c r="N49" s="101"/>
      <c r="O49" s="101"/>
      <c r="P49" s="101"/>
      <c r="Q49" s="101"/>
      <c r="R49" s="101"/>
      <c r="S49" s="101"/>
      <c r="T49" s="101"/>
      <c r="U49" s="101"/>
      <c r="V49" s="101"/>
      <c r="W49" s="101"/>
      <c r="X49" s="101"/>
      <c r="Y49" s="101"/>
      <c r="Z49" s="101"/>
    </row>
    <row r="50" spans="1:26" ht="37.5" x14ac:dyDescent="0.35">
      <c r="A50" s="87">
        <f t="shared" ca="1" si="6"/>
        <v>28</v>
      </c>
      <c r="B50" s="80" t="s">
        <v>191</v>
      </c>
      <c r="C50" s="80" t="s">
        <v>192</v>
      </c>
      <c r="D50" s="80" t="s">
        <v>186</v>
      </c>
      <c r="E50" s="82"/>
      <c r="F50" s="82"/>
      <c r="G50" s="82"/>
      <c r="H50" s="82"/>
      <c r="I50" s="87"/>
      <c r="J50" s="101"/>
      <c r="K50" s="101"/>
      <c r="L50" s="101"/>
      <c r="M50" s="101"/>
      <c r="N50" s="101"/>
      <c r="O50" s="101"/>
      <c r="P50" s="101"/>
      <c r="Q50" s="101"/>
      <c r="R50" s="101"/>
      <c r="S50" s="101"/>
      <c r="T50" s="101"/>
      <c r="U50" s="101"/>
      <c r="V50" s="101"/>
      <c r="W50" s="101"/>
      <c r="X50" s="101"/>
      <c r="Y50" s="101"/>
      <c r="Z50" s="101"/>
    </row>
    <row r="51" spans="1:26" ht="37.5" x14ac:dyDescent="0.35">
      <c r="A51" s="87">
        <f t="shared" ca="1" si="6"/>
        <v>29</v>
      </c>
      <c r="B51" s="80" t="s">
        <v>193</v>
      </c>
      <c r="C51" s="80" t="s">
        <v>194</v>
      </c>
      <c r="D51" s="80" t="s">
        <v>186</v>
      </c>
      <c r="E51" s="82"/>
      <c r="F51" s="82"/>
      <c r="G51" s="82"/>
      <c r="H51" s="82"/>
      <c r="I51" s="87"/>
      <c r="J51" s="101"/>
      <c r="K51" s="101"/>
      <c r="L51" s="101"/>
      <c r="M51" s="101"/>
      <c r="N51" s="101"/>
      <c r="O51" s="101"/>
      <c r="P51" s="101"/>
      <c r="Q51" s="101"/>
      <c r="R51" s="101"/>
      <c r="S51" s="101"/>
      <c r="T51" s="101"/>
      <c r="U51" s="101"/>
      <c r="V51" s="101"/>
      <c r="W51" s="101"/>
      <c r="X51" s="101"/>
      <c r="Y51" s="101"/>
      <c r="Z51" s="101"/>
    </row>
    <row r="52" spans="1:26" ht="25" x14ac:dyDescent="0.35">
      <c r="A52" s="87">
        <f t="shared" ca="1" si="6"/>
        <v>30</v>
      </c>
      <c r="B52" s="80" t="s">
        <v>195</v>
      </c>
      <c r="C52" s="80" t="s">
        <v>196</v>
      </c>
      <c r="D52" s="80" t="s">
        <v>186</v>
      </c>
      <c r="E52" s="82"/>
      <c r="F52" s="82"/>
      <c r="G52" s="82"/>
      <c r="H52" s="82"/>
      <c r="I52" s="87"/>
      <c r="J52" s="101"/>
      <c r="K52" s="101"/>
      <c r="L52" s="101"/>
      <c r="M52" s="101"/>
      <c r="N52" s="101"/>
      <c r="O52" s="101"/>
      <c r="P52" s="101"/>
      <c r="Q52" s="101"/>
      <c r="R52" s="101"/>
      <c r="S52" s="101"/>
      <c r="T52" s="101"/>
      <c r="U52" s="101"/>
      <c r="V52" s="101"/>
      <c r="W52" s="101"/>
      <c r="X52" s="101"/>
      <c r="Y52" s="101"/>
      <c r="Z52" s="101"/>
    </row>
    <row r="53" spans="1:26" ht="37.5" x14ac:dyDescent="0.35">
      <c r="A53" s="87">
        <f t="shared" ca="1" si="6"/>
        <v>31</v>
      </c>
      <c r="B53" s="80" t="s">
        <v>197</v>
      </c>
      <c r="C53" s="80" t="s">
        <v>198</v>
      </c>
      <c r="D53" s="80" t="s">
        <v>186</v>
      </c>
      <c r="E53" s="82"/>
      <c r="F53" s="82"/>
      <c r="G53" s="82"/>
      <c r="H53" s="82"/>
      <c r="I53" s="87"/>
      <c r="J53" s="101"/>
      <c r="K53" s="101"/>
      <c r="L53" s="101"/>
      <c r="M53" s="101"/>
      <c r="N53" s="101"/>
      <c r="O53" s="101"/>
      <c r="P53" s="101"/>
      <c r="Q53" s="101"/>
      <c r="R53" s="101"/>
      <c r="S53" s="101"/>
      <c r="T53" s="101"/>
      <c r="U53" s="101"/>
      <c r="V53" s="101"/>
      <c r="W53" s="101"/>
      <c r="X53" s="101"/>
      <c r="Y53" s="101"/>
      <c r="Z53" s="101"/>
    </row>
    <row r="54" spans="1:26" ht="37.5" x14ac:dyDescent="0.35">
      <c r="A54" s="87">
        <f t="shared" ca="1" si="6"/>
        <v>32</v>
      </c>
      <c r="B54" s="80" t="s">
        <v>199</v>
      </c>
      <c r="C54" s="80" t="s">
        <v>200</v>
      </c>
      <c r="D54" s="80" t="s">
        <v>186</v>
      </c>
      <c r="E54" s="82"/>
      <c r="F54" s="82"/>
      <c r="G54" s="82"/>
      <c r="H54" s="82"/>
      <c r="I54" s="87"/>
      <c r="J54" s="101"/>
      <c r="K54" s="101"/>
      <c r="L54" s="101"/>
      <c r="M54" s="101"/>
      <c r="N54" s="101"/>
      <c r="O54" s="101"/>
      <c r="P54" s="101"/>
      <c r="Q54" s="101"/>
      <c r="R54" s="101"/>
      <c r="S54" s="101"/>
      <c r="T54" s="101"/>
      <c r="U54" s="101"/>
      <c r="V54" s="101"/>
      <c r="W54" s="101"/>
      <c r="X54" s="101"/>
      <c r="Y54" s="101"/>
      <c r="Z54" s="101"/>
    </row>
    <row r="55" spans="1:26" ht="37.5" x14ac:dyDescent="0.35">
      <c r="A55" s="87">
        <f t="shared" ca="1" si="6"/>
        <v>33</v>
      </c>
      <c r="B55" s="80" t="s">
        <v>201</v>
      </c>
      <c r="C55" s="80" t="s">
        <v>202</v>
      </c>
      <c r="D55" s="80" t="s">
        <v>186</v>
      </c>
      <c r="E55" s="82"/>
      <c r="F55" s="82"/>
      <c r="G55" s="82"/>
      <c r="H55" s="82"/>
      <c r="I55" s="87"/>
      <c r="J55" s="101"/>
      <c r="K55" s="101"/>
      <c r="L55" s="101"/>
      <c r="M55" s="101"/>
      <c r="N55" s="101"/>
      <c r="O55" s="101"/>
      <c r="P55" s="101"/>
      <c r="Q55" s="101"/>
      <c r="R55" s="101"/>
      <c r="S55" s="101"/>
      <c r="T55" s="101"/>
      <c r="U55" s="101"/>
      <c r="V55" s="101"/>
      <c r="W55" s="101"/>
      <c r="X55" s="101"/>
      <c r="Y55" s="101"/>
      <c r="Z55" s="101"/>
    </row>
    <row r="56" spans="1:26" ht="25" x14ac:dyDescent="0.35">
      <c r="A56" s="87">
        <f t="shared" ca="1" si="6"/>
        <v>34</v>
      </c>
      <c r="B56" s="80" t="s">
        <v>203</v>
      </c>
      <c r="C56" s="80" t="s">
        <v>204</v>
      </c>
      <c r="D56" s="80" t="s">
        <v>186</v>
      </c>
      <c r="E56" s="82"/>
      <c r="F56" s="82"/>
      <c r="G56" s="82"/>
      <c r="H56" s="82"/>
      <c r="I56" s="87"/>
      <c r="J56" s="101"/>
      <c r="K56" s="101"/>
      <c r="L56" s="101"/>
      <c r="M56" s="101"/>
      <c r="N56" s="101"/>
      <c r="O56" s="101"/>
      <c r="P56" s="101"/>
      <c r="Q56" s="101"/>
      <c r="R56" s="101"/>
      <c r="S56" s="101"/>
      <c r="T56" s="101"/>
      <c r="U56" s="101"/>
      <c r="V56" s="101"/>
      <c r="W56" s="101"/>
      <c r="X56" s="101"/>
      <c r="Y56" s="101"/>
      <c r="Z56" s="101"/>
    </row>
    <row r="57" spans="1:26" ht="37.5" x14ac:dyDescent="0.35">
      <c r="A57" s="87">
        <f t="shared" ca="1" si="6"/>
        <v>35</v>
      </c>
      <c r="B57" s="80" t="s">
        <v>205</v>
      </c>
      <c r="C57" s="80" t="s">
        <v>206</v>
      </c>
      <c r="D57" s="80" t="s">
        <v>186</v>
      </c>
      <c r="E57" s="82"/>
      <c r="F57" s="82"/>
      <c r="G57" s="82"/>
      <c r="H57" s="82"/>
      <c r="I57" s="87"/>
      <c r="J57" s="101"/>
      <c r="K57" s="101"/>
      <c r="L57" s="101"/>
      <c r="M57" s="101"/>
      <c r="N57" s="101"/>
      <c r="O57" s="101"/>
      <c r="P57" s="101"/>
      <c r="Q57" s="101"/>
      <c r="R57" s="101"/>
      <c r="S57" s="101"/>
      <c r="T57" s="101"/>
      <c r="U57" s="101"/>
      <c r="V57" s="101"/>
      <c r="W57" s="101"/>
      <c r="X57" s="101"/>
      <c r="Y57" s="101"/>
      <c r="Z57" s="101"/>
    </row>
    <row r="58" spans="1:26" ht="37.5" x14ac:dyDescent="0.35">
      <c r="A58" s="87">
        <f t="shared" ca="1" si="6"/>
        <v>36</v>
      </c>
      <c r="B58" s="80" t="s">
        <v>207</v>
      </c>
      <c r="C58" s="80" t="s">
        <v>208</v>
      </c>
      <c r="D58" s="80" t="s">
        <v>186</v>
      </c>
      <c r="E58" s="82"/>
      <c r="F58" s="82"/>
      <c r="G58" s="82"/>
      <c r="H58" s="82"/>
      <c r="I58" s="87"/>
      <c r="J58" s="101"/>
      <c r="K58" s="101"/>
      <c r="L58" s="101"/>
      <c r="M58" s="101"/>
      <c r="N58" s="101"/>
      <c r="O58" s="101"/>
      <c r="P58" s="101"/>
      <c r="Q58" s="101"/>
      <c r="R58" s="101"/>
      <c r="S58" s="101"/>
      <c r="T58" s="101"/>
      <c r="U58" s="101"/>
      <c r="V58" s="101"/>
      <c r="W58" s="101"/>
      <c r="X58" s="101"/>
      <c r="Y58" s="101"/>
      <c r="Z58" s="101"/>
    </row>
    <row r="59" spans="1:26" ht="37.5" x14ac:dyDescent="0.35">
      <c r="A59" s="87">
        <f t="shared" ca="1" si="6"/>
        <v>37</v>
      </c>
      <c r="B59" s="80" t="s">
        <v>162</v>
      </c>
      <c r="C59" s="80" t="s">
        <v>209</v>
      </c>
      <c r="D59" s="80" t="s">
        <v>186</v>
      </c>
      <c r="E59" s="82"/>
      <c r="F59" s="82"/>
      <c r="G59" s="82"/>
      <c r="H59" s="82"/>
      <c r="I59" s="87"/>
      <c r="J59" s="101"/>
      <c r="K59" s="101"/>
      <c r="L59" s="101"/>
      <c r="M59" s="101"/>
      <c r="N59" s="101"/>
      <c r="O59" s="101"/>
      <c r="P59" s="101"/>
      <c r="Q59" s="101"/>
      <c r="R59" s="101"/>
      <c r="S59" s="101"/>
      <c r="T59" s="101"/>
      <c r="U59" s="101"/>
      <c r="V59" s="101"/>
      <c r="W59" s="101"/>
      <c r="X59" s="101"/>
      <c r="Y59" s="101"/>
      <c r="Z59" s="101"/>
    </row>
    <row r="60" spans="1:26" ht="37.5" x14ac:dyDescent="0.35">
      <c r="A60" s="87">
        <f t="shared" ca="1" si="6"/>
        <v>38</v>
      </c>
      <c r="B60" s="80" t="s">
        <v>210</v>
      </c>
      <c r="C60" s="80" t="s">
        <v>211</v>
      </c>
      <c r="D60" s="80" t="s">
        <v>186</v>
      </c>
      <c r="E60" s="112"/>
      <c r="F60" s="82"/>
      <c r="G60" s="82"/>
      <c r="H60" s="82"/>
      <c r="I60" s="87"/>
      <c r="J60" s="101"/>
      <c r="K60" s="101"/>
      <c r="L60" s="101"/>
      <c r="M60" s="101"/>
      <c r="N60" s="101"/>
      <c r="O60" s="101"/>
      <c r="P60" s="101"/>
      <c r="Q60" s="101"/>
      <c r="R60" s="101"/>
      <c r="S60" s="101"/>
      <c r="T60" s="101"/>
      <c r="U60" s="101"/>
      <c r="V60" s="101"/>
      <c r="W60" s="101"/>
      <c r="X60" s="101"/>
      <c r="Y60" s="101"/>
      <c r="Z60" s="101"/>
    </row>
    <row r="61" spans="1:26" ht="37.5" x14ac:dyDescent="0.35">
      <c r="A61" s="87">
        <f t="shared" ca="1" si="6"/>
        <v>39</v>
      </c>
      <c r="B61" s="80" t="s">
        <v>212</v>
      </c>
      <c r="C61" s="80" t="s">
        <v>213</v>
      </c>
      <c r="D61" s="80" t="s">
        <v>186</v>
      </c>
      <c r="F61" s="82"/>
      <c r="G61" s="82"/>
      <c r="H61" s="82"/>
      <c r="I61" s="87"/>
      <c r="J61" s="101"/>
      <c r="K61" s="101"/>
      <c r="L61" s="101"/>
      <c r="M61" s="101"/>
      <c r="N61" s="101"/>
      <c r="O61" s="101"/>
      <c r="P61" s="101"/>
      <c r="Q61" s="101"/>
      <c r="R61" s="101"/>
      <c r="S61" s="101"/>
      <c r="T61" s="101"/>
      <c r="U61" s="101"/>
      <c r="V61" s="101"/>
      <c r="W61" s="101"/>
      <c r="X61" s="101"/>
      <c r="Y61" s="101"/>
      <c r="Z61" s="101"/>
    </row>
    <row r="62" spans="1:26" ht="37.5" x14ac:dyDescent="0.35">
      <c r="A62" s="87">
        <f t="shared" ca="1" si="6"/>
        <v>40</v>
      </c>
      <c r="B62" s="80" t="s">
        <v>214</v>
      </c>
      <c r="C62" s="80" t="s">
        <v>215</v>
      </c>
      <c r="D62" s="80" t="s">
        <v>186</v>
      </c>
      <c r="E62" s="113"/>
      <c r="F62" s="82"/>
      <c r="G62" s="82"/>
      <c r="H62" s="82"/>
      <c r="I62" s="87"/>
      <c r="J62" s="101"/>
      <c r="K62" s="101"/>
      <c r="L62" s="101"/>
      <c r="M62" s="101"/>
      <c r="N62" s="101"/>
      <c r="O62" s="101"/>
      <c r="P62" s="101"/>
      <c r="Q62" s="101"/>
      <c r="R62" s="101"/>
      <c r="S62" s="101"/>
      <c r="T62" s="101"/>
      <c r="U62" s="101"/>
      <c r="V62" s="101"/>
      <c r="W62" s="101"/>
      <c r="X62" s="101"/>
      <c r="Y62" s="101"/>
      <c r="Z62" s="101"/>
    </row>
    <row r="63" spans="1:26" ht="62.5" x14ac:dyDescent="0.35">
      <c r="A63" s="87">
        <f t="shared" ca="1" si="6"/>
        <v>41</v>
      </c>
      <c r="B63" s="80" t="s">
        <v>216</v>
      </c>
      <c r="C63" s="80" t="s">
        <v>217</v>
      </c>
      <c r="D63" s="80" t="s">
        <v>218</v>
      </c>
      <c r="E63" s="82"/>
      <c r="F63" s="82"/>
      <c r="G63" s="82"/>
      <c r="H63" s="82"/>
      <c r="I63" s="87"/>
      <c r="J63" s="101"/>
      <c r="K63" s="101"/>
      <c r="L63" s="101"/>
      <c r="M63" s="101"/>
      <c r="N63" s="101"/>
      <c r="O63" s="101"/>
      <c r="P63" s="101"/>
      <c r="Q63" s="101"/>
      <c r="R63" s="101"/>
      <c r="S63" s="101"/>
      <c r="T63" s="101"/>
      <c r="U63" s="101"/>
      <c r="V63" s="101"/>
      <c r="W63" s="101"/>
      <c r="X63" s="101"/>
      <c r="Y63" s="101"/>
      <c r="Z63" s="101"/>
    </row>
    <row r="64" spans="1:26" ht="37.5" x14ac:dyDescent="0.35">
      <c r="A64" s="87">
        <f t="shared" ca="1" si="6"/>
        <v>42</v>
      </c>
      <c r="B64" s="80" t="s">
        <v>219</v>
      </c>
      <c r="C64" s="80" t="s">
        <v>220</v>
      </c>
      <c r="D64" s="80" t="s">
        <v>145</v>
      </c>
      <c r="E64" s="82"/>
      <c r="F64" s="82"/>
      <c r="G64" s="82"/>
      <c r="H64" s="82"/>
      <c r="I64" s="87"/>
      <c r="J64" s="101"/>
      <c r="K64" s="101"/>
      <c r="L64" s="101"/>
      <c r="M64" s="101"/>
      <c r="N64" s="101"/>
      <c r="O64" s="101"/>
      <c r="P64" s="101"/>
      <c r="Q64" s="101"/>
      <c r="R64" s="101"/>
      <c r="S64" s="101"/>
      <c r="T64" s="101"/>
      <c r="U64" s="101"/>
      <c r="V64" s="101"/>
      <c r="W64" s="101"/>
      <c r="X64" s="101"/>
      <c r="Y64" s="101"/>
      <c r="Z64" s="101"/>
    </row>
    <row r="65" spans="1:26" ht="37.5" x14ac:dyDescent="0.35">
      <c r="A65" s="87">
        <f t="shared" ca="1" si="6"/>
        <v>43</v>
      </c>
      <c r="B65" s="80" t="s">
        <v>221</v>
      </c>
      <c r="C65" s="80" t="s">
        <v>222</v>
      </c>
      <c r="D65" s="80" t="s">
        <v>223</v>
      </c>
      <c r="E65" s="82"/>
      <c r="F65" s="82"/>
      <c r="G65" s="82"/>
      <c r="H65" s="82"/>
      <c r="I65" s="87"/>
      <c r="J65" s="101"/>
      <c r="K65" s="101"/>
      <c r="L65" s="101"/>
      <c r="M65" s="101"/>
      <c r="N65" s="101"/>
      <c r="O65" s="101"/>
      <c r="P65" s="101"/>
      <c r="Q65" s="101"/>
      <c r="R65" s="101"/>
      <c r="S65" s="101"/>
      <c r="T65" s="101"/>
      <c r="U65" s="101"/>
      <c r="V65" s="101"/>
      <c r="W65" s="101"/>
      <c r="X65" s="101"/>
      <c r="Y65" s="101"/>
      <c r="Z65" s="101"/>
    </row>
    <row r="66" spans="1:26" ht="14.5" x14ac:dyDescent="0.35">
      <c r="A66" s="95"/>
      <c r="B66" s="209" t="s">
        <v>224</v>
      </c>
      <c r="C66" s="172"/>
      <c r="D66" s="173"/>
      <c r="E66" s="95"/>
      <c r="F66" s="96"/>
      <c r="G66" s="96"/>
      <c r="H66" s="96"/>
      <c r="I66" s="95"/>
      <c r="J66" s="75"/>
      <c r="K66" s="75"/>
      <c r="L66" s="75"/>
      <c r="M66" s="75"/>
      <c r="N66" s="75"/>
      <c r="O66" s="75"/>
      <c r="P66" s="75"/>
      <c r="Q66" s="75"/>
      <c r="R66" s="75"/>
      <c r="S66" s="75"/>
      <c r="T66" s="75"/>
      <c r="U66" s="75"/>
      <c r="V66" s="75"/>
      <c r="W66" s="75"/>
      <c r="X66" s="75"/>
      <c r="Y66" s="75"/>
      <c r="Z66" s="75"/>
    </row>
    <row r="67" spans="1:26" ht="25" x14ac:dyDescent="0.35">
      <c r="A67" s="87">
        <f t="shared" ref="A67:A75" ca="1" si="7">IF(OFFSET(A67,-1,0) ="",OFFSET(A67,-2,0)+1,OFFSET(A67,-1,0)+1 )</f>
        <v>44</v>
      </c>
      <c r="B67" s="80" t="s">
        <v>225</v>
      </c>
      <c r="C67" s="80" t="s">
        <v>226</v>
      </c>
      <c r="D67" s="80" t="s">
        <v>227</v>
      </c>
      <c r="E67" s="82"/>
      <c r="F67" s="82"/>
      <c r="G67" s="82"/>
      <c r="H67" s="82"/>
      <c r="I67" s="87"/>
      <c r="J67" s="101"/>
      <c r="K67" s="101"/>
      <c r="L67" s="101"/>
      <c r="M67" s="101"/>
      <c r="N67" s="101"/>
      <c r="O67" s="101"/>
      <c r="P67" s="101"/>
      <c r="Q67" s="101"/>
      <c r="R67" s="101"/>
      <c r="S67" s="101"/>
      <c r="T67" s="101"/>
      <c r="U67" s="101"/>
      <c r="V67" s="101"/>
      <c r="W67" s="101"/>
      <c r="X67" s="101"/>
      <c r="Y67" s="101"/>
      <c r="Z67" s="101"/>
    </row>
    <row r="68" spans="1:26" ht="50" x14ac:dyDescent="0.35">
      <c r="A68" s="87">
        <f t="shared" ca="1" si="7"/>
        <v>45</v>
      </c>
      <c r="B68" s="80" t="s">
        <v>228</v>
      </c>
      <c r="C68" s="80" t="s">
        <v>229</v>
      </c>
      <c r="D68" s="80" t="s">
        <v>230</v>
      </c>
      <c r="E68" s="80"/>
      <c r="F68" s="82"/>
      <c r="G68" s="82"/>
      <c r="H68" s="82"/>
      <c r="I68" s="87"/>
      <c r="J68" s="101"/>
      <c r="K68" s="101"/>
      <c r="L68" s="101"/>
      <c r="M68" s="101"/>
      <c r="N68" s="101"/>
      <c r="O68" s="101"/>
      <c r="P68" s="101"/>
      <c r="Q68" s="101"/>
      <c r="R68" s="101"/>
      <c r="S68" s="101"/>
      <c r="T68" s="101"/>
      <c r="U68" s="101"/>
      <c r="V68" s="101"/>
      <c r="W68" s="101"/>
      <c r="X68" s="101"/>
      <c r="Y68" s="101"/>
      <c r="Z68" s="101"/>
    </row>
    <row r="69" spans="1:26" ht="25" x14ac:dyDescent="0.35">
      <c r="A69" s="87">
        <f t="shared" ca="1" si="7"/>
        <v>46</v>
      </c>
      <c r="B69" s="80" t="s">
        <v>231</v>
      </c>
      <c r="C69" s="80" t="s">
        <v>232</v>
      </c>
      <c r="D69" s="80" t="s">
        <v>233</v>
      </c>
      <c r="E69" s="82"/>
      <c r="F69" s="82"/>
      <c r="G69" s="82"/>
      <c r="H69" s="82"/>
      <c r="I69" s="87"/>
      <c r="J69" s="101"/>
      <c r="K69" s="101"/>
      <c r="L69" s="101"/>
      <c r="M69" s="101"/>
      <c r="N69" s="101"/>
      <c r="O69" s="101"/>
      <c r="P69" s="101"/>
      <c r="Q69" s="101"/>
      <c r="R69" s="101"/>
      <c r="S69" s="101"/>
      <c r="T69" s="101"/>
      <c r="U69" s="101"/>
      <c r="V69" s="101"/>
      <c r="W69" s="101"/>
      <c r="X69" s="101"/>
      <c r="Y69" s="101"/>
      <c r="Z69" s="101"/>
    </row>
    <row r="70" spans="1:26" ht="37.5" x14ac:dyDescent="0.35">
      <c r="A70" s="87">
        <f t="shared" ca="1" si="7"/>
        <v>47</v>
      </c>
      <c r="B70" s="80" t="s">
        <v>234</v>
      </c>
      <c r="C70" s="80" t="s">
        <v>235</v>
      </c>
      <c r="D70" s="80" t="s">
        <v>236</v>
      </c>
      <c r="E70" s="80"/>
      <c r="F70" s="82"/>
      <c r="G70" s="82"/>
      <c r="H70" s="82"/>
      <c r="I70" s="87"/>
      <c r="J70" s="101"/>
      <c r="K70" s="101"/>
      <c r="L70" s="101"/>
      <c r="M70" s="101"/>
      <c r="N70" s="101"/>
      <c r="O70" s="101"/>
      <c r="P70" s="101"/>
      <c r="Q70" s="101"/>
      <c r="R70" s="101"/>
      <c r="S70" s="101"/>
      <c r="T70" s="101"/>
      <c r="U70" s="101"/>
      <c r="V70" s="101"/>
      <c r="W70" s="101"/>
      <c r="X70" s="101"/>
      <c r="Y70" s="101"/>
      <c r="Z70" s="101"/>
    </row>
    <row r="71" spans="1:26" ht="37.5" x14ac:dyDescent="0.35">
      <c r="A71" s="87">
        <f t="shared" ca="1" si="7"/>
        <v>48</v>
      </c>
      <c r="B71" s="80" t="s">
        <v>237</v>
      </c>
      <c r="C71" s="80" t="s">
        <v>238</v>
      </c>
      <c r="D71" s="80" t="s">
        <v>233</v>
      </c>
      <c r="E71" s="80"/>
      <c r="F71" s="82"/>
      <c r="G71" s="82"/>
      <c r="H71" s="82"/>
      <c r="I71" s="87"/>
      <c r="J71" s="101"/>
      <c r="K71" s="101"/>
      <c r="L71" s="101"/>
      <c r="M71" s="101"/>
      <c r="N71" s="101"/>
      <c r="O71" s="101"/>
      <c r="P71" s="101"/>
      <c r="Q71" s="101"/>
      <c r="R71" s="101"/>
      <c r="S71" s="101"/>
      <c r="T71" s="101"/>
      <c r="U71" s="101"/>
      <c r="V71" s="101"/>
      <c r="W71" s="101"/>
      <c r="X71" s="101"/>
      <c r="Y71" s="101"/>
      <c r="Z71" s="101"/>
    </row>
    <row r="72" spans="1:26" ht="75" x14ac:dyDescent="0.35">
      <c r="A72" s="87">
        <f t="shared" ca="1" si="7"/>
        <v>49</v>
      </c>
      <c r="B72" s="80" t="s">
        <v>239</v>
      </c>
      <c r="C72" s="80" t="s">
        <v>240</v>
      </c>
      <c r="D72" s="80" t="s">
        <v>241</v>
      </c>
      <c r="E72" s="82"/>
      <c r="F72" s="82"/>
      <c r="G72" s="82"/>
      <c r="H72" s="82"/>
      <c r="I72" s="87"/>
      <c r="J72" s="101"/>
      <c r="K72" s="101"/>
      <c r="L72" s="101"/>
      <c r="M72" s="101"/>
      <c r="N72" s="101"/>
      <c r="O72" s="101"/>
      <c r="P72" s="101"/>
      <c r="Q72" s="101"/>
      <c r="R72" s="101"/>
      <c r="S72" s="101"/>
      <c r="T72" s="101"/>
      <c r="U72" s="101"/>
      <c r="V72" s="101"/>
      <c r="W72" s="101"/>
      <c r="X72" s="101"/>
      <c r="Y72" s="101"/>
      <c r="Z72" s="101"/>
    </row>
    <row r="73" spans="1:26" ht="50" x14ac:dyDescent="0.35">
      <c r="A73" s="87">
        <f t="shared" ca="1" si="7"/>
        <v>50</v>
      </c>
      <c r="B73" s="80" t="s">
        <v>242</v>
      </c>
      <c r="C73" s="80" t="s">
        <v>243</v>
      </c>
      <c r="D73" s="80" t="s">
        <v>244</v>
      </c>
      <c r="E73" s="82"/>
      <c r="F73" s="82"/>
      <c r="G73" s="82"/>
      <c r="H73" s="82"/>
      <c r="I73" s="87"/>
      <c r="J73" s="101"/>
      <c r="K73" s="101"/>
      <c r="L73" s="101"/>
      <c r="M73" s="101"/>
      <c r="N73" s="101"/>
      <c r="O73" s="101"/>
      <c r="P73" s="101"/>
      <c r="Q73" s="101"/>
      <c r="R73" s="101"/>
      <c r="S73" s="101"/>
      <c r="T73" s="101"/>
      <c r="U73" s="101"/>
      <c r="V73" s="101"/>
      <c r="W73" s="101"/>
      <c r="X73" s="101"/>
      <c r="Y73" s="101"/>
      <c r="Z73" s="101"/>
    </row>
    <row r="74" spans="1:26" ht="50" x14ac:dyDescent="0.35">
      <c r="A74" s="87">
        <f t="shared" ca="1" si="7"/>
        <v>51</v>
      </c>
      <c r="B74" s="80" t="s">
        <v>245</v>
      </c>
      <c r="C74" s="80" t="s">
        <v>246</v>
      </c>
      <c r="D74" s="80" t="s">
        <v>247</v>
      </c>
      <c r="E74" s="82"/>
      <c r="F74" s="82"/>
      <c r="G74" s="82"/>
      <c r="H74" s="82"/>
      <c r="I74" s="87"/>
      <c r="J74" s="101"/>
      <c r="K74" s="101"/>
      <c r="L74" s="101"/>
      <c r="M74" s="101"/>
      <c r="N74" s="101"/>
      <c r="O74" s="101"/>
      <c r="P74" s="101"/>
      <c r="Q74" s="101"/>
      <c r="R74" s="101"/>
      <c r="S74" s="101"/>
      <c r="T74" s="101"/>
      <c r="U74" s="101"/>
      <c r="V74" s="101"/>
      <c r="W74" s="101"/>
      <c r="X74" s="101"/>
      <c r="Y74" s="101"/>
      <c r="Z74" s="101"/>
    </row>
    <row r="75" spans="1:26" ht="37.5" x14ac:dyDescent="0.35">
      <c r="A75" s="87">
        <f t="shared" ca="1" si="7"/>
        <v>52</v>
      </c>
      <c r="B75" s="80" t="s">
        <v>248</v>
      </c>
      <c r="C75" s="80" t="s">
        <v>249</v>
      </c>
      <c r="D75" s="80" t="s">
        <v>145</v>
      </c>
      <c r="E75" s="82"/>
      <c r="F75" s="82"/>
      <c r="G75" s="82"/>
      <c r="H75" s="82"/>
      <c r="I75" s="87"/>
      <c r="J75" s="101"/>
      <c r="K75" s="101"/>
      <c r="L75" s="101"/>
      <c r="M75" s="101"/>
      <c r="N75" s="101"/>
      <c r="O75" s="101"/>
      <c r="P75" s="101"/>
      <c r="Q75" s="101"/>
      <c r="R75" s="101"/>
      <c r="S75" s="101"/>
      <c r="T75" s="101"/>
      <c r="U75" s="101"/>
      <c r="V75" s="101"/>
      <c r="W75" s="101"/>
      <c r="X75" s="101"/>
      <c r="Y75" s="101"/>
      <c r="Z75" s="101"/>
    </row>
    <row r="76" spans="1:26" ht="14.5" x14ac:dyDescent="0.35">
      <c r="A76" s="95"/>
      <c r="B76" s="209" t="s">
        <v>250</v>
      </c>
      <c r="C76" s="172"/>
      <c r="D76" s="173"/>
      <c r="E76" s="95"/>
      <c r="F76" s="96"/>
      <c r="G76" s="96"/>
      <c r="H76" s="96"/>
      <c r="I76" s="95"/>
      <c r="J76" s="75"/>
      <c r="K76" s="75"/>
      <c r="L76" s="75"/>
      <c r="M76" s="75"/>
      <c r="N76" s="75"/>
      <c r="O76" s="75"/>
      <c r="P76" s="75"/>
      <c r="Q76" s="75"/>
      <c r="R76" s="75"/>
      <c r="S76" s="75"/>
      <c r="T76" s="75"/>
      <c r="U76" s="75"/>
      <c r="V76" s="75"/>
      <c r="W76" s="75"/>
      <c r="X76" s="75"/>
      <c r="Y76" s="75"/>
      <c r="Z76" s="75"/>
    </row>
    <row r="77" spans="1:26" ht="37.5" x14ac:dyDescent="0.35">
      <c r="A77" s="87">
        <f t="shared" ref="A77:A79" ca="1" si="8">IF(OFFSET(A77,-1,0) ="",OFFSET(A77,-2,0)+1,OFFSET(A77,-1,0)+1 )</f>
        <v>53</v>
      </c>
      <c r="B77" s="80" t="s">
        <v>251</v>
      </c>
      <c r="C77" s="80" t="s">
        <v>252</v>
      </c>
      <c r="D77" s="80" t="s">
        <v>253</v>
      </c>
      <c r="E77" s="114"/>
      <c r="F77" s="82"/>
      <c r="G77" s="82"/>
      <c r="H77" s="82"/>
      <c r="I77" s="87"/>
      <c r="J77" s="101"/>
      <c r="K77" s="101"/>
      <c r="L77" s="101"/>
      <c r="M77" s="101"/>
      <c r="N77" s="101"/>
      <c r="O77" s="101"/>
      <c r="P77" s="101"/>
      <c r="Q77" s="101"/>
      <c r="R77" s="101"/>
      <c r="S77" s="101"/>
      <c r="T77" s="101"/>
      <c r="U77" s="101"/>
      <c r="V77" s="101"/>
      <c r="W77" s="101"/>
      <c r="X77" s="101"/>
      <c r="Y77" s="101"/>
      <c r="Z77" s="101"/>
    </row>
    <row r="78" spans="1:26" ht="25" x14ac:dyDescent="0.35">
      <c r="A78" s="87">
        <f t="shared" ca="1" si="8"/>
        <v>54</v>
      </c>
      <c r="B78" s="80" t="s">
        <v>254</v>
      </c>
      <c r="C78" s="80" t="s">
        <v>255</v>
      </c>
      <c r="D78" s="80" t="s">
        <v>256</v>
      </c>
      <c r="E78" s="82"/>
      <c r="F78" s="82"/>
      <c r="G78" s="82"/>
      <c r="H78" s="82"/>
      <c r="I78" s="87"/>
      <c r="J78" s="101"/>
      <c r="K78" s="101"/>
      <c r="L78" s="101"/>
      <c r="M78" s="101"/>
      <c r="N78" s="101"/>
      <c r="O78" s="101"/>
      <c r="P78" s="101"/>
      <c r="Q78" s="101"/>
      <c r="R78" s="101"/>
      <c r="S78" s="101"/>
      <c r="T78" s="101"/>
      <c r="U78" s="101"/>
      <c r="V78" s="101"/>
      <c r="W78" s="101"/>
      <c r="X78" s="101"/>
      <c r="Y78" s="101"/>
      <c r="Z78" s="101"/>
    </row>
    <row r="79" spans="1:26" ht="25" x14ac:dyDescent="0.35">
      <c r="A79" s="87">
        <f t="shared" ca="1" si="8"/>
        <v>55</v>
      </c>
      <c r="B79" s="80" t="s">
        <v>257</v>
      </c>
      <c r="C79" s="80" t="s">
        <v>258</v>
      </c>
      <c r="D79" s="80" t="s">
        <v>253</v>
      </c>
      <c r="E79" s="82"/>
      <c r="F79" s="82"/>
      <c r="G79" s="82"/>
      <c r="H79" s="82"/>
      <c r="I79" s="87"/>
      <c r="J79" s="101"/>
      <c r="K79" s="101"/>
      <c r="L79" s="101"/>
      <c r="M79" s="101"/>
      <c r="N79" s="101"/>
      <c r="O79" s="101"/>
      <c r="P79" s="101"/>
      <c r="Q79" s="101"/>
      <c r="R79" s="101"/>
      <c r="S79" s="101"/>
      <c r="T79" s="101"/>
      <c r="U79" s="101"/>
      <c r="V79" s="101"/>
      <c r="W79" s="101"/>
      <c r="X79" s="101"/>
      <c r="Y79" s="101"/>
      <c r="Z79" s="101"/>
    </row>
    <row r="80" spans="1:26" ht="14.5" x14ac:dyDescent="0.35">
      <c r="A80" s="95"/>
      <c r="B80" s="209" t="s">
        <v>259</v>
      </c>
      <c r="C80" s="172"/>
      <c r="D80" s="173"/>
      <c r="E80" s="95"/>
      <c r="F80" s="96"/>
      <c r="G80" s="96"/>
      <c r="H80" s="96"/>
      <c r="I80" s="95"/>
      <c r="J80" s="75"/>
      <c r="K80" s="75"/>
      <c r="L80" s="75"/>
      <c r="M80" s="75"/>
      <c r="N80" s="75"/>
      <c r="O80" s="75"/>
      <c r="P80" s="75"/>
      <c r="Q80" s="75"/>
      <c r="R80" s="75"/>
      <c r="S80" s="75"/>
      <c r="T80" s="75"/>
      <c r="U80" s="75"/>
      <c r="V80" s="75"/>
      <c r="W80" s="75"/>
      <c r="X80" s="75"/>
      <c r="Y80" s="75"/>
      <c r="Z80" s="75"/>
    </row>
    <row r="81" spans="1:26" ht="25" x14ac:dyDescent="0.35">
      <c r="A81" s="87">
        <f t="shared" ref="A81:A85" ca="1" si="9">IF(OFFSET(A81,-1,0) ="",OFFSET(A81,-2,0)+1,OFFSET(A81,-1,0)+1 )</f>
        <v>56</v>
      </c>
      <c r="B81" s="80" t="s">
        <v>260</v>
      </c>
      <c r="C81" s="80" t="s">
        <v>261</v>
      </c>
      <c r="D81" s="80" t="s">
        <v>262</v>
      </c>
      <c r="E81" s="82"/>
      <c r="F81" s="82"/>
      <c r="G81" s="82"/>
      <c r="H81" s="82"/>
      <c r="I81" s="87"/>
      <c r="J81" s="101"/>
      <c r="K81" s="101"/>
      <c r="L81" s="101"/>
      <c r="M81" s="101"/>
      <c r="N81" s="101"/>
      <c r="O81" s="101"/>
      <c r="P81" s="101"/>
      <c r="Q81" s="101"/>
      <c r="R81" s="101"/>
      <c r="S81" s="101"/>
      <c r="T81" s="101"/>
      <c r="U81" s="101"/>
      <c r="V81" s="101"/>
      <c r="W81" s="101"/>
      <c r="X81" s="101"/>
      <c r="Y81" s="101"/>
      <c r="Z81" s="101"/>
    </row>
    <row r="82" spans="1:26" ht="25" x14ac:dyDescent="0.35">
      <c r="A82" s="87">
        <f t="shared" ca="1" si="9"/>
        <v>57</v>
      </c>
      <c r="B82" s="100" t="s">
        <v>263</v>
      </c>
      <c r="C82" s="80" t="s">
        <v>264</v>
      </c>
      <c r="D82" s="81" t="s">
        <v>265</v>
      </c>
      <c r="E82" s="82"/>
      <c r="F82" s="82"/>
      <c r="G82" s="82"/>
      <c r="H82" s="82"/>
      <c r="I82" s="87"/>
      <c r="J82" s="101"/>
      <c r="K82" s="101"/>
      <c r="L82" s="101"/>
      <c r="M82" s="101"/>
      <c r="N82" s="101"/>
      <c r="O82" s="101"/>
      <c r="P82" s="101"/>
      <c r="Q82" s="101"/>
      <c r="R82" s="101"/>
      <c r="S82" s="101"/>
      <c r="T82" s="101"/>
      <c r="U82" s="101"/>
      <c r="V82" s="101"/>
      <c r="W82" s="101"/>
      <c r="X82" s="101"/>
      <c r="Y82" s="101"/>
      <c r="Z82" s="101"/>
    </row>
    <row r="83" spans="1:26" ht="37.5" x14ac:dyDescent="0.35">
      <c r="A83" s="87">
        <f t="shared" ca="1" si="9"/>
        <v>58</v>
      </c>
      <c r="B83" s="80" t="s">
        <v>266</v>
      </c>
      <c r="C83" s="80" t="s">
        <v>267</v>
      </c>
      <c r="D83" s="81" t="s">
        <v>111</v>
      </c>
      <c r="E83" s="82"/>
      <c r="F83" s="82"/>
      <c r="G83" s="82"/>
      <c r="H83" s="82"/>
      <c r="I83" s="87"/>
      <c r="J83" s="101"/>
      <c r="K83" s="101"/>
      <c r="L83" s="101"/>
      <c r="M83" s="101"/>
      <c r="N83" s="101"/>
      <c r="O83" s="101"/>
      <c r="P83" s="101"/>
      <c r="Q83" s="101"/>
      <c r="R83" s="101"/>
      <c r="S83" s="101"/>
      <c r="T83" s="101"/>
      <c r="U83" s="101"/>
      <c r="V83" s="101"/>
      <c r="W83" s="101"/>
      <c r="X83" s="101"/>
      <c r="Y83" s="101"/>
      <c r="Z83" s="101"/>
    </row>
    <row r="84" spans="1:26" ht="62.5" x14ac:dyDescent="0.35">
      <c r="A84" s="87">
        <f t="shared" ca="1" si="9"/>
        <v>59</v>
      </c>
      <c r="B84" s="80" t="s">
        <v>268</v>
      </c>
      <c r="C84" s="80" t="s">
        <v>269</v>
      </c>
      <c r="D84" s="81" t="s">
        <v>270</v>
      </c>
      <c r="E84" s="82"/>
      <c r="F84" s="82"/>
      <c r="G84" s="82"/>
      <c r="H84" s="82"/>
      <c r="I84" s="87"/>
      <c r="J84" s="101"/>
      <c r="K84" s="101"/>
      <c r="L84" s="101"/>
      <c r="M84" s="101"/>
      <c r="N84" s="101"/>
      <c r="O84" s="101"/>
      <c r="P84" s="101"/>
      <c r="Q84" s="101"/>
      <c r="R84" s="101"/>
      <c r="S84" s="101"/>
      <c r="T84" s="101"/>
      <c r="U84" s="101"/>
      <c r="V84" s="101"/>
      <c r="W84" s="101"/>
      <c r="X84" s="101"/>
      <c r="Y84" s="101"/>
      <c r="Z84" s="101"/>
    </row>
    <row r="85" spans="1:26" ht="62.5" x14ac:dyDescent="0.35">
      <c r="A85" s="87">
        <f t="shared" ca="1" si="9"/>
        <v>60</v>
      </c>
      <c r="B85" s="80" t="s">
        <v>271</v>
      </c>
      <c r="C85" s="80" t="s">
        <v>272</v>
      </c>
      <c r="D85" s="81" t="s">
        <v>273</v>
      </c>
      <c r="E85" s="82"/>
      <c r="F85" s="82"/>
      <c r="G85" s="82"/>
      <c r="H85" s="82"/>
      <c r="I85" s="87"/>
      <c r="J85" s="101"/>
      <c r="K85" s="101"/>
      <c r="L85" s="101"/>
      <c r="M85" s="101"/>
      <c r="N85" s="101"/>
      <c r="O85" s="101"/>
      <c r="P85" s="101"/>
      <c r="Q85" s="101"/>
      <c r="R85" s="101"/>
      <c r="S85" s="101"/>
      <c r="T85" s="101"/>
      <c r="U85" s="101"/>
      <c r="V85" s="101"/>
      <c r="W85" s="101"/>
      <c r="X85" s="101"/>
      <c r="Y85" s="101"/>
      <c r="Z85" s="101"/>
    </row>
    <row r="86" spans="1:26" ht="14.5" x14ac:dyDescent="0.35">
      <c r="A86" s="95"/>
      <c r="B86" s="209" t="s">
        <v>274</v>
      </c>
      <c r="C86" s="172"/>
      <c r="D86" s="173"/>
      <c r="E86" s="95"/>
      <c r="F86" s="96"/>
      <c r="G86" s="96"/>
      <c r="H86" s="96"/>
      <c r="I86" s="95"/>
      <c r="J86" s="75"/>
      <c r="K86" s="75"/>
      <c r="L86" s="75"/>
      <c r="M86" s="75"/>
      <c r="N86" s="75"/>
      <c r="O86" s="75"/>
      <c r="P86" s="75"/>
      <c r="Q86" s="75"/>
      <c r="R86" s="75"/>
      <c r="S86" s="75"/>
      <c r="T86" s="75"/>
      <c r="U86" s="75"/>
      <c r="V86" s="75"/>
      <c r="W86" s="75"/>
      <c r="X86" s="75"/>
      <c r="Y86" s="75"/>
      <c r="Z86" s="75"/>
    </row>
    <row r="87" spans="1:26" ht="14.5" x14ac:dyDescent="0.35">
      <c r="A87" s="115" t="s">
        <v>275</v>
      </c>
      <c r="B87" s="80"/>
      <c r="C87" s="82"/>
      <c r="D87" s="82"/>
      <c r="E87" s="82"/>
      <c r="F87" s="82"/>
      <c r="G87" s="82"/>
      <c r="H87" s="82"/>
      <c r="I87" s="87"/>
      <c r="J87" s="101"/>
      <c r="K87" s="101"/>
      <c r="L87" s="101"/>
      <c r="M87" s="101"/>
      <c r="N87" s="101"/>
      <c r="O87" s="101"/>
      <c r="P87" s="101"/>
      <c r="Q87" s="101"/>
      <c r="R87" s="101"/>
      <c r="S87" s="101"/>
      <c r="T87" s="101"/>
      <c r="U87" s="101"/>
      <c r="V87" s="101"/>
      <c r="W87" s="101"/>
      <c r="X87" s="101"/>
      <c r="Y87" s="101"/>
      <c r="Z87" s="101"/>
    </row>
    <row r="88" spans="1:26" ht="25" x14ac:dyDescent="0.35">
      <c r="A88" s="99">
        <v>61</v>
      </c>
      <c r="B88" s="80" t="s">
        <v>276</v>
      </c>
      <c r="C88" s="80" t="s">
        <v>261</v>
      </c>
      <c r="D88" s="80" t="s">
        <v>277</v>
      </c>
      <c r="E88" s="82"/>
      <c r="F88" s="82"/>
      <c r="G88" s="82"/>
      <c r="H88" s="82"/>
      <c r="I88" s="87"/>
      <c r="J88" s="101"/>
      <c r="K88" s="101"/>
      <c r="L88" s="101"/>
      <c r="M88" s="101"/>
      <c r="N88" s="101"/>
      <c r="O88" s="101"/>
      <c r="P88" s="101"/>
      <c r="Q88" s="101"/>
      <c r="R88" s="101"/>
      <c r="S88" s="101"/>
      <c r="T88" s="101"/>
      <c r="U88" s="101"/>
      <c r="V88" s="101"/>
      <c r="W88" s="101"/>
      <c r="X88" s="101"/>
      <c r="Y88" s="101"/>
      <c r="Z88" s="101"/>
    </row>
    <row r="89" spans="1:26" ht="25" x14ac:dyDescent="0.35">
      <c r="A89" s="87">
        <f t="shared" ref="A89:A143" ca="1" si="10">IF(OFFSET(A89,-1,0) ="",OFFSET(A89,-2,0)+1,OFFSET(A89,-1,0)+1 )</f>
        <v>62</v>
      </c>
      <c r="B89" s="80" t="s">
        <v>278</v>
      </c>
      <c r="C89" s="80" t="s">
        <v>279</v>
      </c>
      <c r="D89" s="80" t="s">
        <v>280</v>
      </c>
      <c r="E89" s="80" t="s">
        <v>281</v>
      </c>
      <c r="F89" s="82"/>
      <c r="G89" s="82"/>
      <c r="H89" s="82"/>
      <c r="I89" s="87"/>
      <c r="J89" s="101"/>
      <c r="K89" s="101"/>
      <c r="L89" s="101"/>
      <c r="M89" s="101"/>
      <c r="N89" s="101"/>
      <c r="O89" s="101"/>
      <c r="P89" s="101"/>
      <c r="Q89" s="101"/>
      <c r="R89" s="101"/>
      <c r="S89" s="101"/>
      <c r="T89" s="101"/>
      <c r="U89" s="101"/>
      <c r="V89" s="101"/>
      <c r="W89" s="101"/>
      <c r="X89" s="101"/>
      <c r="Y89" s="101"/>
      <c r="Z89" s="101"/>
    </row>
    <row r="90" spans="1:26" ht="25" x14ac:dyDescent="0.35">
      <c r="A90" s="87">
        <f t="shared" ca="1" si="10"/>
        <v>63</v>
      </c>
      <c r="B90" s="80" t="s">
        <v>282</v>
      </c>
      <c r="C90" s="80" t="s">
        <v>283</v>
      </c>
      <c r="D90" s="80" t="s">
        <v>284</v>
      </c>
      <c r="E90" s="80" t="s">
        <v>285</v>
      </c>
      <c r="F90" s="82"/>
      <c r="G90" s="82"/>
      <c r="H90" s="82"/>
      <c r="I90" s="87"/>
      <c r="J90" s="101"/>
      <c r="K90" s="101"/>
      <c r="L90" s="101"/>
      <c r="M90" s="101"/>
      <c r="N90" s="101"/>
      <c r="O90" s="101"/>
      <c r="P90" s="101"/>
      <c r="Q90" s="101"/>
      <c r="R90" s="101"/>
      <c r="S90" s="101"/>
      <c r="T90" s="101"/>
      <c r="U90" s="101"/>
      <c r="V90" s="101"/>
      <c r="W90" s="101"/>
      <c r="X90" s="101"/>
      <c r="Y90" s="101"/>
      <c r="Z90" s="101"/>
    </row>
    <row r="91" spans="1:26" ht="50" x14ac:dyDescent="0.35">
      <c r="A91" s="87">
        <f t="shared" ca="1" si="10"/>
        <v>64</v>
      </c>
      <c r="B91" s="80" t="s">
        <v>286</v>
      </c>
      <c r="C91" s="80" t="s">
        <v>287</v>
      </c>
      <c r="D91" s="80" t="s">
        <v>288</v>
      </c>
      <c r="E91" s="82"/>
      <c r="F91" s="82"/>
      <c r="G91" s="82"/>
      <c r="H91" s="82"/>
      <c r="I91" s="87"/>
      <c r="J91" s="101"/>
      <c r="K91" s="101"/>
      <c r="L91" s="101"/>
      <c r="M91" s="101"/>
      <c r="N91" s="101"/>
      <c r="O91" s="101"/>
      <c r="P91" s="101"/>
      <c r="Q91" s="101"/>
      <c r="R91" s="101"/>
      <c r="S91" s="101"/>
      <c r="T91" s="101"/>
      <c r="U91" s="101"/>
      <c r="V91" s="101"/>
      <c r="W91" s="101"/>
      <c r="X91" s="101"/>
      <c r="Y91" s="101"/>
      <c r="Z91" s="101"/>
    </row>
    <row r="92" spans="1:26" ht="50" x14ac:dyDescent="0.35">
      <c r="A92" s="87">
        <f t="shared" ca="1" si="10"/>
        <v>65</v>
      </c>
      <c r="B92" s="80" t="s">
        <v>289</v>
      </c>
      <c r="C92" s="80" t="s">
        <v>290</v>
      </c>
      <c r="D92" s="80" t="s">
        <v>291</v>
      </c>
      <c r="E92" s="82"/>
      <c r="F92" s="82"/>
      <c r="G92" s="82"/>
      <c r="H92" s="82"/>
      <c r="I92" s="87"/>
      <c r="J92" s="101"/>
      <c r="K92" s="101"/>
      <c r="L92" s="101"/>
      <c r="M92" s="101"/>
      <c r="N92" s="101"/>
      <c r="O92" s="101"/>
      <c r="P92" s="101"/>
      <c r="Q92" s="101"/>
      <c r="R92" s="101"/>
      <c r="S92" s="101"/>
      <c r="T92" s="101"/>
      <c r="U92" s="101"/>
      <c r="V92" s="101"/>
      <c r="W92" s="101"/>
      <c r="X92" s="101"/>
      <c r="Y92" s="101"/>
      <c r="Z92" s="101"/>
    </row>
    <row r="93" spans="1:26" ht="62.5" x14ac:dyDescent="0.35">
      <c r="A93" s="87">
        <f t="shared" ca="1" si="10"/>
        <v>66</v>
      </c>
      <c r="B93" s="80" t="s">
        <v>292</v>
      </c>
      <c r="C93" s="80" t="s">
        <v>293</v>
      </c>
      <c r="D93" s="80" t="s">
        <v>294</v>
      </c>
      <c r="E93" s="82"/>
      <c r="F93" s="82"/>
      <c r="G93" s="82"/>
      <c r="H93" s="82"/>
      <c r="I93" s="87"/>
      <c r="J93" s="101"/>
      <c r="K93" s="101"/>
      <c r="L93" s="101"/>
      <c r="M93" s="101"/>
      <c r="N93" s="101"/>
      <c r="O93" s="101"/>
      <c r="P93" s="101"/>
      <c r="Q93" s="101"/>
      <c r="R93" s="101"/>
      <c r="S93" s="101"/>
      <c r="T93" s="101"/>
      <c r="U93" s="101"/>
      <c r="V93" s="101"/>
      <c r="W93" s="101"/>
      <c r="X93" s="101"/>
      <c r="Y93" s="101"/>
      <c r="Z93" s="101"/>
    </row>
    <row r="94" spans="1:26" ht="62.5" x14ac:dyDescent="0.35">
      <c r="A94" s="87">
        <f t="shared" ca="1" si="10"/>
        <v>67</v>
      </c>
      <c r="B94" s="80" t="s">
        <v>295</v>
      </c>
      <c r="C94" s="80" t="s">
        <v>296</v>
      </c>
      <c r="D94" s="80" t="s">
        <v>297</v>
      </c>
      <c r="E94" s="82"/>
      <c r="F94" s="82"/>
      <c r="G94" s="82"/>
      <c r="H94" s="82"/>
      <c r="I94" s="87"/>
      <c r="J94" s="101"/>
      <c r="K94" s="101"/>
      <c r="L94" s="101"/>
      <c r="M94" s="101"/>
      <c r="N94" s="101"/>
      <c r="O94" s="101"/>
      <c r="P94" s="101"/>
      <c r="Q94" s="101"/>
      <c r="R94" s="101"/>
      <c r="S94" s="101"/>
      <c r="T94" s="101"/>
      <c r="U94" s="101"/>
      <c r="V94" s="101"/>
      <c r="W94" s="101"/>
      <c r="X94" s="101"/>
      <c r="Y94" s="101"/>
      <c r="Z94" s="101"/>
    </row>
    <row r="95" spans="1:26" ht="50" x14ac:dyDescent="0.35">
      <c r="A95" s="87">
        <f t="shared" ca="1" si="10"/>
        <v>68</v>
      </c>
      <c r="B95" s="80" t="s">
        <v>298</v>
      </c>
      <c r="C95" s="80" t="s">
        <v>299</v>
      </c>
      <c r="D95" s="80" t="s">
        <v>300</v>
      </c>
      <c r="E95" s="82"/>
      <c r="F95" s="82"/>
      <c r="G95" s="82"/>
      <c r="H95" s="82"/>
      <c r="I95" s="87"/>
      <c r="J95" s="101"/>
      <c r="K95" s="101"/>
      <c r="L95" s="101"/>
      <c r="M95" s="101"/>
      <c r="N95" s="101"/>
      <c r="O95" s="101"/>
      <c r="P95" s="101"/>
      <c r="Q95" s="101"/>
      <c r="R95" s="101"/>
      <c r="S95" s="101"/>
      <c r="T95" s="101"/>
      <c r="U95" s="101"/>
      <c r="V95" s="101"/>
      <c r="W95" s="101"/>
      <c r="X95" s="101"/>
      <c r="Y95" s="101"/>
      <c r="Z95" s="101"/>
    </row>
    <row r="96" spans="1:26" ht="50" x14ac:dyDescent="0.35">
      <c r="A96" s="87">
        <f t="shared" ca="1" si="10"/>
        <v>69</v>
      </c>
      <c r="B96" s="80" t="s">
        <v>301</v>
      </c>
      <c r="C96" s="80" t="s">
        <v>302</v>
      </c>
      <c r="D96" s="80" t="s">
        <v>303</v>
      </c>
      <c r="E96" s="82"/>
      <c r="F96" s="82"/>
      <c r="G96" s="82"/>
      <c r="H96" s="82"/>
      <c r="I96" s="87"/>
      <c r="J96" s="101"/>
      <c r="K96" s="101"/>
      <c r="L96" s="101"/>
      <c r="M96" s="101"/>
      <c r="N96" s="101"/>
      <c r="O96" s="101"/>
      <c r="P96" s="101"/>
      <c r="Q96" s="101"/>
      <c r="R96" s="101"/>
      <c r="S96" s="101"/>
      <c r="T96" s="101"/>
      <c r="U96" s="101"/>
      <c r="V96" s="101"/>
      <c r="W96" s="101"/>
      <c r="X96" s="101"/>
      <c r="Y96" s="101"/>
      <c r="Z96" s="101"/>
    </row>
    <row r="97" spans="1:26" ht="50" x14ac:dyDescent="0.35">
      <c r="A97" s="87">
        <f t="shared" ca="1" si="10"/>
        <v>70</v>
      </c>
      <c r="B97" s="80" t="s">
        <v>304</v>
      </c>
      <c r="C97" s="80" t="s">
        <v>305</v>
      </c>
      <c r="D97" s="80" t="s">
        <v>303</v>
      </c>
      <c r="E97" s="82"/>
      <c r="F97" s="82"/>
      <c r="G97" s="82"/>
      <c r="H97" s="82"/>
      <c r="I97" s="87"/>
      <c r="J97" s="101"/>
      <c r="K97" s="101"/>
      <c r="L97" s="101"/>
      <c r="M97" s="101"/>
      <c r="N97" s="101"/>
      <c r="O97" s="101"/>
      <c r="P97" s="101"/>
      <c r="Q97" s="101"/>
      <c r="R97" s="101"/>
      <c r="S97" s="101"/>
      <c r="T97" s="101"/>
      <c r="U97" s="101"/>
      <c r="V97" s="101"/>
      <c r="W97" s="101"/>
      <c r="X97" s="101"/>
      <c r="Y97" s="101"/>
      <c r="Z97" s="101"/>
    </row>
    <row r="98" spans="1:26" ht="50" x14ac:dyDescent="0.35">
      <c r="A98" s="87">
        <f t="shared" ca="1" si="10"/>
        <v>71</v>
      </c>
      <c r="B98" s="80" t="s">
        <v>306</v>
      </c>
      <c r="C98" s="80" t="s">
        <v>307</v>
      </c>
      <c r="D98" s="80" t="s">
        <v>308</v>
      </c>
      <c r="E98" s="82"/>
      <c r="F98" s="82"/>
      <c r="G98" s="82"/>
      <c r="H98" s="82"/>
      <c r="I98" s="87"/>
      <c r="J98" s="29"/>
      <c r="K98" s="29"/>
      <c r="L98" s="29"/>
      <c r="M98" s="29"/>
      <c r="N98" s="29"/>
      <c r="O98" s="29"/>
      <c r="P98" s="29"/>
      <c r="Q98" s="29"/>
      <c r="R98" s="29"/>
      <c r="S98" s="29"/>
      <c r="T98" s="29"/>
      <c r="U98" s="29"/>
      <c r="V98" s="29"/>
      <c r="W98" s="29"/>
      <c r="X98" s="29"/>
      <c r="Y98" s="29"/>
      <c r="Z98" s="29"/>
    </row>
    <row r="99" spans="1:26" ht="37.5" x14ac:dyDescent="0.35">
      <c r="A99" s="87">
        <f t="shared" ca="1" si="10"/>
        <v>72</v>
      </c>
      <c r="B99" s="80" t="s">
        <v>309</v>
      </c>
      <c r="C99" s="80" t="s">
        <v>310</v>
      </c>
      <c r="D99" s="80" t="s">
        <v>311</v>
      </c>
      <c r="E99" s="82"/>
      <c r="F99" s="82"/>
      <c r="G99" s="82"/>
      <c r="H99" s="82"/>
      <c r="I99" s="87"/>
      <c r="J99" s="29"/>
      <c r="K99" s="29"/>
      <c r="L99" s="29"/>
      <c r="M99" s="29"/>
      <c r="N99" s="29"/>
      <c r="O99" s="29"/>
      <c r="P99" s="29"/>
      <c r="Q99" s="29"/>
      <c r="R99" s="29"/>
      <c r="S99" s="29"/>
      <c r="T99" s="29"/>
      <c r="U99" s="29"/>
      <c r="V99" s="29"/>
      <c r="W99" s="29"/>
      <c r="X99" s="29"/>
      <c r="Y99" s="29"/>
      <c r="Z99" s="29"/>
    </row>
    <row r="100" spans="1:26" ht="37.5" x14ac:dyDescent="0.35">
      <c r="A100" s="87">
        <f t="shared" ca="1" si="10"/>
        <v>73</v>
      </c>
      <c r="B100" s="80" t="s">
        <v>312</v>
      </c>
      <c r="C100" s="80" t="s">
        <v>313</v>
      </c>
      <c r="D100" s="80" t="s">
        <v>311</v>
      </c>
      <c r="E100" s="82"/>
      <c r="F100" s="82"/>
      <c r="G100" s="82"/>
      <c r="H100" s="82"/>
      <c r="I100" s="87"/>
      <c r="J100" s="29"/>
      <c r="K100" s="29"/>
      <c r="L100" s="29"/>
      <c r="M100" s="29"/>
      <c r="N100" s="29"/>
      <c r="O100" s="29"/>
      <c r="P100" s="29"/>
      <c r="Q100" s="29"/>
      <c r="R100" s="29"/>
      <c r="S100" s="29"/>
      <c r="T100" s="29"/>
      <c r="U100" s="29"/>
      <c r="V100" s="29"/>
      <c r="W100" s="29"/>
      <c r="X100" s="29"/>
      <c r="Y100" s="29"/>
      <c r="Z100" s="29"/>
    </row>
    <row r="101" spans="1:26" ht="14.5" x14ac:dyDescent="0.35">
      <c r="A101" s="87">
        <f t="shared" ca="1" si="10"/>
        <v>74</v>
      </c>
      <c r="B101" s="80"/>
      <c r="C101" s="82"/>
      <c r="D101" s="82"/>
      <c r="E101" s="82"/>
      <c r="F101" s="82"/>
      <c r="G101" s="82"/>
      <c r="H101" s="82"/>
      <c r="I101" s="87"/>
      <c r="J101" s="29"/>
      <c r="K101" s="29"/>
      <c r="L101" s="29"/>
      <c r="M101" s="29"/>
      <c r="N101" s="29"/>
      <c r="O101" s="29"/>
      <c r="P101" s="29"/>
      <c r="Q101" s="29"/>
      <c r="R101" s="29"/>
      <c r="S101" s="29"/>
      <c r="T101" s="29"/>
      <c r="U101" s="29"/>
      <c r="V101" s="29"/>
      <c r="W101" s="29"/>
      <c r="X101" s="29"/>
      <c r="Y101" s="29"/>
      <c r="Z101" s="29"/>
    </row>
    <row r="102" spans="1:26" ht="14.5" x14ac:dyDescent="0.35">
      <c r="A102" s="87">
        <f t="shared" ca="1" si="10"/>
        <v>75</v>
      </c>
      <c r="B102" s="80"/>
      <c r="C102" s="82"/>
      <c r="D102" s="82"/>
      <c r="E102" s="82"/>
      <c r="F102" s="82"/>
      <c r="G102" s="82"/>
      <c r="H102" s="82"/>
      <c r="I102" s="87"/>
      <c r="J102" s="29"/>
      <c r="K102" s="29"/>
      <c r="L102" s="29"/>
      <c r="M102" s="29"/>
      <c r="N102" s="29"/>
      <c r="O102" s="29"/>
      <c r="P102" s="29"/>
      <c r="Q102" s="29"/>
      <c r="R102" s="29"/>
      <c r="S102" s="29"/>
      <c r="T102" s="29"/>
      <c r="U102" s="29"/>
      <c r="V102" s="29"/>
      <c r="W102" s="29"/>
      <c r="X102" s="29"/>
      <c r="Y102" s="29"/>
      <c r="Z102" s="29"/>
    </row>
    <row r="103" spans="1:26" ht="14.5" x14ac:dyDescent="0.35">
      <c r="A103" s="87">
        <f t="shared" ca="1" si="10"/>
        <v>76</v>
      </c>
      <c r="B103" s="80"/>
      <c r="C103" s="82"/>
      <c r="D103" s="82"/>
      <c r="E103" s="82"/>
      <c r="F103" s="82"/>
      <c r="G103" s="82"/>
      <c r="H103" s="82"/>
      <c r="I103" s="87"/>
      <c r="J103" s="29"/>
      <c r="K103" s="29"/>
      <c r="L103" s="29"/>
      <c r="M103" s="29"/>
      <c r="N103" s="29"/>
      <c r="O103" s="29"/>
      <c r="P103" s="29"/>
      <c r="Q103" s="29"/>
      <c r="R103" s="29"/>
      <c r="S103" s="29"/>
      <c r="T103" s="29"/>
      <c r="U103" s="29"/>
      <c r="V103" s="29"/>
      <c r="W103" s="29"/>
      <c r="X103" s="29"/>
      <c r="Y103" s="29"/>
      <c r="Z103" s="29"/>
    </row>
    <row r="104" spans="1:26" ht="14.5" x14ac:dyDescent="0.35">
      <c r="A104" s="87">
        <f t="shared" ca="1" si="10"/>
        <v>77</v>
      </c>
      <c r="B104" s="80"/>
      <c r="C104" s="82"/>
      <c r="D104" s="82"/>
      <c r="E104" s="82"/>
      <c r="F104" s="82"/>
      <c r="G104" s="82"/>
      <c r="H104" s="82"/>
      <c r="I104" s="87"/>
      <c r="J104" s="29"/>
      <c r="K104" s="29"/>
      <c r="L104" s="29"/>
      <c r="M104" s="29"/>
      <c r="N104" s="29"/>
      <c r="O104" s="29"/>
      <c r="P104" s="29"/>
      <c r="Q104" s="29"/>
      <c r="R104" s="29"/>
      <c r="S104" s="29"/>
      <c r="T104" s="29"/>
      <c r="U104" s="29"/>
      <c r="V104" s="29"/>
      <c r="W104" s="29"/>
      <c r="X104" s="29"/>
      <c r="Y104" s="29"/>
      <c r="Z104" s="29"/>
    </row>
    <row r="105" spans="1:26" ht="14.5" x14ac:dyDescent="0.35">
      <c r="A105" s="87">
        <f t="shared" ca="1" si="10"/>
        <v>78</v>
      </c>
      <c r="B105" s="80"/>
      <c r="C105" s="82"/>
      <c r="D105" s="82"/>
      <c r="E105" s="82"/>
      <c r="F105" s="82"/>
      <c r="G105" s="82"/>
      <c r="H105" s="82"/>
      <c r="I105" s="87"/>
      <c r="J105" s="29"/>
      <c r="K105" s="29"/>
      <c r="L105" s="29"/>
      <c r="M105" s="29"/>
      <c r="N105" s="29"/>
      <c r="O105" s="29"/>
      <c r="P105" s="29"/>
      <c r="Q105" s="29"/>
      <c r="R105" s="29"/>
      <c r="S105" s="29"/>
      <c r="T105" s="29"/>
      <c r="U105" s="29"/>
      <c r="V105" s="29"/>
      <c r="W105" s="29"/>
      <c r="X105" s="29"/>
      <c r="Y105" s="29"/>
      <c r="Z105" s="29"/>
    </row>
    <row r="106" spans="1:26" ht="14.5" x14ac:dyDescent="0.35">
      <c r="A106" s="87">
        <f t="shared" ca="1" si="10"/>
        <v>79</v>
      </c>
      <c r="B106" s="80"/>
      <c r="C106" s="82"/>
      <c r="D106" s="82"/>
      <c r="E106" s="82"/>
      <c r="F106" s="82"/>
      <c r="G106" s="82"/>
      <c r="H106" s="82"/>
      <c r="I106" s="87"/>
      <c r="J106" s="29"/>
      <c r="K106" s="29"/>
      <c r="L106" s="29"/>
      <c r="M106" s="29"/>
      <c r="N106" s="29"/>
      <c r="O106" s="29"/>
      <c r="P106" s="29"/>
      <c r="Q106" s="29"/>
      <c r="R106" s="29"/>
      <c r="S106" s="29"/>
      <c r="T106" s="29"/>
      <c r="U106" s="29"/>
      <c r="V106" s="29"/>
      <c r="W106" s="29"/>
      <c r="X106" s="29"/>
      <c r="Y106" s="29"/>
      <c r="Z106" s="29"/>
    </row>
    <row r="107" spans="1:26" ht="14.5" x14ac:dyDescent="0.35">
      <c r="A107" s="87">
        <f t="shared" ca="1" si="10"/>
        <v>80</v>
      </c>
      <c r="B107" s="80"/>
      <c r="C107" s="82"/>
      <c r="D107" s="82"/>
      <c r="E107" s="82"/>
      <c r="F107" s="82"/>
      <c r="G107" s="82"/>
      <c r="H107" s="82"/>
      <c r="I107" s="87"/>
      <c r="J107" s="29"/>
      <c r="K107" s="29"/>
      <c r="L107" s="29"/>
      <c r="M107" s="29"/>
      <c r="N107" s="29"/>
      <c r="O107" s="29"/>
      <c r="P107" s="29"/>
      <c r="Q107" s="29"/>
      <c r="R107" s="29"/>
      <c r="S107" s="29"/>
      <c r="T107" s="29"/>
      <c r="U107" s="29"/>
      <c r="V107" s="29"/>
      <c r="W107" s="29"/>
      <c r="X107" s="29"/>
      <c r="Y107" s="29"/>
      <c r="Z107" s="29"/>
    </row>
    <row r="108" spans="1:26" ht="14.5" x14ac:dyDescent="0.35">
      <c r="A108" s="87">
        <f t="shared" ca="1" si="10"/>
        <v>81</v>
      </c>
      <c r="B108" s="80"/>
      <c r="C108" s="82"/>
      <c r="D108" s="88"/>
      <c r="E108" s="82"/>
      <c r="F108" s="82"/>
      <c r="G108" s="82"/>
      <c r="H108" s="82"/>
      <c r="I108" s="87"/>
      <c r="J108" s="29"/>
      <c r="K108" s="29"/>
      <c r="L108" s="29"/>
      <c r="M108" s="29"/>
      <c r="N108" s="29"/>
      <c r="O108" s="29"/>
      <c r="P108" s="29"/>
      <c r="Q108" s="29"/>
      <c r="R108" s="29"/>
      <c r="S108" s="29"/>
      <c r="T108" s="29"/>
      <c r="U108" s="29"/>
      <c r="V108" s="29"/>
      <c r="W108" s="29"/>
      <c r="X108" s="29"/>
      <c r="Y108" s="29"/>
      <c r="Z108" s="29"/>
    </row>
    <row r="109" spans="1:26" ht="14.5" x14ac:dyDescent="0.35">
      <c r="A109" s="87">
        <f t="shared" ca="1" si="10"/>
        <v>82</v>
      </c>
      <c r="B109" s="80"/>
      <c r="C109" s="82"/>
      <c r="D109" s="88"/>
      <c r="E109" s="82"/>
      <c r="F109" s="82"/>
      <c r="G109" s="82"/>
      <c r="H109" s="82"/>
      <c r="I109" s="87"/>
      <c r="J109" s="29"/>
      <c r="K109" s="29"/>
      <c r="L109" s="29"/>
      <c r="M109" s="29"/>
      <c r="N109" s="29"/>
      <c r="O109" s="29"/>
      <c r="P109" s="29"/>
      <c r="Q109" s="29"/>
      <c r="R109" s="29"/>
      <c r="S109" s="29"/>
      <c r="T109" s="29"/>
      <c r="U109" s="29"/>
      <c r="V109" s="29"/>
      <c r="W109" s="29"/>
      <c r="X109" s="29"/>
      <c r="Y109" s="29"/>
      <c r="Z109" s="29"/>
    </row>
    <row r="110" spans="1:26" ht="14.5" x14ac:dyDescent="0.35">
      <c r="A110" s="87">
        <f t="shared" ca="1" si="10"/>
        <v>83</v>
      </c>
      <c r="B110" s="80"/>
      <c r="C110" s="82"/>
      <c r="D110" s="88"/>
      <c r="E110" s="82"/>
      <c r="F110" s="82"/>
      <c r="G110" s="82"/>
      <c r="H110" s="82"/>
      <c r="I110" s="87"/>
      <c r="J110" s="29"/>
      <c r="K110" s="29"/>
      <c r="L110" s="29"/>
      <c r="M110" s="29"/>
      <c r="N110" s="29"/>
      <c r="O110" s="29"/>
      <c r="P110" s="29"/>
      <c r="Q110" s="29"/>
      <c r="R110" s="29"/>
      <c r="S110" s="29"/>
      <c r="T110" s="29"/>
      <c r="U110" s="29"/>
      <c r="V110" s="29"/>
      <c r="W110" s="29"/>
      <c r="X110" s="29"/>
      <c r="Y110" s="29"/>
      <c r="Z110" s="29"/>
    </row>
    <row r="111" spans="1:26" ht="14.5" x14ac:dyDescent="0.35">
      <c r="A111" s="87">
        <f t="shared" ca="1" si="10"/>
        <v>84</v>
      </c>
      <c r="B111" s="80"/>
      <c r="C111" s="82"/>
      <c r="D111" s="88"/>
      <c r="E111" s="82"/>
      <c r="F111" s="82"/>
      <c r="G111" s="82"/>
      <c r="H111" s="82"/>
      <c r="I111" s="87"/>
      <c r="J111" s="29"/>
      <c r="K111" s="29"/>
      <c r="L111" s="29"/>
      <c r="M111" s="29"/>
      <c r="N111" s="29"/>
      <c r="O111" s="29"/>
      <c r="P111" s="29"/>
      <c r="Q111" s="29"/>
      <c r="R111" s="29"/>
      <c r="S111" s="29"/>
      <c r="T111" s="29"/>
      <c r="U111" s="29"/>
      <c r="V111" s="29"/>
      <c r="W111" s="29"/>
      <c r="X111" s="29"/>
      <c r="Y111" s="29"/>
      <c r="Z111" s="29"/>
    </row>
    <row r="112" spans="1:26" ht="14.5" x14ac:dyDescent="0.35">
      <c r="A112" s="87">
        <f t="shared" ca="1" si="10"/>
        <v>85</v>
      </c>
      <c r="B112" s="80"/>
      <c r="C112" s="82"/>
      <c r="D112" s="88"/>
      <c r="E112" s="82"/>
      <c r="F112" s="82"/>
      <c r="G112" s="82"/>
      <c r="H112" s="82"/>
      <c r="I112" s="87"/>
      <c r="J112" s="29"/>
      <c r="K112" s="29"/>
      <c r="L112" s="29"/>
      <c r="M112" s="29"/>
      <c r="N112" s="29"/>
      <c r="O112" s="29"/>
      <c r="P112" s="29"/>
      <c r="Q112" s="29"/>
      <c r="R112" s="29"/>
      <c r="S112" s="29"/>
      <c r="T112" s="29"/>
      <c r="U112" s="29"/>
      <c r="V112" s="29"/>
      <c r="W112" s="29"/>
      <c r="X112" s="29"/>
      <c r="Y112" s="29"/>
      <c r="Z112" s="29"/>
    </row>
    <row r="113" spans="1:26" ht="14.5" x14ac:dyDescent="0.35">
      <c r="A113" s="87">
        <f t="shared" ca="1" si="10"/>
        <v>86</v>
      </c>
      <c r="B113" s="80"/>
      <c r="C113" s="82"/>
      <c r="D113" s="88"/>
      <c r="E113" s="82"/>
      <c r="F113" s="82"/>
      <c r="G113" s="82"/>
      <c r="H113" s="82"/>
      <c r="I113" s="87"/>
      <c r="J113" s="29"/>
      <c r="K113" s="29"/>
      <c r="L113" s="29"/>
      <c r="M113" s="29"/>
      <c r="N113" s="29"/>
      <c r="O113" s="29"/>
      <c r="P113" s="29"/>
      <c r="Q113" s="29"/>
      <c r="R113" s="29"/>
      <c r="S113" s="29"/>
      <c r="T113" s="29"/>
      <c r="U113" s="29"/>
      <c r="V113" s="29"/>
      <c r="W113" s="29"/>
      <c r="X113" s="29"/>
      <c r="Y113" s="29"/>
      <c r="Z113" s="29"/>
    </row>
    <row r="114" spans="1:26" ht="14.5" x14ac:dyDescent="0.35">
      <c r="A114" s="87">
        <f t="shared" ca="1" si="10"/>
        <v>87</v>
      </c>
      <c r="B114" s="80"/>
      <c r="C114" s="82"/>
      <c r="D114" s="88"/>
      <c r="E114" s="82"/>
      <c r="F114" s="82"/>
      <c r="G114" s="82"/>
      <c r="H114" s="82"/>
      <c r="I114" s="87"/>
      <c r="J114" s="29"/>
      <c r="K114" s="29"/>
      <c r="L114" s="29"/>
      <c r="M114" s="29"/>
      <c r="N114" s="29"/>
      <c r="O114" s="29"/>
      <c r="P114" s="29"/>
      <c r="Q114" s="29"/>
      <c r="R114" s="29"/>
      <c r="S114" s="29"/>
      <c r="T114" s="29"/>
      <c r="U114" s="29"/>
      <c r="V114" s="29"/>
      <c r="W114" s="29"/>
      <c r="X114" s="29"/>
      <c r="Y114" s="29"/>
      <c r="Z114" s="29"/>
    </row>
    <row r="115" spans="1:26" ht="14.5" x14ac:dyDescent="0.35">
      <c r="A115" s="87">
        <f t="shared" ca="1" si="10"/>
        <v>88</v>
      </c>
      <c r="B115" s="80"/>
      <c r="C115" s="82"/>
      <c r="D115" s="88"/>
      <c r="E115" s="82"/>
      <c r="F115" s="82"/>
      <c r="G115" s="82"/>
      <c r="H115" s="82"/>
      <c r="I115" s="87"/>
      <c r="J115" s="29"/>
      <c r="K115" s="29"/>
      <c r="L115" s="29"/>
      <c r="M115" s="29"/>
      <c r="N115" s="29"/>
      <c r="O115" s="29"/>
      <c r="P115" s="29"/>
      <c r="Q115" s="29"/>
      <c r="R115" s="29"/>
      <c r="S115" s="29"/>
      <c r="T115" s="29"/>
      <c r="U115" s="29"/>
      <c r="V115" s="29"/>
      <c r="W115" s="29"/>
      <c r="X115" s="29"/>
      <c r="Y115" s="29"/>
      <c r="Z115" s="29"/>
    </row>
    <row r="116" spans="1:26" ht="14.5" x14ac:dyDescent="0.35">
      <c r="A116" s="87">
        <f t="shared" ca="1" si="10"/>
        <v>89</v>
      </c>
      <c r="B116" s="80"/>
      <c r="C116" s="82"/>
      <c r="D116" s="88"/>
      <c r="E116" s="82"/>
      <c r="F116" s="82"/>
      <c r="G116" s="82"/>
      <c r="H116" s="82"/>
      <c r="I116" s="87"/>
      <c r="J116" s="29"/>
      <c r="K116" s="29"/>
      <c r="L116" s="29"/>
      <c r="M116" s="29"/>
      <c r="N116" s="29"/>
      <c r="O116" s="29"/>
      <c r="P116" s="29"/>
      <c r="Q116" s="29"/>
      <c r="R116" s="29"/>
      <c r="S116" s="29"/>
      <c r="T116" s="29"/>
      <c r="U116" s="29"/>
      <c r="V116" s="29"/>
      <c r="W116" s="29"/>
      <c r="X116" s="29"/>
      <c r="Y116" s="29"/>
      <c r="Z116" s="29"/>
    </row>
    <row r="117" spans="1:26" ht="14.5" x14ac:dyDescent="0.35">
      <c r="A117" s="87">
        <f t="shared" ca="1" si="10"/>
        <v>90</v>
      </c>
      <c r="B117" s="80"/>
      <c r="C117" s="82"/>
      <c r="D117" s="88"/>
      <c r="E117" s="82"/>
      <c r="F117" s="82"/>
      <c r="G117" s="82"/>
      <c r="H117" s="82"/>
      <c r="I117" s="87"/>
      <c r="J117" s="29"/>
      <c r="K117" s="29"/>
      <c r="L117" s="29"/>
      <c r="M117" s="29"/>
      <c r="N117" s="29"/>
      <c r="O117" s="29"/>
      <c r="P117" s="29"/>
      <c r="Q117" s="29"/>
      <c r="R117" s="29"/>
      <c r="S117" s="29"/>
      <c r="T117" s="29"/>
      <c r="U117" s="29"/>
      <c r="V117" s="29"/>
      <c r="W117" s="29"/>
      <c r="X117" s="29"/>
      <c r="Y117" s="29"/>
      <c r="Z117" s="29"/>
    </row>
    <row r="118" spans="1:26" ht="14.5" x14ac:dyDescent="0.35">
      <c r="A118" s="87">
        <f t="shared" ca="1" si="10"/>
        <v>91</v>
      </c>
      <c r="B118" s="80"/>
      <c r="C118" s="82"/>
      <c r="D118" s="88"/>
      <c r="E118" s="82"/>
      <c r="F118" s="82"/>
      <c r="G118" s="82"/>
      <c r="H118" s="82"/>
      <c r="I118" s="87"/>
      <c r="J118" s="29"/>
      <c r="K118" s="29"/>
      <c r="L118" s="29"/>
      <c r="M118" s="29"/>
      <c r="N118" s="29"/>
      <c r="O118" s="29"/>
      <c r="P118" s="29"/>
      <c r="Q118" s="29"/>
      <c r="R118" s="29"/>
      <c r="S118" s="29"/>
      <c r="T118" s="29"/>
      <c r="U118" s="29"/>
      <c r="V118" s="29"/>
      <c r="W118" s="29"/>
      <c r="X118" s="29"/>
      <c r="Y118" s="29"/>
      <c r="Z118" s="29"/>
    </row>
    <row r="119" spans="1:26" ht="14.5" x14ac:dyDescent="0.35">
      <c r="A119" s="87">
        <f t="shared" ca="1" si="10"/>
        <v>92</v>
      </c>
      <c r="B119" s="80"/>
      <c r="C119" s="82"/>
      <c r="D119" s="88"/>
      <c r="E119" s="82"/>
      <c r="F119" s="82"/>
      <c r="G119" s="82"/>
      <c r="H119" s="82"/>
      <c r="I119" s="87"/>
      <c r="J119" s="29"/>
      <c r="K119" s="29"/>
      <c r="L119" s="29"/>
      <c r="M119" s="29"/>
      <c r="N119" s="29"/>
      <c r="O119" s="29"/>
      <c r="P119" s="29"/>
      <c r="Q119" s="29"/>
      <c r="R119" s="29"/>
      <c r="S119" s="29"/>
      <c r="T119" s="29"/>
      <c r="U119" s="29"/>
      <c r="V119" s="29"/>
      <c r="W119" s="29"/>
      <c r="X119" s="29"/>
      <c r="Y119" s="29"/>
      <c r="Z119" s="29"/>
    </row>
    <row r="120" spans="1:26" ht="14.5" x14ac:dyDescent="0.35">
      <c r="A120" s="87">
        <f t="shared" ca="1" si="10"/>
        <v>93</v>
      </c>
      <c r="B120" s="80"/>
      <c r="C120" s="82"/>
      <c r="D120" s="88"/>
      <c r="E120" s="82"/>
      <c r="F120" s="82"/>
      <c r="G120" s="82"/>
      <c r="H120" s="82"/>
      <c r="I120" s="87"/>
      <c r="J120" s="29"/>
      <c r="K120" s="29"/>
      <c r="L120" s="29"/>
      <c r="M120" s="29"/>
      <c r="N120" s="29"/>
      <c r="O120" s="29"/>
      <c r="P120" s="29"/>
      <c r="Q120" s="29"/>
      <c r="R120" s="29"/>
      <c r="S120" s="29"/>
      <c r="T120" s="29"/>
      <c r="U120" s="29"/>
      <c r="V120" s="29"/>
      <c r="W120" s="29"/>
      <c r="X120" s="29"/>
      <c r="Y120" s="29"/>
      <c r="Z120" s="29"/>
    </row>
    <row r="121" spans="1:26" ht="14.5" x14ac:dyDescent="0.35">
      <c r="A121" s="87">
        <f t="shared" ca="1" si="10"/>
        <v>94</v>
      </c>
      <c r="B121" s="80"/>
      <c r="C121" s="82"/>
      <c r="D121" s="88"/>
      <c r="E121" s="82"/>
      <c r="F121" s="82"/>
      <c r="G121" s="82"/>
      <c r="H121" s="82"/>
      <c r="I121" s="87"/>
      <c r="J121" s="29"/>
      <c r="K121" s="29"/>
      <c r="L121" s="29"/>
      <c r="M121" s="29"/>
      <c r="N121" s="29"/>
      <c r="O121" s="29"/>
      <c r="P121" s="29"/>
      <c r="Q121" s="29"/>
      <c r="R121" s="29"/>
      <c r="S121" s="29"/>
      <c r="T121" s="29"/>
      <c r="U121" s="29"/>
      <c r="V121" s="29"/>
      <c r="W121" s="29"/>
      <c r="X121" s="29"/>
      <c r="Y121" s="29"/>
      <c r="Z121" s="29"/>
    </row>
    <row r="122" spans="1:26" ht="14.5" x14ac:dyDescent="0.35">
      <c r="A122" s="87">
        <f t="shared" ca="1" si="10"/>
        <v>95</v>
      </c>
      <c r="B122" s="80"/>
      <c r="C122" s="82"/>
      <c r="D122" s="88"/>
      <c r="E122" s="82"/>
      <c r="F122" s="82"/>
      <c r="G122" s="82"/>
      <c r="H122" s="82"/>
      <c r="I122" s="87"/>
      <c r="J122" s="29"/>
      <c r="K122" s="29"/>
      <c r="L122" s="29"/>
      <c r="M122" s="29"/>
      <c r="N122" s="29"/>
      <c r="O122" s="29"/>
      <c r="P122" s="29"/>
      <c r="Q122" s="29"/>
      <c r="R122" s="29"/>
      <c r="S122" s="29"/>
      <c r="T122" s="29"/>
      <c r="U122" s="29"/>
      <c r="V122" s="29"/>
      <c r="W122" s="29"/>
      <c r="X122" s="29"/>
      <c r="Y122" s="29"/>
      <c r="Z122" s="29"/>
    </row>
    <row r="123" spans="1:26" ht="14.5" x14ac:dyDescent="0.35">
      <c r="A123" s="87">
        <f t="shared" ca="1" si="10"/>
        <v>96</v>
      </c>
      <c r="B123" s="80"/>
      <c r="C123" s="82"/>
      <c r="D123" s="88"/>
      <c r="E123" s="82"/>
      <c r="F123" s="82"/>
      <c r="G123" s="82"/>
      <c r="H123" s="82"/>
      <c r="I123" s="87"/>
      <c r="J123" s="29"/>
      <c r="K123" s="29"/>
      <c r="L123" s="29"/>
      <c r="M123" s="29"/>
      <c r="N123" s="29"/>
      <c r="O123" s="29"/>
      <c r="P123" s="29"/>
      <c r="Q123" s="29"/>
      <c r="R123" s="29"/>
      <c r="S123" s="29"/>
      <c r="T123" s="29"/>
      <c r="U123" s="29"/>
      <c r="V123" s="29"/>
      <c r="W123" s="29"/>
      <c r="X123" s="29"/>
      <c r="Y123" s="29"/>
      <c r="Z123" s="29"/>
    </row>
    <row r="124" spans="1:26" ht="14.5" x14ac:dyDescent="0.35">
      <c r="A124" s="87">
        <f t="shared" ca="1" si="10"/>
        <v>97</v>
      </c>
      <c r="B124" s="80"/>
      <c r="C124" s="82"/>
      <c r="D124" s="88"/>
      <c r="E124" s="82"/>
      <c r="F124" s="82"/>
      <c r="G124" s="82"/>
      <c r="H124" s="82"/>
      <c r="I124" s="87"/>
      <c r="J124" s="29"/>
      <c r="K124" s="29"/>
      <c r="L124" s="29"/>
      <c r="M124" s="29"/>
      <c r="N124" s="29"/>
      <c r="O124" s="29"/>
      <c r="P124" s="29"/>
      <c r="Q124" s="29"/>
      <c r="R124" s="29"/>
      <c r="S124" s="29"/>
      <c r="T124" s="29"/>
      <c r="U124" s="29"/>
      <c r="V124" s="29"/>
      <c r="W124" s="29"/>
      <c r="X124" s="29"/>
      <c r="Y124" s="29"/>
      <c r="Z124" s="29"/>
    </row>
    <row r="125" spans="1:26" ht="14.5" x14ac:dyDescent="0.35">
      <c r="A125" s="87">
        <f t="shared" ca="1" si="10"/>
        <v>98</v>
      </c>
      <c r="B125" s="80"/>
      <c r="C125" s="82"/>
      <c r="D125" s="88"/>
      <c r="E125" s="82"/>
      <c r="F125" s="82"/>
      <c r="G125" s="82"/>
      <c r="H125" s="82"/>
      <c r="I125" s="87"/>
      <c r="J125" s="29"/>
      <c r="K125" s="29"/>
      <c r="L125" s="29"/>
      <c r="M125" s="29"/>
      <c r="N125" s="29"/>
      <c r="O125" s="29"/>
      <c r="P125" s="29"/>
      <c r="Q125" s="29"/>
      <c r="R125" s="29"/>
      <c r="S125" s="29"/>
      <c r="T125" s="29"/>
      <c r="U125" s="29"/>
      <c r="V125" s="29"/>
      <c r="W125" s="29"/>
      <c r="X125" s="29"/>
      <c r="Y125" s="29"/>
      <c r="Z125" s="29"/>
    </row>
    <row r="126" spans="1:26" ht="14.5" x14ac:dyDescent="0.35">
      <c r="A126" s="87">
        <f t="shared" ca="1" si="10"/>
        <v>99</v>
      </c>
      <c r="B126" s="80"/>
      <c r="C126" s="82"/>
      <c r="D126" s="88"/>
      <c r="E126" s="82"/>
      <c r="F126" s="82"/>
      <c r="G126" s="82"/>
      <c r="H126" s="82"/>
      <c r="I126" s="87"/>
      <c r="J126" s="29"/>
      <c r="K126" s="29"/>
      <c r="L126" s="29"/>
      <c r="M126" s="29"/>
      <c r="N126" s="29"/>
      <c r="O126" s="29"/>
      <c r="P126" s="29"/>
      <c r="Q126" s="29"/>
      <c r="R126" s="29"/>
      <c r="S126" s="29"/>
      <c r="T126" s="29"/>
      <c r="U126" s="29"/>
      <c r="V126" s="29"/>
      <c r="W126" s="29"/>
      <c r="X126" s="29"/>
      <c r="Y126" s="29"/>
      <c r="Z126" s="29"/>
    </row>
    <row r="127" spans="1:26" ht="14.5" x14ac:dyDescent="0.35">
      <c r="A127" s="87">
        <f t="shared" ca="1" si="10"/>
        <v>100</v>
      </c>
      <c r="B127" s="80"/>
      <c r="C127" s="82"/>
      <c r="D127" s="88"/>
      <c r="E127" s="82"/>
      <c r="F127" s="82"/>
      <c r="G127" s="82"/>
      <c r="H127" s="82"/>
      <c r="I127" s="87"/>
      <c r="J127" s="29"/>
      <c r="K127" s="29"/>
      <c r="L127" s="29"/>
      <c r="M127" s="29"/>
      <c r="N127" s="29"/>
      <c r="O127" s="29"/>
      <c r="P127" s="29"/>
      <c r="Q127" s="29"/>
      <c r="R127" s="29"/>
      <c r="S127" s="29"/>
      <c r="T127" s="29"/>
      <c r="U127" s="29"/>
      <c r="V127" s="29"/>
      <c r="W127" s="29"/>
      <c r="X127" s="29"/>
      <c r="Y127" s="29"/>
      <c r="Z127" s="29"/>
    </row>
    <row r="128" spans="1:26" ht="12" customHeight="1" x14ac:dyDescent="0.35">
      <c r="A128" s="87">
        <f t="shared" ca="1" si="10"/>
        <v>101</v>
      </c>
      <c r="B128" s="80"/>
      <c r="C128" s="82"/>
      <c r="D128" s="88"/>
      <c r="E128" s="82"/>
      <c r="F128" s="82"/>
      <c r="G128" s="82"/>
      <c r="H128" s="82"/>
      <c r="I128" s="87"/>
      <c r="J128" s="29"/>
      <c r="K128" s="29"/>
      <c r="L128" s="29"/>
      <c r="M128" s="29"/>
      <c r="N128" s="29"/>
      <c r="O128" s="29"/>
      <c r="P128" s="29"/>
      <c r="Q128" s="29"/>
      <c r="R128" s="29"/>
      <c r="S128" s="29"/>
      <c r="T128" s="29"/>
      <c r="U128" s="29"/>
      <c r="V128" s="29"/>
      <c r="W128" s="29"/>
      <c r="X128" s="29"/>
      <c r="Y128" s="29"/>
      <c r="Z128" s="29"/>
    </row>
    <row r="129" spans="1:26" ht="12" customHeight="1" x14ac:dyDescent="0.35">
      <c r="A129" s="87">
        <f t="shared" ca="1" si="10"/>
        <v>102</v>
      </c>
      <c r="B129" s="80"/>
      <c r="C129" s="82"/>
      <c r="D129" s="88"/>
      <c r="E129" s="82"/>
      <c r="F129" s="82"/>
      <c r="G129" s="82"/>
      <c r="H129" s="82"/>
      <c r="I129" s="87"/>
      <c r="J129" s="29"/>
      <c r="K129" s="29"/>
      <c r="L129" s="29"/>
      <c r="M129" s="29"/>
      <c r="N129" s="29"/>
      <c r="O129" s="29"/>
      <c r="P129" s="29"/>
      <c r="Q129" s="29"/>
      <c r="R129" s="29"/>
      <c r="S129" s="29"/>
      <c r="T129" s="29"/>
      <c r="U129" s="29"/>
      <c r="V129" s="29"/>
      <c r="W129" s="29"/>
      <c r="X129" s="29"/>
      <c r="Y129" s="29"/>
      <c r="Z129" s="29"/>
    </row>
    <row r="130" spans="1:26" ht="12" customHeight="1" x14ac:dyDescent="0.35">
      <c r="A130" s="87">
        <f t="shared" ca="1" si="10"/>
        <v>103</v>
      </c>
      <c r="B130" s="80"/>
      <c r="C130" s="82"/>
      <c r="D130" s="88"/>
      <c r="E130" s="82"/>
      <c r="F130" s="82"/>
      <c r="G130" s="82"/>
      <c r="H130" s="82"/>
      <c r="I130" s="87"/>
      <c r="J130" s="29"/>
      <c r="K130" s="29"/>
      <c r="L130" s="29"/>
      <c r="M130" s="29"/>
      <c r="N130" s="29"/>
      <c r="O130" s="29"/>
      <c r="P130" s="29"/>
      <c r="Q130" s="29"/>
      <c r="R130" s="29"/>
      <c r="S130" s="29"/>
      <c r="T130" s="29"/>
      <c r="U130" s="29"/>
      <c r="V130" s="29"/>
      <c r="W130" s="29"/>
      <c r="X130" s="29"/>
      <c r="Y130" s="29"/>
      <c r="Z130" s="29"/>
    </row>
    <row r="131" spans="1:26" ht="12" customHeight="1" x14ac:dyDescent="0.35">
      <c r="A131" s="87">
        <f t="shared" ca="1" si="10"/>
        <v>104</v>
      </c>
      <c r="B131" s="80"/>
      <c r="C131" s="82"/>
      <c r="D131" s="88"/>
      <c r="E131" s="82"/>
      <c r="F131" s="82"/>
      <c r="G131" s="82"/>
      <c r="H131" s="82"/>
      <c r="I131" s="87"/>
      <c r="J131" s="29"/>
      <c r="K131" s="29"/>
      <c r="L131" s="29"/>
      <c r="M131" s="29"/>
      <c r="N131" s="29"/>
      <c r="O131" s="29"/>
      <c r="P131" s="29"/>
      <c r="Q131" s="29"/>
      <c r="R131" s="29"/>
      <c r="S131" s="29"/>
      <c r="T131" s="29"/>
      <c r="U131" s="29"/>
      <c r="V131" s="29"/>
      <c r="W131" s="29"/>
      <c r="X131" s="29"/>
      <c r="Y131" s="29"/>
      <c r="Z131" s="29"/>
    </row>
    <row r="132" spans="1:26" ht="12" customHeight="1" x14ac:dyDescent="0.35">
      <c r="A132" s="87">
        <f t="shared" ca="1" si="10"/>
        <v>105</v>
      </c>
      <c r="B132" s="80"/>
      <c r="C132" s="82"/>
      <c r="D132" s="88"/>
      <c r="E132" s="82"/>
      <c r="F132" s="82"/>
      <c r="G132" s="82"/>
      <c r="H132" s="82"/>
      <c r="I132" s="87"/>
      <c r="J132" s="29"/>
      <c r="K132" s="29"/>
      <c r="L132" s="29"/>
      <c r="M132" s="29"/>
      <c r="N132" s="29"/>
      <c r="O132" s="29"/>
      <c r="P132" s="29"/>
      <c r="Q132" s="29"/>
      <c r="R132" s="29"/>
      <c r="S132" s="29"/>
      <c r="T132" s="29"/>
      <c r="U132" s="29"/>
      <c r="V132" s="29"/>
      <c r="W132" s="29"/>
      <c r="X132" s="29"/>
      <c r="Y132" s="29"/>
      <c r="Z132" s="29"/>
    </row>
    <row r="133" spans="1:26" ht="12" customHeight="1" x14ac:dyDescent="0.35">
      <c r="A133" s="87">
        <f t="shared" ca="1" si="10"/>
        <v>106</v>
      </c>
      <c r="B133" s="80"/>
      <c r="C133" s="82"/>
      <c r="D133" s="88"/>
      <c r="E133" s="82"/>
      <c r="F133" s="82"/>
      <c r="G133" s="82"/>
      <c r="H133" s="82"/>
      <c r="I133" s="87"/>
      <c r="J133" s="29"/>
      <c r="K133" s="29"/>
      <c r="L133" s="29"/>
      <c r="M133" s="29"/>
      <c r="N133" s="29"/>
      <c r="O133" s="29"/>
      <c r="P133" s="29"/>
      <c r="Q133" s="29"/>
      <c r="R133" s="29"/>
      <c r="S133" s="29"/>
      <c r="T133" s="29"/>
      <c r="U133" s="29"/>
      <c r="V133" s="29"/>
      <c r="W133" s="29"/>
      <c r="X133" s="29"/>
      <c r="Y133" s="29"/>
      <c r="Z133" s="29"/>
    </row>
    <row r="134" spans="1:26" ht="12" customHeight="1" x14ac:dyDescent="0.35">
      <c r="A134" s="87">
        <f t="shared" ca="1" si="10"/>
        <v>107</v>
      </c>
      <c r="B134" s="80"/>
      <c r="C134" s="82"/>
      <c r="D134" s="88"/>
      <c r="E134" s="82"/>
      <c r="F134" s="82"/>
      <c r="G134" s="82"/>
      <c r="H134" s="82"/>
      <c r="I134" s="87"/>
      <c r="J134" s="29"/>
      <c r="K134" s="29"/>
      <c r="L134" s="29"/>
      <c r="M134" s="29"/>
      <c r="N134" s="29"/>
      <c r="O134" s="29"/>
      <c r="P134" s="29"/>
      <c r="Q134" s="29"/>
      <c r="R134" s="29"/>
      <c r="S134" s="29"/>
      <c r="T134" s="29"/>
      <c r="U134" s="29"/>
      <c r="V134" s="29"/>
      <c r="W134" s="29"/>
      <c r="X134" s="29"/>
      <c r="Y134" s="29"/>
      <c r="Z134" s="29"/>
    </row>
    <row r="135" spans="1:26" ht="12" customHeight="1" x14ac:dyDescent="0.35">
      <c r="A135" s="87">
        <f t="shared" ca="1" si="10"/>
        <v>108</v>
      </c>
      <c r="B135" s="80"/>
      <c r="C135" s="82"/>
      <c r="D135" s="88"/>
      <c r="E135" s="82"/>
      <c r="F135" s="82"/>
      <c r="G135" s="82"/>
      <c r="H135" s="82"/>
      <c r="I135" s="87"/>
      <c r="J135" s="29"/>
      <c r="K135" s="29"/>
      <c r="L135" s="29"/>
      <c r="M135" s="29"/>
      <c r="N135" s="29"/>
      <c r="O135" s="29"/>
      <c r="P135" s="29"/>
      <c r="Q135" s="29"/>
      <c r="R135" s="29"/>
      <c r="S135" s="29"/>
      <c r="T135" s="29"/>
      <c r="U135" s="29"/>
      <c r="V135" s="29"/>
      <c r="W135" s="29"/>
      <c r="X135" s="29"/>
      <c r="Y135" s="29"/>
      <c r="Z135" s="29"/>
    </row>
    <row r="136" spans="1:26" ht="12" customHeight="1" x14ac:dyDescent="0.35">
      <c r="A136" s="87">
        <f t="shared" ca="1" si="10"/>
        <v>109</v>
      </c>
      <c r="B136" s="80"/>
      <c r="C136" s="82"/>
      <c r="D136" s="88"/>
      <c r="E136" s="82"/>
      <c r="F136" s="82"/>
      <c r="G136" s="82"/>
      <c r="H136" s="82"/>
      <c r="I136" s="87"/>
      <c r="J136" s="29"/>
      <c r="K136" s="29"/>
      <c r="L136" s="29"/>
      <c r="M136" s="29"/>
      <c r="N136" s="29"/>
      <c r="O136" s="29"/>
      <c r="P136" s="29"/>
      <c r="Q136" s="29"/>
      <c r="R136" s="29"/>
      <c r="S136" s="29"/>
      <c r="T136" s="29"/>
      <c r="U136" s="29"/>
      <c r="V136" s="29"/>
      <c r="W136" s="29"/>
      <c r="X136" s="29"/>
      <c r="Y136" s="29"/>
      <c r="Z136" s="29"/>
    </row>
    <row r="137" spans="1:26" ht="12" customHeight="1" x14ac:dyDescent="0.35">
      <c r="A137" s="87">
        <f t="shared" ca="1" si="10"/>
        <v>110</v>
      </c>
      <c r="B137" s="80"/>
      <c r="C137" s="82"/>
      <c r="D137" s="88"/>
      <c r="E137" s="82"/>
      <c r="F137" s="82"/>
      <c r="G137" s="82"/>
      <c r="H137" s="82"/>
      <c r="I137" s="87"/>
      <c r="J137" s="29"/>
      <c r="K137" s="29"/>
      <c r="L137" s="29"/>
      <c r="M137" s="29"/>
      <c r="N137" s="29"/>
      <c r="O137" s="29"/>
      <c r="P137" s="29"/>
      <c r="Q137" s="29"/>
      <c r="R137" s="29"/>
      <c r="S137" s="29"/>
      <c r="T137" s="29"/>
      <c r="U137" s="29"/>
      <c r="V137" s="29"/>
      <c r="W137" s="29"/>
      <c r="X137" s="29"/>
      <c r="Y137" s="29"/>
      <c r="Z137" s="29"/>
    </row>
    <row r="138" spans="1:26" ht="12" customHeight="1" x14ac:dyDescent="0.35">
      <c r="A138" s="87">
        <f t="shared" ca="1" si="10"/>
        <v>111</v>
      </c>
      <c r="B138" s="80"/>
      <c r="C138" s="82"/>
      <c r="D138" s="88"/>
      <c r="E138" s="82"/>
      <c r="F138" s="82"/>
      <c r="G138" s="82"/>
      <c r="H138" s="82"/>
      <c r="I138" s="87"/>
      <c r="J138" s="29"/>
      <c r="K138" s="29"/>
      <c r="L138" s="29"/>
      <c r="M138" s="29"/>
      <c r="N138" s="29"/>
      <c r="O138" s="29"/>
      <c r="P138" s="29"/>
      <c r="Q138" s="29"/>
      <c r="R138" s="29"/>
      <c r="S138" s="29"/>
      <c r="T138" s="29"/>
      <c r="U138" s="29"/>
      <c r="V138" s="29"/>
      <c r="W138" s="29"/>
      <c r="X138" s="29"/>
      <c r="Y138" s="29"/>
      <c r="Z138" s="29"/>
    </row>
    <row r="139" spans="1:26" ht="12" customHeight="1" x14ac:dyDescent="0.35">
      <c r="A139" s="87">
        <f t="shared" ca="1" si="10"/>
        <v>112</v>
      </c>
      <c r="B139" s="80"/>
      <c r="C139" s="82"/>
      <c r="D139" s="88"/>
      <c r="E139" s="82"/>
      <c r="F139" s="82"/>
      <c r="G139" s="82"/>
      <c r="H139" s="82"/>
      <c r="I139" s="87"/>
      <c r="J139" s="29"/>
      <c r="K139" s="29"/>
      <c r="L139" s="29"/>
      <c r="M139" s="29"/>
      <c r="N139" s="29"/>
      <c r="O139" s="29"/>
      <c r="P139" s="29"/>
      <c r="Q139" s="29"/>
      <c r="R139" s="29"/>
      <c r="S139" s="29"/>
      <c r="T139" s="29"/>
      <c r="U139" s="29"/>
      <c r="V139" s="29"/>
      <c r="W139" s="29"/>
      <c r="X139" s="29"/>
      <c r="Y139" s="29"/>
      <c r="Z139" s="29"/>
    </row>
    <row r="140" spans="1:26" ht="12" customHeight="1" x14ac:dyDescent="0.35">
      <c r="A140" s="87">
        <f t="shared" ca="1" si="10"/>
        <v>113</v>
      </c>
      <c r="B140" s="80"/>
      <c r="C140" s="82"/>
      <c r="D140" s="88"/>
      <c r="E140" s="82"/>
      <c r="F140" s="82"/>
      <c r="G140" s="82"/>
      <c r="H140" s="82"/>
      <c r="I140" s="87"/>
      <c r="J140" s="29"/>
      <c r="K140" s="29"/>
      <c r="L140" s="29"/>
      <c r="M140" s="29"/>
      <c r="N140" s="29"/>
      <c r="O140" s="29"/>
      <c r="P140" s="29"/>
      <c r="Q140" s="29"/>
      <c r="R140" s="29"/>
      <c r="S140" s="29"/>
      <c r="T140" s="29"/>
      <c r="U140" s="29"/>
      <c r="V140" s="29"/>
      <c r="W140" s="29"/>
      <c r="X140" s="29"/>
      <c r="Y140" s="29"/>
      <c r="Z140" s="29"/>
    </row>
    <row r="141" spans="1:26" ht="12" customHeight="1" x14ac:dyDescent="0.35">
      <c r="A141" s="87">
        <f t="shared" ca="1" si="10"/>
        <v>114</v>
      </c>
      <c r="B141" s="80"/>
      <c r="C141" s="82"/>
      <c r="D141" s="88"/>
      <c r="E141" s="82"/>
      <c r="F141" s="82"/>
      <c r="G141" s="82"/>
      <c r="H141" s="82"/>
      <c r="I141" s="87"/>
      <c r="J141" s="90"/>
      <c r="K141" s="90"/>
      <c r="L141" s="90"/>
      <c r="M141" s="90"/>
      <c r="N141" s="90"/>
      <c r="O141" s="90"/>
      <c r="P141" s="90"/>
      <c r="Q141" s="90"/>
      <c r="R141" s="90"/>
      <c r="S141" s="90"/>
      <c r="T141" s="90"/>
      <c r="U141" s="90"/>
      <c r="V141" s="90"/>
      <c r="W141" s="90"/>
      <c r="X141" s="90"/>
      <c r="Y141" s="90"/>
      <c r="Z141" s="90"/>
    </row>
    <row r="142" spans="1:26" ht="12" customHeight="1" x14ac:dyDescent="0.35">
      <c r="A142" s="87">
        <f t="shared" ca="1" si="10"/>
        <v>115</v>
      </c>
      <c r="B142" s="80"/>
      <c r="C142" s="82"/>
      <c r="D142" s="88"/>
      <c r="E142" s="82"/>
      <c r="F142" s="82"/>
      <c r="G142" s="82"/>
      <c r="H142" s="82"/>
      <c r="I142" s="87"/>
      <c r="J142" s="90"/>
      <c r="K142" s="90"/>
      <c r="L142" s="90"/>
      <c r="M142" s="90"/>
      <c r="N142" s="90"/>
      <c r="O142" s="90"/>
      <c r="P142" s="90"/>
      <c r="Q142" s="90"/>
      <c r="R142" s="90"/>
      <c r="S142" s="90"/>
      <c r="T142" s="90"/>
      <c r="U142" s="90"/>
      <c r="V142" s="90"/>
      <c r="W142" s="90"/>
      <c r="X142" s="90"/>
      <c r="Y142" s="90"/>
      <c r="Z142" s="90"/>
    </row>
    <row r="143" spans="1:26" ht="12" customHeight="1" x14ac:dyDescent="0.35">
      <c r="A143" s="87">
        <f t="shared" ca="1" si="10"/>
        <v>116</v>
      </c>
      <c r="B143" s="80"/>
      <c r="C143" s="82"/>
      <c r="D143" s="88"/>
      <c r="E143" s="82"/>
      <c r="F143" s="82"/>
      <c r="G143" s="82"/>
      <c r="H143" s="82"/>
      <c r="I143" s="87"/>
      <c r="J143" s="90"/>
      <c r="K143" s="90"/>
      <c r="L143" s="90"/>
      <c r="M143" s="90"/>
      <c r="N143" s="90"/>
      <c r="O143" s="90"/>
      <c r="P143" s="90"/>
      <c r="Q143" s="90"/>
      <c r="R143" s="90"/>
      <c r="S143" s="90"/>
      <c r="T143" s="90"/>
      <c r="U143" s="90"/>
      <c r="V143" s="90"/>
      <c r="W143" s="90"/>
      <c r="X143" s="90"/>
      <c r="Y143" s="90"/>
      <c r="Z143" s="90"/>
    </row>
    <row r="144" spans="1:26" ht="12" customHeight="1" x14ac:dyDescent="0.35">
      <c r="A144" s="116"/>
      <c r="B144" s="117"/>
      <c r="C144" s="118"/>
      <c r="D144" s="119"/>
      <c r="E144" s="118"/>
      <c r="F144" s="118"/>
      <c r="G144" s="118"/>
      <c r="H144" s="118"/>
      <c r="I144" s="116"/>
      <c r="J144" s="90"/>
      <c r="K144" s="90"/>
      <c r="L144" s="90"/>
      <c r="M144" s="90"/>
      <c r="N144" s="90"/>
      <c r="O144" s="90"/>
      <c r="P144" s="90"/>
      <c r="Q144" s="90"/>
      <c r="R144" s="90"/>
      <c r="S144" s="90"/>
      <c r="T144" s="90"/>
      <c r="U144" s="90"/>
      <c r="V144" s="90"/>
      <c r="W144" s="90"/>
      <c r="X144" s="90"/>
      <c r="Y144" s="90"/>
      <c r="Z144" s="90"/>
    </row>
    <row r="145" spans="1:26" ht="12" customHeight="1" x14ac:dyDescent="0.35">
      <c r="A145" s="116"/>
      <c r="B145" s="117"/>
      <c r="C145" s="118"/>
      <c r="D145" s="119"/>
      <c r="E145" s="118"/>
      <c r="F145" s="118"/>
      <c r="G145" s="118"/>
      <c r="H145" s="118"/>
      <c r="I145" s="116"/>
      <c r="J145" s="90"/>
      <c r="K145" s="90"/>
      <c r="L145" s="90"/>
      <c r="M145" s="90"/>
      <c r="N145" s="90"/>
      <c r="O145" s="90"/>
      <c r="P145" s="90"/>
      <c r="Q145" s="90"/>
      <c r="R145" s="90"/>
      <c r="S145" s="90"/>
      <c r="T145" s="90"/>
      <c r="U145" s="90"/>
      <c r="V145" s="90"/>
      <c r="W145" s="90"/>
      <c r="X145" s="90"/>
      <c r="Y145" s="90"/>
      <c r="Z145" s="90"/>
    </row>
    <row r="146" spans="1:26" ht="12" customHeight="1" x14ac:dyDescent="0.35">
      <c r="A146" s="116"/>
      <c r="B146" s="117"/>
      <c r="C146" s="118"/>
      <c r="D146" s="119"/>
      <c r="E146" s="118"/>
      <c r="F146" s="118"/>
      <c r="G146" s="118"/>
      <c r="H146" s="118"/>
      <c r="I146" s="116"/>
      <c r="J146" s="90"/>
      <c r="K146" s="90"/>
      <c r="L146" s="90"/>
      <c r="M146" s="90"/>
      <c r="N146" s="90"/>
      <c r="O146" s="90"/>
      <c r="P146" s="90"/>
      <c r="Q146" s="90"/>
      <c r="R146" s="90"/>
      <c r="S146" s="90"/>
      <c r="T146" s="90"/>
      <c r="U146" s="90"/>
      <c r="V146" s="90"/>
      <c r="W146" s="90"/>
      <c r="X146" s="90"/>
      <c r="Y146" s="90"/>
      <c r="Z146" s="90"/>
    </row>
    <row r="147" spans="1:26" ht="12" customHeight="1" x14ac:dyDescent="0.35">
      <c r="A147" s="116"/>
      <c r="B147" s="117"/>
      <c r="C147" s="118"/>
      <c r="D147" s="119"/>
      <c r="E147" s="118"/>
      <c r="F147" s="118"/>
      <c r="G147" s="118"/>
      <c r="H147" s="118"/>
      <c r="I147" s="116"/>
      <c r="J147" s="90"/>
      <c r="K147" s="90"/>
      <c r="L147" s="90"/>
      <c r="M147" s="90"/>
      <c r="N147" s="90"/>
      <c r="O147" s="90"/>
      <c r="P147" s="90"/>
      <c r="Q147" s="90"/>
      <c r="R147" s="90"/>
      <c r="S147" s="90"/>
      <c r="T147" s="90"/>
      <c r="U147" s="90"/>
      <c r="V147" s="90"/>
      <c r="W147" s="90"/>
      <c r="X147" s="90"/>
      <c r="Y147" s="90"/>
      <c r="Z147" s="90"/>
    </row>
    <row r="148" spans="1:26" ht="12" customHeight="1" x14ac:dyDescent="0.35">
      <c r="A148" s="116"/>
      <c r="B148" s="117"/>
      <c r="C148" s="118"/>
      <c r="D148" s="119"/>
      <c r="E148" s="118"/>
      <c r="F148" s="118"/>
      <c r="G148" s="118"/>
      <c r="H148" s="118"/>
      <c r="I148" s="116"/>
      <c r="J148" s="90"/>
      <c r="K148" s="90"/>
      <c r="L148" s="90"/>
      <c r="M148" s="90"/>
      <c r="N148" s="90"/>
      <c r="O148" s="90"/>
      <c r="P148" s="90"/>
      <c r="Q148" s="90"/>
      <c r="R148" s="90"/>
      <c r="S148" s="90"/>
      <c r="T148" s="90"/>
      <c r="U148" s="90"/>
      <c r="V148" s="90"/>
      <c r="W148" s="90"/>
      <c r="X148" s="90"/>
      <c r="Y148" s="90"/>
      <c r="Z148" s="90"/>
    </row>
    <row r="149" spans="1:26" ht="12" customHeight="1" x14ac:dyDescent="0.35">
      <c r="A149" s="116"/>
      <c r="B149" s="117"/>
      <c r="C149" s="118"/>
      <c r="D149" s="119"/>
      <c r="E149" s="118"/>
      <c r="F149" s="118"/>
      <c r="G149" s="118"/>
      <c r="H149" s="118"/>
      <c r="I149" s="116"/>
      <c r="J149" s="90"/>
      <c r="K149" s="90"/>
      <c r="L149" s="90"/>
      <c r="M149" s="90"/>
      <c r="N149" s="90"/>
      <c r="O149" s="90"/>
      <c r="P149" s="90"/>
      <c r="Q149" s="90"/>
      <c r="R149" s="90"/>
      <c r="S149" s="90"/>
      <c r="T149" s="90"/>
      <c r="U149" s="90"/>
      <c r="V149" s="90"/>
      <c r="W149" s="90"/>
      <c r="X149" s="90"/>
      <c r="Y149" s="90"/>
      <c r="Z149" s="90"/>
    </row>
    <row r="150" spans="1:26" ht="12" customHeight="1" x14ac:dyDescent="0.35">
      <c r="A150" s="116"/>
      <c r="B150" s="117"/>
      <c r="C150" s="118"/>
      <c r="D150" s="119"/>
      <c r="E150" s="118"/>
      <c r="F150" s="118"/>
      <c r="G150" s="118"/>
      <c r="H150" s="118"/>
      <c r="I150" s="116"/>
      <c r="J150" s="90"/>
      <c r="K150" s="90"/>
      <c r="L150" s="90"/>
      <c r="M150" s="90"/>
      <c r="N150" s="90"/>
      <c r="O150" s="90"/>
      <c r="P150" s="90"/>
      <c r="Q150" s="90"/>
      <c r="R150" s="90"/>
      <c r="S150" s="90"/>
      <c r="T150" s="90"/>
      <c r="U150" s="90"/>
      <c r="V150" s="90"/>
      <c r="W150" s="90"/>
      <c r="X150" s="90"/>
      <c r="Y150" s="90"/>
      <c r="Z150" s="90"/>
    </row>
    <row r="151" spans="1:26" ht="12" customHeight="1" x14ac:dyDescent="0.35">
      <c r="A151" s="116"/>
      <c r="B151" s="117"/>
      <c r="C151" s="118"/>
      <c r="D151" s="119"/>
      <c r="E151" s="118"/>
      <c r="F151" s="118"/>
      <c r="G151" s="118"/>
      <c r="H151" s="118"/>
      <c r="I151" s="116"/>
      <c r="J151" s="90"/>
      <c r="K151" s="90"/>
      <c r="L151" s="90"/>
      <c r="M151" s="90"/>
      <c r="N151" s="90"/>
      <c r="O151" s="90"/>
      <c r="P151" s="90"/>
      <c r="Q151" s="90"/>
      <c r="R151" s="90"/>
      <c r="S151" s="90"/>
      <c r="T151" s="90"/>
      <c r="U151" s="90"/>
      <c r="V151" s="90"/>
      <c r="W151" s="90"/>
      <c r="X151" s="90"/>
      <c r="Y151" s="90"/>
      <c r="Z151" s="90"/>
    </row>
    <row r="152" spans="1:26" ht="12" customHeight="1" x14ac:dyDescent="0.35">
      <c r="A152" s="116"/>
      <c r="B152" s="117"/>
      <c r="C152" s="118"/>
      <c r="D152" s="119"/>
      <c r="E152" s="118"/>
      <c r="F152" s="118"/>
      <c r="G152" s="118"/>
      <c r="H152" s="118"/>
      <c r="I152" s="116"/>
      <c r="J152" s="90"/>
      <c r="K152" s="90"/>
      <c r="L152" s="90"/>
      <c r="M152" s="90"/>
      <c r="N152" s="90"/>
      <c r="O152" s="90"/>
      <c r="P152" s="90"/>
      <c r="Q152" s="90"/>
      <c r="R152" s="90"/>
      <c r="S152" s="90"/>
      <c r="T152" s="90"/>
      <c r="U152" s="90"/>
      <c r="V152" s="90"/>
      <c r="W152" s="90"/>
      <c r="X152" s="90"/>
      <c r="Y152" s="90"/>
      <c r="Z152" s="90"/>
    </row>
    <row r="153" spans="1:26" ht="12" customHeight="1" x14ac:dyDescent="0.35">
      <c r="A153" s="116"/>
      <c r="B153" s="117"/>
      <c r="C153" s="118"/>
      <c r="D153" s="119"/>
      <c r="E153" s="118"/>
      <c r="F153" s="118"/>
      <c r="G153" s="118"/>
      <c r="H153" s="118"/>
      <c r="I153" s="116"/>
      <c r="J153" s="90"/>
      <c r="K153" s="90"/>
      <c r="L153" s="90"/>
      <c r="M153" s="90"/>
      <c r="N153" s="90"/>
      <c r="O153" s="90"/>
      <c r="P153" s="90"/>
      <c r="Q153" s="90"/>
      <c r="R153" s="90"/>
      <c r="S153" s="90"/>
      <c r="T153" s="90"/>
      <c r="U153" s="90"/>
      <c r="V153" s="90"/>
      <c r="W153" s="90"/>
      <c r="X153" s="90"/>
      <c r="Y153" s="90"/>
      <c r="Z153" s="90"/>
    </row>
    <row r="154" spans="1:26" ht="12" customHeight="1" x14ac:dyDescent="0.35">
      <c r="A154" s="116"/>
      <c r="B154" s="117"/>
      <c r="C154" s="118"/>
      <c r="D154" s="119"/>
      <c r="E154" s="118"/>
      <c r="F154" s="118"/>
      <c r="G154" s="118"/>
      <c r="H154" s="118"/>
      <c r="I154" s="116"/>
      <c r="J154" s="90"/>
      <c r="K154" s="90"/>
      <c r="L154" s="90"/>
      <c r="M154" s="90"/>
      <c r="N154" s="90"/>
      <c r="O154" s="90"/>
      <c r="P154" s="90"/>
      <c r="Q154" s="90"/>
      <c r="R154" s="90"/>
      <c r="S154" s="90"/>
      <c r="T154" s="90"/>
      <c r="U154" s="90"/>
      <c r="V154" s="90"/>
      <c r="W154" s="90"/>
      <c r="X154" s="90"/>
      <c r="Y154" s="90"/>
      <c r="Z154" s="90"/>
    </row>
    <row r="155" spans="1:26" ht="12" customHeight="1" x14ac:dyDescent="0.35">
      <c r="A155" s="116"/>
      <c r="B155" s="117"/>
      <c r="C155" s="118"/>
      <c r="D155" s="119"/>
      <c r="E155" s="118"/>
      <c r="F155" s="118"/>
      <c r="G155" s="118"/>
      <c r="H155" s="118"/>
      <c r="I155" s="116"/>
      <c r="J155" s="90"/>
      <c r="K155" s="90"/>
      <c r="L155" s="90"/>
      <c r="M155" s="90"/>
      <c r="N155" s="90"/>
      <c r="O155" s="90"/>
      <c r="P155" s="90"/>
      <c r="Q155" s="90"/>
      <c r="R155" s="90"/>
      <c r="S155" s="90"/>
      <c r="T155" s="90"/>
      <c r="U155" s="90"/>
      <c r="V155" s="90"/>
      <c r="W155" s="90"/>
      <c r="X155" s="90"/>
      <c r="Y155" s="90"/>
      <c r="Z155" s="90"/>
    </row>
    <row r="156" spans="1:26" ht="12" customHeight="1" x14ac:dyDescent="0.35">
      <c r="A156" s="89"/>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2" customHeight="1" x14ac:dyDescent="0.35">
      <c r="A157" s="89"/>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2" customHeight="1" x14ac:dyDescent="0.35">
      <c r="A158" s="89"/>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2" customHeight="1" x14ac:dyDescent="0.35">
      <c r="A159" s="89"/>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2" customHeight="1" x14ac:dyDescent="0.35">
      <c r="A160" s="89"/>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2" customHeight="1" x14ac:dyDescent="0.35">
      <c r="A161" s="89"/>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2" customHeight="1" x14ac:dyDescent="0.35">
      <c r="A162" s="89"/>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2" customHeight="1" x14ac:dyDescent="0.35">
      <c r="A163" s="89"/>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2" customHeight="1" x14ac:dyDescent="0.35">
      <c r="A164" s="89"/>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2" customHeight="1" x14ac:dyDescent="0.35">
      <c r="A165" s="89"/>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2" customHeight="1" x14ac:dyDescent="0.35">
      <c r="A166" s="89"/>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2" customHeight="1" x14ac:dyDescent="0.35">
      <c r="A167" s="89"/>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2" customHeight="1" x14ac:dyDescent="0.35">
      <c r="A168" s="89"/>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2" customHeight="1" x14ac:dyDescent="0.35">
      <c r="A169" s="89"/>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2" customHeight="1" x14ac:dyDescent="0.35">
      <c r="A170" s="89"/>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2" customHeight="1" x14ac:dyDescent="0.35">
      <c r="A171" s="89"/>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2" customHeight="1" x14ac:dyDescent="0.35">
      <c r="A172" s="89"/>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2" customHeight="1" x14ac:dyDescent="0.35">
      <c r="A173" s="89"/>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2" customHeight="1" x14ac:dyDescent="0.35">
      <c r="A174" s="89"/>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2" customHeight="1" x14ac:dyDescent="0.35">
      <c r="A175" s="89"/>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2" customHeight="1" x14ac:dyDescent="0.35">
      <c r="A176" s="89"/>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2" customHeight="1" x14ac:dyDescent="0.35">
      <c r="A177" s="89"/>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2" customHeight="1" x14ac:dyDescent="0.35">
      <c r="A178" s="89"/>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2" customHeight="1" x14ac:dyDescent="0.35">
      <c r="A179" s="89"/>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2" customHeight="1" x14ac:dyDescent="0.35">
      <c r="A180" s="89"/>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2" customHeight="1" x14ac:dyDescent="0.35">
      <c r="A181" s="89"/>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2" customHeight="1" x14ac:dyDescent="0.35">
      <c r="A182" s="89"/>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2" customHeight="1" x14ac:dyDescent="0.35">
      <c r="A183" s="89"/>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2" customHeight="1" x14ac:dyDescent="0.35">
      <c r="A184" s="89"/>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2" customHeight="1" x14ac:dyDescent="0.35">
      <c r="A185" s="89"/>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2" customHeight="1" x14ac:dyDescent="0.35">
      <c r="A186" s="89"/>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2" customHeight="1" x14ac:dyDescent="0.35">
      <c r="A187" s="89"/>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2" customHeight="1" x14ac:dyDescent="0.35">
      <c r="A188" s="89"/>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2" customHeight="1" x14ac:dyDescent="0.35">
      <c r="A189" s="89"/>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2" customHeight="1" x14ac:dyDescent="0.35">
      <c r="A190" s="89"/>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2" customHeight="1" x14ac:dyDescent="0.35">
      <c r="A191" s="89"/>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2" customHeight="1" x14ac:dyDescent="0.35">
      <c r="A192" s="89"/>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2" customHeight="1" x14ac:dyDescent="0.35">
      <c r="A193" s="89"/>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2" customHeight="1" x14ac:dyDescent="0.35">
      <c r="A194" s="89"/>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2" customHeight="1" x14ac:dyDescent="0.35">
      <c r="A195" s="89"/>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2" customHeight="1" x14ac:dyDescent="0.35">
      <c r="A196" s="89"/>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2" customHeight="1" x14ac:dyDescent="0.35">
      <c r="A197" s="89"/>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2" customHeight="1" x14ac:dyDescent="0.35">
      <c r="A198" s="89"/>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2" customHeight="1" x14ac:dyDescent="0.35">
      <c r="A199" s="89"/>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2" customHeight="1" x14ac:dyDescent="0.35">
      <c r="A200" s="89"/>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2" customHeight="1" x14ac:dyDescent="0.35">
      <c r="A201" s="89"/>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2" customHeight="1" x14ac:dyDescent="0.35">
      <c r="A202" s="89"/>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2" customHeight="1" x14ac:dyDescent="0.35">
      <c r="A203" s="89"/>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2" customHeight="1" x14ac:dyDescent="0.35">
      <c r="A204" s="89"/>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2" customHeight="1" x14ac:dyDescent="0.35">
      <c r="A205" s="89"/>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2" customHeight="1" x14ac:dyDescent="0.35">
      <c r="A206" s="89"/>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2" customHeight="1" x14ac:dyDescent="0.35">
      <c r="A207" s="89"/>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2" customHeight="1" x14ac:dyDescent="0.35">
      <c r="A208" s="89"/>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2" customHeight="1" x14ac:dyDescent="0.35">
      <c r="A209" s="89"/>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2" customHeight="1" x14ac:dyDescent="0.35">
      <c r="A210" s="89"/>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2" customHeight="1" x14ac:dyDescent="0.35">
      <c r="A211" s="89"/>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2" customHeight="1" x14ac:dyDescent="0.35">
      <c r="A212" s="89"/>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2" customHeight="1" x14ac:dyDescent="0.35">
      <c r="A213" s="89"/>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2" customHeight="1" x14ac:dyDescent="0.35">
      <c r="A214" s="89"/>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2" customHeight="1" x14ac:dyDescent="0.35">
      <c r="A215" s="89"/>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2" customHeight="1" x14ac:dyDescent="0.35">
      <c r="A216" s="89"/>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2" customHeight="1" x14ac:dyDescent="0.35">
      <c r="A217" s="89"/>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2" customHeight="1" x14ac:dyDescent="0.35">
      <c r="A218" s="89"/>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2" customHeight="1" x14ac:dyDescent="0.35">
      <c r="A219" s="89"/>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2" customHeight="1" x14ac:dyDescent="0.35">
      <c r="A220" s="89"/>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2" customHeight="1" x14ac:dyDescent="0.35">
      <c r="A221" s="89"/>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2" customHeight="1" x14ac:dyDescent="0.35">
      <c r="A222" s="89"/>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2" customHeight="1" x14ac:dyDescent="0.35">
      <c r="A223" s="89"/>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2" customHeight="1" x14ac:dyDescent="0.35">
      <c r="A224" s="89"/>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2" customHeight="1" x14ac:dyDescent="0.35">
      <c r="A225" s="89"/>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2" customHeight="1" x14ac:dyDescent="0.35">
      <c r="A226" s="89"/>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2" customHeight="1" x14ac:dyDescent="0.35">
      <c r="A227" s="89"/>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2" customHeight="1" x14ac:dyDescent="0.35">
      <c r="A228" s="89"/>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2" customHeight="1" x14ac:dyDescent="0.35">
      <c r="A229" s="89"/>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2" customHeight="1" x14ac:dyDescent="0.35">
      <c r="A230" s="89"/>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2" customHeight="1" x14ac:dyDescent="0.35">
      <c r="A231" s="89"/>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2" customHeight="1" x14ac:dyDescent="0.35">
      <c r="A232" s="89"/>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2" customHeight="1" x14ac:dyDescent="0.35">
      <c r="A233" s="89"/>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2" customHeight="1" x14ac:dyDescent="0.35">
      <c r="A234" s="89"/>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2" customHeight="1" x14ac:dyDescent="0.35">
      <c r="A235" s="89"/>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2" customHeight="1" x14ac:dyDescent="0.35">
      <c r="A236" s="89"/>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2" customHeight="1" x14ac:dyDescent="0.35">
      <c r="A237" s="89"/>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2" customHeight="1" x14ac:dyDescent="0.35">
      <c r="A238" s="89"/>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2" customHeight="1" x14ac:dyDescent="0.35">
      <c r="A239" s="89"/>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2" customHeight="1" x14ac:dyDescent="0.35">
      <c r="A240" s="89"/>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2" customHeight="1" x14ac:dyDescent="0.35">
      <c r="A241" s="89"/>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2" customHeight="1" x14ac:dyDescent="0.35">
      <c r="A242" s="89"/>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2" customHeight="1" x14ac:dyDescent="0.35">
      <c r="A243" s="89"/>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2" customHeight="1" x14ac:dyDescent="0.35">
      <c r="A244" s="89"/>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2" customHeight="1" x14ac:dyDescent="0.35">
      <c r="A245" s="89"/>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2" customHeight="1" x14ac:dyDescent="0.35">
      <c r="A246" s="89"/>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2" customHeight="1" x14ac:dyDescent="0.35">
      <c r="A247" s="89"/>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2" customHeight="1" x14ac:dyDescent="0.35">
      <c r="A248" s="89"/>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2" customHeight="1" x14ac:dyDescent="0.35">
      <c r="A249" s="89"/>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2" customHeight="1" x14ac:dyDescent="0.35">
      <c r="A250" s="89"/>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2" customHeight="1" x14ac:dyDescent="0.35">
      <c r="A251" s="89"/>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2" customHeight="1" x14ac:dyDescent="0.35">
      <c r="A252" s="89"/>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2" customHeight="1" x14ac:dyDescent="0.35">
      <c r="A253" s="89"/>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2" customHeight="1" x14ac:dyDescent="0.35">
      <c r="A254" s="89"/>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2" customHeight="1" x14ac:dyDescent="0.35">
      <c r="A255" s="89"/>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2" customHeight="1" x14ac:dyDescent="0.35">
      <c r="A256" s="89"/>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2" customHeight="1" x14ac:dyDescent="0.35">
      <c r="A257" s="89"/>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2" customHeight="1" x14ac:dyDescent="0.35">
      <c r="A258" s="89"/>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2" customHeight="1" x14ac:dyDescent="0.35">
      <c r="A259" s="89"/>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2" customHeight="1" x14ac:dyDescent="0.35">
      <c r="A260" s="89"/>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2" customHeight="1" x14ac:dyDescent="0.35">
      <c r="A261" s="89"/>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2" customHeight="1" x14ac:dyDescent="0.35">
      <c r="A262" s="89"/>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2" customHeight="1" x14ac:dyDescent="0.35">
      <c r="A263" s="89"/>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2" customHeight="1" x14ac:dyDescent="0.35">
      <c r="A264" s="89"/>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2" customHeight="1" x14ac:dyDescent="0.35">
      <c r="A265" s="89"/>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2" customHeight="1" x14ac:dyDescent="0.35">
      <c r="A266" s="89"/>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2" customHeight="1" x14ac:dyDescent="0.35">
      <c r="A267" s="89"/>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2" customHeight="1" x14ac:dyDescent="0.35">
      <c r="A268" s="89"/>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2" customHeight="1" x14ac:dyDescent="0.35">
      <c r="A269" s="89"/>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2" customHeight="1" x14ac:dyDescent="0.35">
      <c r="A270" s="89"/>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2" customHeight="1" x14ac:dyDescent="0.35">
      <c r="A271" s="89"/>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2" customHeight="1" x14ac:dyDescent="0.35">
      <c r="A272" s="89"/>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2" customHeight="1" x14ac:dyDescent="0.35">
      <c r="A273" s="89"/>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2" customHeight="1" x14ac:dyDescent="0.35">
      <c r="A274" s="89"/>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2" customHeight="1" x14ac:dyDescent="0.35">
      <c r="A275" s="89"/>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2" customHeight="1" x14ac:dyDescent="0.35">
      <c r="A276" s="89"/>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2" customHeight="1" x14ac:dyDescent="0.35">
      <c r="A277" s="89"/>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2" customHeight="1" x14ac:dyDescent="0.35">
      <c r="A278" s="89"/>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2" customHeight="1" x14ac:dyDescent="0.35">
      <c r="A279" s="89"/>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2" customHeight="1" x14ac:dyDescent="0.35">
      <c r="A280" s="89"/>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2" customHeight="1" x14ac:dyDescent="0.35">
      <c r="A281" s="89"/>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2" customHeight="1" x14ac:dyDescent="0.35">
      <c r="A282" s="89"/>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2" customHeight="1" x14ac:dyDescent="0.35">
      <c r="A283" s="89"/>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2" customHeight="1" x14ac:dyDescent="0.35">
      <c r="A284" s="89"/>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2" customHeight="1" x14ac:dyDescent="0.35">
      <c r="A285" s="89"/>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2" customHeight="1" x14ac:dyDescent="0.35">
      <c r="A286" s="89"/>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2" customHeight="1" x14ac:dyDescent="0.35">
      <c r="A287" s="89"/>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2" customHeight="1" x14ac:dyDescent="0.35">
      <c r="A288" s="89"/>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2" customHeight="1" x14ac:dyDescent="0.35">
      <c r="A289" s="89"/>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2" customHeight="1" x14ac:dyDescent="0.35">
      <c r="A290" s="89"/>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2" customHeight="1" x14ac:dyDescent="0.35">
      <c r="A291" s="89"/>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2" customHeight="1" x14ac:dyDescent="0.35">
      <c r="A292" s="89"/>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2" customHeight="1" x14ac:dyDescent="0.35">
      <c r="A293" s="89"/>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2" customHeight="1" x14ac:dyDescent="0.35">
      <c r="A294" s="89"/>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2" customHeight="1" x14ac:dyDescent="0.35">
      <c r="A295" s="89"/>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2" customHeight="1" x14ac:dyDescent="0.35">
      <c r="A296" s="89"/>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2" customHeight="1" x14ac:dyDescent="0.35">
      <c r="A297" s="89"/>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2" customHeight="1" x14ac:dyDescent="0.35">
      <c r="A298" s="89"/>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2" customHeight="1" x14ac:dyDescent="0.35">
      <c r="A299" s="89"/>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2" customHeight="1" x14ac:dyDescent="0.35">
      <c r="A300" s="89"/>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2" customHeight="1" x14ac:dyDescent="0.35">
      <c r="A301" s="89"/>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2" customHeight="1" x14ac:dyDescent="0.35">
      <c r="A302" s="89"/>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2" customHeight="1" x14ac:dyDescent="0.35">
      <c r="A303" s="89"/>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2" customHeight="1" x14ac:dyDescent="0.35">
      <c r="A304" s="89"/>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2" customHeight="1" x14ac:dyDescent="0.35">
      <c r="A305" s="89"/>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2" customHeight="1" x14ac:dyDescent="0.35">
      <c r="A306" s="89"/>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2" customHeight="1" x14ac:dyDescent="0.35">
      <c r="A307" s="89"/>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2" customHeight="1" x14ac:dyDescent="0.35">
      <c r="A308" s="89"/>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2" customHeight="1" x14ac:dyDescent="0.35">
      <c r="A309" s="89"/>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2" customHeight="1" x14ac:dyDescent="0.35">
      <c r="A310" s="89"/>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2" customHeight="1" x14ac:dyDescent="0.35">
      <c r="A311" s="89"/>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2" customHeight="1" x14ac:dyDescent="0.35">
      <c r="A312" s="89"/>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2" customHeight="1" x14ac:dyDescent="0.35">
      <c r="A313" s="89"/>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2" customHeight="1" x14ac:dyDescent="0.35">
      <c r="A314" s="89"/>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2" customHeight="1" x14ac:dyDescent="0.35">
      <c r="A315" s="89"/>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2" customHeight="1" x14ac:dyDescent="0.35">
      <c r="A316" s="89"/>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2" customHeight="1" x14ac:dyDescent="0.35">
      <c r="A317" s="89"/>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2" customHeight="1" x14ac:dyDescent="0.35">
      <c r="A318" s="89"/>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2" customHeight="1" x14ac:dyDescent="0.35">
      <c r="A319" s="89"/>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2" customHeight="1" x14ac:dyDescent="0.35">
      <c r="A320" s="89"/>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2" customHeight="1" x14ac:dyDescent="0.35">
      <c r="A321" s="89"/>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2" customHeight="1" x14ac:dyDescent="0.35">
      <c r="A322" s="89"/>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2" customHeight="1" x14ac:dyDescent="0.35">
      <c r="A323" s="89"/>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2" customHeight="1" x14ac:dyDescent="0.35">
      <c r="A324" s="89"/>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2" customHeight="1" x14ac:dyDescent="0.35">
      <c r="A325" s="89"/>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2" customHeight="1" x14ac:dyDescent="0.35">
      <c r="A326" s="89"/>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2" customHeight="1" x14ac:dyDescent="0.35">
      <c r="A327" s="89"/>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2" customHeight="1" x14ac:dyDescent="0.35">
      <c r="A328" s="89"/>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2" customHeight="1" x14ac:dyDescent="0.35">
      <c r="A329" s="89"/>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2" customHeight="1" x14ac:dyDescent="0.35">
      <c r="A330" s="89"/>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2" customHeight="1" x14ac:dyDescent="0.35">
      <c r="A331" s="89"/>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2" customHeight="1" x14ac:dyDescent="0.35">
      <c r="A332" s="89"/>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2" customHeight="1" x14ac:dyDescent="0.35">
      <c r="A333" s="89"/>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2" customHeight="1" x14ac:dyDescent="0.35">
      <c r="A334" s="89"/>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2" customHeight="1" x14ac:dyDescent="0.35">
      <c r="A335" s="89"/>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2" customHeight="1" x14ac:dyDescent="0.35">
      <c r="A336" s="89"/>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2" customHeight="1" x14ac:dyDescent="0.35">
      <c r="A337" s="89"/>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2" customHeight="1" x14ac:dyDescent="0.35">
      <c r="A338" s="89"/>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2" customHeight="1" x14ac:dyDescent="0.35">
      <c r="A339" s="89"/>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2" customHeight="1" x14ac:dyDescent="0.35">
      <c r="A340" s="89"/>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2" customHeight="1" x14ac:dyDescent="0.35">
      <c r="A341" s="89"/>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2" customHeight="1" x14ac:dyDescent="0.35">
      <c r="A342" s="89"/>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2" customHeight="1" x14ac:dyDescent="0.35">
      <c r="A343" s="89"/>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2" customHeight="1" x14ac:dyDescent="0.35">
      <c r="A344" s="89"/>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2" customHeight="1" x14ac:dyDescent="0.35">
      <c r="A345" s="89"/>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2" customHeight="1" x14ac:dyDescent="0.35">
      <c r="A346" s="89"/>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2" customHeight="1" x14ac:dyDescent="0.35">
      <c r="A347" s="89"/>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2" customHeight="1" x14ac:dyDescent="0.35">
      <c r="A348" s="89"/>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2" customHeight="1" x14ac:dyDescent="0.35">
      <c r="A349" s="89"/>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2" customHeight="1" x14ac:dyDescent="0.35">
      <c r="A350" s="89"/>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2" customHeight="1" x14ac:dyDescent="0.35">
      <c r="A351" s="89"/>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2" customHeight="1" x14ac:dyDescent="0.35">
      <c r="A352" s="89"/>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2" customHeight="1" x14ac:dyDescent="0.35">
      <c r="A353" s="89"/>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2" customHeight="1" x14ac:dyDescent="0.35">
      <c r="A354" s="89"/>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2" customHeight="1" x14ac:dyDescent="0.35">
      <c r="A355" s="89"/>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2" customHeight="1" x14ac:dyDescent="0.35">
      <c r="A356" s="89"/>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2" customHeight="1" x14ac:dyDescent="0.35">
      <c r="A357" s="89"/>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2" customHeight="1" x14ac:dyDescent="0.35">
      <c r="A358" s="89"/>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2" customHeight="1" x14ac:dyDescent="0.35">
      <c r="A359" s="89"/>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2" customHeight="1" x14ac:dyDescent="0.35">
      <c r="A360" s="89"/>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2" customHeight="1" x14ac:dyDescent="0.35">
      <c r="A361" s="89"/>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2" customHeight="1" x14ac:dyDescent="0.35">
      <c r="A362" s="89"/>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2" customHeight="1" x14ac:dyDescent="0.35">
      <c r="A363" s="89"/>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2" customHeight="1" x14ac:dyDescent="0.35">
      <c r="A364" s="89"/>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2" customHeight="1" x14ac:dyDescent="0.35">
      <c r="A365" s="89"/>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2" customHeight="1" x14ac:dyDescent="0.35">
      <c r="A366" s="89"/>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2" customHeight="1" x14ac:dyDescent="0.35">
      <c r="A367" s="89"/>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2" customHeight="1" x14ac:dyDescent="0.35">
      <c r="A368" s="89"/>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2" customHeight="1" x14ac:dyDescent="0.35">
      <c r="A369" s="89"/>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2" customHeight="1" x14ac:dyDescent="0.35">
      <c r="A370" s="89"/>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2" customHeight="1" x14ac:dyDescent="0.35">
      <c r="A371" s="89"/>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2" customHeight="1" x14ac:dyDescent="0.35">
      <c r="A372" s="89"/>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2" customHeight="1" x14ac:dyDescent="0.35">
      <c r="A373" s="89"/>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2" customHeight="1" x14ac:dyDescent="0.35">
      <c r="A374" s="89"/>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2" customHeight="1" x14ac:dyDescent="0.35">
      <c r="A375" s="89"/>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2" customHeight="1" x14ac:dyDescent="0.35">
      <c r="A376" s="89"/>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2" customHeight="1" x14ac:dyDescent="0.35">
      <c r="A377" s="89"/>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2" customHeight="1" x14ac:dyDescent="0.35">
      <c r="A378" s="89"/>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2" customHeight="1" x14ac:dyDescent="0.35">
      <c r="A379" s="89"/>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2" customHeight="1" x14ac:dyDescent="0.35">
      <c r="A380" s="89"/>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2" customHeight="1" x14ac:dyDescent="0.35">
      <c r="A381" s="89"/>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2" customHeight="1" x14ac:dyDescent="0.35">
      <c r="A382" s="89"/>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2" customHeight="1" x14ac:dyDescent="0.35">
      <c r="A383" s="89"/>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2" customHeight="1" x14ac:dyDescent="0.35">
      <c r="A384" s="89"/>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2" customHeight="1" x14ac:dyDescent="0.35">
      <c r="A385" s="89"/>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2" customHeight="1" x14ac:dyDescent="0.35">
      <c r="A386" s="89"/>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2" customHeight="1" x14ac:dyDescent="0.35">
      <c r="A387" s="89"/>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2" customHeight="1" x14ac:dyDescent="0.35">
      <c r="A388" s="89"/>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2" customHeight="1" x14ac:dyDescent="0.35">
      <c r="A389" s="89"/>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2" customHeight="1" x14ac:dyDescent="0.35">
      <c r="A390" s="89"/>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2" customHeight="1" x14ac:dyDescent="0.35">
      <c r="A391" s="89"/>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2" customHeight="1" x14ac:dyDescent="0.35">
      <c r="A392" s="89"/>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2" customHeight="1" x14ac:dyDescent="0.35">
      <c r="A393" s="89"/>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2" customHeight="1" x14ac:dyDescent="0.35">
      <c r="A394" s="89"/>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2" customHeight="1" x14ac:dyDescent="0.35">
      <c r="A395" s="89"/>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2" customHeight="1" x14ac:dyDescent="0.35">
      <c r="A396" s="89"/>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2" customHeight="1" x14ac:dyDescent="0.35">
      <c r="A397" s="89"/>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2" customHeight="1" x14ac:dyDescent="0.35">
      <c r="A398" s="89"/>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2" customHeight="1" x14ac:dyDescent="0.35">
      <c r="A399" s="89"/>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2" customHeight="1" x14ac:dyDescent="0.35">
      <c r="A400" s="89"/>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2" customHeight="1" x14ac:dyDescent="0.35">
      <c r="A401" s="89"/>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2" customHeight="1" x14ac:dyDescent="0.35">
      <c r="A402" s="89"/>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2" customHeight="1" x14ac:dyDescent="0.35">
      <c r="A403" s="89"/>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2" customHeight="1" x14ac:dyDescent="0.35">
      <c r="A404" s="89"/>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2" customHeight="1" x14ac:dyDescent="0.35">
      <c r="A405" s="89"/>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2" customHeight="1" x14ac:dyDescent="0.35">
      <c r="A406" s="89"/>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2" customHeight="1" x14ac:dyDescent="0.35">
      <c r="A407" s="89"/>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2" customHeight="1" x14ac:dyDescent="0.35">
      <c r="A408" s="89"/>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2" customHeight="1" x14ac:dyDescent="0.35">
      <c r="A409" s="89"/>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2" customHeight="1" x14ac:dyDescent="0.35">
      <c r="A410" s="89"/>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2" customHeight="1" x14ac:dyDescent="0.35">
      <c r="A411" s="89"/>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2" customHeight="1" x14ac:dyDescent="0.35">
      <c r="A412" s="89"/>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2" customHeight="1" x14ac:dyDescent="0.35">
      <c r="A413" s="89"/>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2" customHeight="1" x14ac:dyDescent="0.35">
      <c r="A414" s="89"/>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2" customHeight="1" x14ac:dyDescent="0.35">
      <c r="A415" s="89"/>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2" customHeight="1" x14ac:dyDescent="0.35">
      <c r="A416" s="89"/>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2" customHeight="1" x14ac:dyDescent="0.35">
      <c r="A417" s="89"/>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2" customHeight="1" x14ac:dyDescent="0.35">
      <c r="A418" s="89"/>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2" customHeight="1" x14ac:dyDescent="0.35">
      <c r="A419" s="89"/>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2" customHeight="1" x14ac:dyDescent="0.35">
      <c r="A420" s="89"/>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2" customHeight="1" x14ac:dyDescent="0.35">
      <c r="A421" s="89"/>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2" customHeight="1" x14ac:dyDescent="0.35">
      <c r="A422" s="89"/>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2" customHeight="1" x14ac:dyDescent="0.35">
      <c r="A423" s="89"/>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2" customHeight="1" x14ac:dyDescent="0.35">
      <c r="A424" s="89"/>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2" customHeight="1" x14ac:dyDescent="0.35">
      <c r="A425" s="89"/>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2" customHeight="1" x14ac:dyDescent="0.35">
      <c r="A426" s="89"/>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2" customHeight="1" x14ac:dyDescent="0.35">
      <c r="A427" s="89"/>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2" customHeight="1" x14ac:dyDescent="0.35">
      <c r="A428" s="89"/>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2" customHeight="1" x14ac:dyDescent="0.35">
      <c r="A429" s="89"/>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2" customHeight="1" x14ac:dyDescent="0.35">
      <c r="A430" s="89"/>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2" customHeight="1" x14ac:dyDescent="0.35">
      <c r="A431" s="89"/>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2" customHeight="1" x14ac:dyDescent="0.35">
      <c r="A432" s="89"/>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2" customHeight="1" x14ac:dyDescent="0.35">
      <c r="A433" s="89"/>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2" customHeight="1" x14ac:dyDescent="0.35">
      <c r="A434" s="89"/>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2" customHeight="1" x14ac:dyDescent="0.35">
      <c r="A435" s="89"/>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2" customHeight="1" x14ac:dyDescent="0.35">
      <c r="A436" s="89"/>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2" customHeight="1" x14ac:dyDescent="0.35">
      <c r="A437" s="89"/>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2" customHeight="1" x14ac:dyDescent="0.35">
      <c r="A438" s="89"/>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2" customHeight="1" x14ac:dyDescent="0.35">
      <c r="A439" s="89"/>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2" customHeight="1" x14ac:dyDescent="0.35">
      <c r="A440" s="89"/>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2" customHeight="1" x14ac:dyDescent="0.35">
      <c r="A441" s="89"/>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2" customHeight="1" x14ac:dyDescent="0.35">
      <c r="A442" s="89"/>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2" customHeight="1" x14ac:dyDescent="0.35">
      <c r="A443" s="89"/>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2" customHeight="1" x14ac:dyDescent="0.35">
      <c r="A444" s="89"/>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2" customHeight="1" x14ac:dyDescent="0.35">
      <c r="A445" s="89"/>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2" customHeight="1" x14ac:dyDescent="0.35">
      <c r="A446" s="89"/>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2" customHeight="1" x14ac:dyDescent="0.35">
      <c r="A447" s="89"/>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2" customHeight="1" x14ac:dyDescent="0.35">
      <c r="A448" s="89"/>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2" customHeight="1" x14ac:dyDescent="0.35">
      <c r="A449" s="89"/>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2" customHeight="1" x14ac:dyDescent="0.35">
      <c r="A450" s="89"/>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2" customHeight="1" x14ac:dyDescent="0.35">
      <c r="A451" s="89"/>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2" customHeight="1" x14ac:dyDescent="0.35">
      <c r="A452" s="89"/>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2" customHeight="1" x14ac:dyDescent="0.35">
      <c r="A453" s="89"/>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2" customHeight="1" x14ac:dyDescent="0.35">
      <c r="A454" s="89"/>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2" customHeight="1" x14ac:dyDescent="0.35">
      <c r="A455" s="89"/>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2" customHeight="1" x14ac:dyDescent="0.35">
      <c r="A456" s="89"/>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2" customHeight="1" x14ac:dyDescent="0.35">
      <c r="A457" s="89"/>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2" customHeight="1" x14ac:dyDescent="0.35">
      <c r="A458" s="89"/>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2" customHeight="1" x14ac:dyDescent="0.35">
      <c r="A459" s="89"/>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2" customHeight="1" x14ac:dyDescent="0.35">
      <c r="A460" s="89"/>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2" customHeight="1" x14ac:dyDescent="0.35">
      <c r="A461" s="89"/>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2" customHeight="1" x14ac:dyDescent="0.35">
      <c r="A462" s="89"/>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2" customHeight="1" x14ac:dyDescent="0.35">
      <c r="A463" s="89"/>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2" customHeight="1" x14ac:dyDescent="0.35">
      <c r="A464" s="89"/>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2" customHeight="1" x14ac:dyDescent="0.35">
      <c r="A465" s="89"/>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2" customHeight="1" x14ac:dyDescent="0.35">
      <c r="A466" s="89"/>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2" customHeight="1" x14ac:dyDescent="0.35">
      <c r="A467" s="89"/>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2" customHeight="1" x14ac:dyDescent="0.35">
      <c r="A468" s="89"/>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2" customHeight="1" x14ac:dyDescent="0.35">
      <c r="A469" s="89"/>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2" customHeight="1" x14ac:dyDescent="0.35">
      <c r="A470" s="89"/>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2" customHeight="1" x14ac:dyDescent="0.35">
      <c r="A471" s="89"/>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2" customHeight="1" x14ac:dyDescent="0.35">
      <c r="A472" s="89"/>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2" customHeight="1" x14ac:dyDescent="0.35">
      <c r="A473" s="89"/>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2" customHeight="1" x14ac:dyDescent="0.35">
      <c r="A474" s="89"/>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2" customHeight="1" x14ac:dyDescent="0.35">
      <c r="A475" s="89"/>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2" customHeight="1" x14ac:dyDescent="0.35">
      <c r="A476" s="89"/>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2" customHeight="1" x14ac:dyDescent="0.35">
      <c r="A477" s="89"/>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2" customHeight="1" x14ac:dyDescent="0.35">
      <c r="A478" s="89"/>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2" customHeight="1" x14ac:dyDescent="0.35">
      <c r="A479" s="89"/>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2" customHeight="1" x14ac:dyDescent="0.35">
      <c r="A480" s="89"/>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2" customHeight="1" x14ac:dyDescent="0.35">
      <c r="A481" s="89"/>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2" customHeight="1" x14ac:dyDescent="0.35">
      <c r="A482" s="89"/>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2" customHeight="1" x14ac:dyDescent="0.35">
      <c r="A483" s="89"/>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2" customHeight="1" x14ac:dyDescent="0.35">
      <c r="A484" s="89"/>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2" customHeight="1" x14ac:dyDescent="0.35">
      <c r="A485" s="89"/>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2" customHeight="1" x14ac:dyDescent="0.35">
      <c r="A486" s="89"/>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2" customHeight="1" x14ac:dyDescent="0.35">
      <c r="A487" s="89"/>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2" customHeight="1" x14ac:dyDescent="0.35">
      <c r="A488" s="89"/>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2" customHeight="1" x14ac:dyDescent="0.35">
      <c r="A489" s="89"/>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2" customHeight="1" x14ac:dyDescent="0.35">
      <c r="A490" s="89"/>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2" customHeight="1" x14ac:dyDescent="0.35">
      <c r="A491" s="89"/>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2" customHeight="1" x14ac:dyDescent="0.35">
      <c r="A492" s="89"/>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2" customHeight="1" x14ac:dyDescent="0.35">
      <c r="A493" s="89"/>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2" customHeight="1" x14ac:dyDescent="0.35">
      <c r="A494" s="89"/>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2" customHeight="1" x14ac:dyDescent="0.35">
      <c r="A495" s="89"/>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2" customHeight="1" x14ac:dyDescent="0.35">
      <c r="A496" s="89"/>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2" customHeight="1" x14ac:dyDescent="0.35">
      <c r="A497" s="89"/>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2" customHeight="1" x14ac:dyDescent="0.35">
      <c r="A498" s="89"/>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2" customHeight="1" x14ac:dyDescent="0.35">
      <c r="A499" s="89"/>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2" customHeight="1" x14ac:dyDescent="0.35">
      <c r="A500" s="89"/>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2" customHeight="1" x14ac:dyDescent="0.35">
      <c r="A501" s="89"/>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2" customHeight="1" x14ac:dyDescent="0.35">
      <c r="A502" s="89"/>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2" customHeight="1" x14ac:dyDescent="0.35">
      <c r="A503" s="89"/>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2" customHeight="1" x14ac:dyDescent="0.35">
      <c r="A504" s="89"/>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2" customHeight="1" x14ac:dyDescent="0.35">
      <c r="A505" s="89"/>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2" customHeight="1" x14ac:dyDescent="0.35">
      <c r="A506" s="89"/>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2" customHeight="1" x14ac:dyDescent="0.35">
      <c r="A507" s="89"/>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2" customHeight="1" x14ac:dyDescent="0.35">
      <c r="A508" s="89"/>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2" customHeight="1" x14ac:dyDescent="0.35">
      <c r="A509" s="89"/>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2" customHeight="1" x14ac:dyDescent="0.35">
      <c r="A510" s="89"/>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2" customHeight="1" x14ac:dyDescent="0.35">
      <c r="A511" s="89"/>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2" customHeight="1" x14ac:dyDescent="0.35">
      <c r="A512" s="89"/>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2" customHeight="1" x14ac:dyDescent="0.35">
      <c r="A513" s="89"/>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2" customHeight="1" x14ac:dyDescent="0.35">
      <c r="A514" s="89"/>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2" customHeight="1" x14ac:dyDescent="0.35">
      <c r="A515" s="89"/>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2" customHeight="1" x14ac:dyDescent="0.35">
      <c r="A516" s="89"/>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2" customHeight="1" x14ac:dyDescent="0.35">
      <c r="A517" s="89"/>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2" customHeight="1" x14ac:dyDescent="0.35">
      <c r="A518" s="89"/>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2" customHeight="1" x14ac:dyDescent="0.35">
      <c r="A519" s="89"/>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2" customHeight="1" x14ac:dyDescent="0.35">
      <c r="A520" s="89"/>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2" customHeight="1" x14ac:dyDescent="0.35">
      <c r="A521" s="89"/>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2" customHeight="1" x14ac:dyDescent="0.35">
      <c r="A522" s="89"/>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2" customHeight="1" x14ac:dyDescent="0.35">
      <c r="A523" s="89"/>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2" customHeight="1" x14ac:dyDescent="0.35">
      <c r="A524" s="89"/>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2" customHeight="1" x14ac:dyDescent="0.35">
      <c r="A525" s="89"/>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2" customHeight="1" x14ac:dyDescent="0.35">
      <c r="A526" s="89"/>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2" customHeight="1" x14ac:dyDescent="0.35">
      <c r="A527" s="89"/>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2" customHeight="1" x14ac:dyDescent="0.35">
      <c r="A528" s="89"/>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2" customHeight="1" x14ac:dyDescent="0.35">
      <c r="A529" s="89"/>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2" customHeight="1" x14ac:dyDescent="0.35">
      <c r="A530" s="89"/>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2" customHeight="1" x14ac:dyDescent="0.35">
      <c r="A531" s="89"/>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2" customHeight="1" x14ac:dyDescent="0.35">
      <c r="A532" s="89"/>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2" customHeight="1" x14ac:dyDescent="0.35">
      <c r="A533" s="89"/>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2" customHeight="1" x14ac:dyDescent="0.35">
      <c r="A534" s="89"/>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2" customHeight="1" x14ac:dyDescent="0.35">
      <c r="A535" s="89"/>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2" customHeight="1" x14ac:dyDescent="0.35">
      <c r="A536" s="89"/>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2" customHeight="1" x14ac:dyDescent="0.35">
      <c r="A537" s="89"/>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2" customHeight="1" x14ac:dyDescent="0.35">
      <c r="A538" s="89"/>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2" customHeight="1" x14ac:dyDescent="0.35">
      <c r="A539" s="89"/>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2" customHeight="1" x14ac:dyDescent="0.35">
      <c r="A540" s="89"/>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2" customHeight="1" x14ac:dyDescent="0.35">
      <c r="A541" s="89"/>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2" customHeight="1" x14ac:dyDescent="0.35">
      <c r="A542" s="89"/>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2" customHeight="1" x14ac:dyDescent="0.35">
      <c r="A543" s="89"/>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2" customHeight="1" x14ac:dyDescent="0.35">
      <c r="A544" s="89"/>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2" customHeight="1" x14ac:dyDescent="0.35">
      <c r="A545" s="89"/>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2" customHeight="1" x14ac:dyDescent="0.35">
      <c r="A546" s="89"/>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2" customHeight="1" x14ac:dyDescent="0.35">
      <c r="A547" s="89"/>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2" customHeight="1" x14ac:dyDescent="0.35">
      <c r="A548" s="89"/>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2" customHeight="1" x14ac:dyDescent="0.35">
      <c r="A549" s="89"/>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2" customHeight="1" x14ac:dyDescent="0.35">
      <c r="A550" s="89"/>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2" customHeight="1" x14ac:dyDescent="0.35">
      <c r="A551" s="89"/>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2" customHeight="1" x14ac:dyDescent="0.35">
      <c r="A552" s="89"/>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2" customHeight="1" x14ac:dyDescent="0.35">
      <c r="A553" s="89"/>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2" customHeight="1" x14ac:dyDescent="0.35">
      <c r="A554" s="89"/>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2" customHeight="1" x14ac:dyDescent="0.35">
      <c r="A555" s="89"/>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2" customHeight="1" x14ac:dyDescent="0.35">
      <c r="A556" s="89"/>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2" customHeight="1" x14ac:dyDescent="0.35">
      <c r="A557" s="89"/>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2" customHeight="1" x14ac:dyDescent="0.35">
      <c r="A558" s="89"/>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2" customHeight="1" x14ac:dyDescent="0.35">
      <c r="A559" s="89"/>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2" customHeight="1" x14ac:dyDescent="0.35">
      <c r="A560" s="89"/>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2" customHeight="1" x14ac:dyDescent="0.35">
      <c r="A561" s="89"/>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2" customHeight="1" x14ac:dyDescent="0.35">
      <c r="A562" s="89"/>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2" customHeight="1" x14ac:dyDescent="0.35">
      <c r="A563" s="89"/>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2" customHeight="1" x14ac:dyDescent="0.35">
      <c r="A564" s="89"/>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2" customHeight="1" x14ac:dyDescent="0.35">
      <c r="A565" s="89"/>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2" customHeight="1" x14ac:dyDescent="0.35">
      <c r="A566" s="89"/>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2" customHeight="1" x14ac:dyDescent="0.35">
      <c r="A567" s="89"/>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2" customHeight="1" x14ac:dyDescent="0.35">
      <c r="A568" s="89"/>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2" customHeight="1" x14ac:dyDescent="0.35">
      <c r="A569" s="89"/>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2" customHeight="1" x14ac:dyDescent="0.35">
      <c r="A570" s="89"/>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2" customHeight="1" x14ac:dyDescent="0.35">
      <c r="A571" s="89"/>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2" customHeight="1" x14ac:dyDescent="0.35">
      <c r="A572" s="89"/>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2" customHeight="1" x14ac:dyDescent="0.35">
      <c r="A573" s="89"/>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2" customHeight="1" x14ac:dyDescent="0.35">
      <c r="A574" s="89"/>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2" customHeight="1" x14ac:dyDescent="0.35">
      <c r="A575" s="89"/>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2" customHeight="1" x14ac:dyDescent="0.35">
      <c r="A576" s="89"/>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2" customHeight="1" x14ac:dyDescent="0.35">
      <c r="A577" s="89"/>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2" customHeight="1" x14ac:dyDescent="0.35">
      <c r="A578" s="89"/>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2" customHeight="1" x14ac:dyDescent="0.35">
      <c r="A579" s="89"/>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2" customHeight="1" x14ac:dyDescent="0.35">
      <c r="A580" s="89"/>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2" customHeight="1" x14ac:dyDescent="0.35">
      <c r="A581" s="89"/>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2" customHeight="1" x14ac:dyDescent="0.35">
      <c r="A582" s="89"/>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2" customHeight="1" x14ac:dyDescent="0.35">
      <c r="A583" s="89"/>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2" customHeight="1" x14ac:dyDescent="0.35">
      <c r="A584" s="89"/>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2" customHeight="1" x14ac:dyDescent="0.35">
      <c r="A585" s="89"/>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2" customHeight="1" x14ac:dyDescent="0.35">
      <c r="A586" s="89"/>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2" customHeight="1" x14ac:dyDescent="0.35">
      <c r="A587" s="89"/>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2" customHeight="1" x14ac:dyDescent="0.35">
      <c r="A588" s="89"/>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2" customHeight="1" x14ac:dyDescent="0.35">
      <c r="A589" s="89"/>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2" customHeight="1" x14ac:dyDescent="0.35">
      <c r="A590" s="89"/>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2" customHeight="1" x14ac:dyDescent="0.35">
      <c r="A591" s="89"/>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2" customHeight="1" x14ac:dyDescent="0.35">
      <c r="A592" s="89"/>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2" customHeight="1" x14ac:dyDescent="0.35">
      <c r="A593" s="89"/>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2" customHeight="1" x14ac:dyDescent="0.35">
      <c r="A594" s="89"/>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2" customHeight="1" x14ac:dyDescent="0.35">
      <c r="A595" s="89"/>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2" customHeight="1" x14ac:dyDescent="0.35">
      <c r="A596" s="89"/>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2" customHeight="1" x14ac:dyDescent="0.35">
      <c r="A597" s="89"/>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2" customHeight="1" x14ac:dyDescent="0.35">
      <c r="A598" s="89"/>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2" customHeight="1" x14ac:dyDescent="0.35">
      <c r="A599" s="89"/>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2" customHeight="1" x14ac:dyDescent="0.35">
      <c r="A600" s="89"/>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2" customHeight="1" x14ac:dyDescent="0.35">
      <c r="A601" s="89"/>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2" customHeight="1" x14ac:dyDescent="0.35">
      <c r="A602" s="89"/>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2" customHeight="1" x14ac:dyDescent="0.35">
      <c r="A603" s="89"/>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2" customHeight="1" x14ac:dyDescent="0.35">
      <c r="A604" s="89"/>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2" customHeight="1" x14ac:dyDescent="0.35">
      <c r="A605" s="89"/>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2" customHeight="1" x14ac:dyDescent="0.35">
      <c r="A606" s="89"/>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2" customHeight="1" x14ac:dyDescent="0.35">
      <c r="A607" s="89"/>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2" customHeight="1" x14ac:dyDescent="0.35">
      <c r="A608" s="89"/>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2" customHeight="1" x14ac:dyDescent="0.35">
      <c r="A609" s="89"/>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2" customHeight="1" x14ac:dyDescent="0.35">
      <c r="A610" s="89"/>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2" customHeight="1" x14ac:dyDescent="0.35">
      <c r="A611" s="89"/>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2" customHeight="1" x14ac:dyDescent="0.35">
      <c r="A612" s="89"/>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2" customHeight="1" x14ac:dyDescent="0.35">
      <c r="A613" s="89"/>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2" customHeight="1" x14ac:dyDescent="0.35">
      <c r="A614" s="89"/>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2" customHeight="1" x14ac:dyDescent="0.35">
      <c r="A615" s="89"/>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2" customHeight="1" x14ac:dyDescent="0.35">
      <c r="A616" s="89"/>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2" customHeight="1" x14ac:dyDescent="0.35">
      <c r="A617" s="89"/>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2" customHeight="1" x14ac:dyDescent="0.35">
      <c r="A618" s="89"/>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2" customHeight="1" x14ac:dyDescent="0.35">
      <c r="A619" s="89"/>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2" customHeight="1" x14ac:dyDescent="0.35">
      <c r="A620" s="89"/>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2" customHeight="1" x14ac:dyDescent="0.35">
      <c r="A621" s="89"/>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2" customHeight="1" x14ac:dyDescent="0.35">
      <c r="A622" s="89"/>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2" customHeight="1" x14ac:dyDescent="0.35">
      <c r="A623" s="89"/>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2" customHeight="1" x14ac:dyDescent="0.35">
      <c r="A624" s="89"/>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2" customHeight="1" x14ac:dyDescent="0.35">
      <c r="A625" s="89"/>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2" customHeight="1" x14ac:dyDescent="0.35">
      <c r="A626" s="89"/>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2" customHeight="1" x14ac:dyDescent="0.35">
      <c r="A627" s="89"/>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2" customHeight="1" x14ac:dyDescent="0.35">
      <c r="A628" s="89"/>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2" customHeight="1" x14ac:dyDescent="0.35">
      <c r="A629" s="89"/>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2" customHeight="1" x14ac:dyDescent="0.35">
      <c r="A630" s="89"/>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2" customHeight="1" x14ac:dyDescent="0.35">
      <c r="A631" s="89"/>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2" customHeight="1" x14ac:dyDescent="0.35">
      <c r="A632" s="89"/>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2" customHeight="1" x14ac:dyDescent="0.35">
      <c r="A633" s="89"/>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2" customHeight="1" x14ac:dyDescent="0.35">
      <c r="A634" s="89"/>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2" customHeight="1" x14ac:dyDescent="0.35">
      <c r="A635" s="89"/>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2" customHeight="1" x14ac:dyDescent="0.35">
      <c r="A636" s="89"/>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2" customHeight="1" x14ac:dyDescent="0.35">
      <c r="A637" s="89"/>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2" customHeight="1" x14ac:dyDescent="0.35">
      <c r="A638" s="89"/>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2" customHeight="1" x14ac:dyDescent="0.35">
      <c r="A639" s="89"/>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2" customHeight="1" x14ac:dyDescent="0.35">
      <c r="A640" s="89"/>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2" customHeight="1" x14ac:dyDescent="0.35">
      <c r="A641" s="89"/>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2" customHeight="1" x14ac:dyDescent="0.35">
      <c r="A642" s="89"/>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2" customHeight="1" x14ac:dyDescent="0.35">
      <c r="A643" s="89"/>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2" customHeight="1" x14ac:dyDescent="0.35">
      <c r="A644" s="89"/>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2" customHeight="1" x14ac:dyDescent="0.35">
      <c r="A645" s="89"/>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2" customHeight="1" x14ac:dyDescent="0.35">
      <c r="A646" s="89"/>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2" customHeight="1" x14ac:dyDescent="0.35">
      <c r="A647" s="89"/>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2" customHeight="1" x14ac:dyDescent="0.35">
      <c r="A648" s="89"/>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2" customHeight="1" x14ac:dyDescent="0.35">
      <c r="A649" s="89"/>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2" customHeight="1" x14ac:dyDescent="0.35">
      <c r="A650" s="89"/>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2" customHeight="1" x14ac:dyDescent="0.35">
      <c r="A651" s="89"/>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2" customHeight="1" x14ac:dyDescent="0.35">
      <c r="A652" s="89"/>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2" customHeight="1" x14ac:dyDescent="0.35">
      <c r="A653" s="89"/>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2" customHeight="1" x14ac:dyDescent="0.35">
      <c r="A654" s="89"/>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2" customHeight="1" x14ac:dyDescent="0.35">
      <c r="A655" s="89"/>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2" customHeight="1" x14ac:dyDescent="0.35">
      <c r="A656" s="89"/>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2" customHeight="1" x14ac:dyDescent="0.35">
      <c r="A657" s="89"/>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2" customHeight="1" x14ac:dyDescent="0.35">
      <c r="A658" s="89"/>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2" customHeight="1" x14ac:dyDescent="0.35">
      <c r="A659" s="89"/>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2" customHeight="1" x14ac:dyDescent="0.35">
      <c r="A660" s="89"/>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2" customHeight="1" x14ac:dyDescent="0.35">
      <c r="A661" s="89"/>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2" customHeight="1" x14ac:dyDescent="0.35">
      <c r="A662" s="89"/>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2" customHeight="1" x14ac:dyDescent="0.35">
      <c r="A663" s="89"/>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2" customHeight="1" x14ac:dyDescent="0.35">
      <c r="A664" s="89"/>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2" customHeight="1" x14ac:dyDescent="0.35">
      <c r="A665" s="89"/>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2" customHeight="1" x14ac:dyDescent="0.35">
      <c r="A666" s="89"/>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2" customHeight="1" x14ac:dyDescent="0.35">
      <c r="A667" s="89"/>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2" customHeight="1" x14ac:dyDescent="0.35">
      <c r="A668" s="89"/>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2" customHeight="1" x14ac:dyDescent="0.35">
      <c r="A669" s="89"/>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2" customHeight="1" x14ac:dyDescent="0.35">
      <c r="A670" s="89"/>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2" customHeight="1" x14ac:dyDescent="0.35">
      <c r="A671" s="89"/>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2" customHeight="1" x14ac:dyDescent="0.35">
      <c r="A672" s="89"/>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2" customHeight="1" x14ac:dyDescent="0.35">
      <c r="A673" s="89"/>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2" customHeight="1" x14ac:dyDescent="0.35">
      <c r="A674" s="89"/>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2" customHeight="1" x14ac:dyDescent="0.35">
      <c r="A675" s="89"/>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2" customHeight="1" x14ac:dyDescent="0.35">
      <c r="A676" s="89"/>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2" customHeight="1" x14ac:dyDescent="0.35">
      <c r="A677" s="89"/>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2" customHeight="1" x14ac:dyDescent="0.35">
      <c r="A678" s="89"/>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2" customHeight="1" x14ac:dyDescent="0.35">
      <c r="A679" s="89"/>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2" customHeight="1" x14ac:dyDescent="0.35">
      <c r="A680" s="89"/>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2" customHeight="1" x14ac:dyDescent="0.35">
      <c r="A681" s="89"/>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2" customHeight="1" x14ac:dyDescent="0.35">
      <c r="A682" s="89"/>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2" customHeight="1" x14ac:dyDescent="0.35">
      <c r="A683" s="89"/>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2" customHeight="1" x14ac:dyDescent="0.35">
      <c r="A684" s="89"/>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2" customHeight="1" x14ac:dyDescent="0.35">
      <c r="A685" s="89"/>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2" customHeight="1" x14ac:dyDescent="0.35">
      <c r="A686" s="89"/>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2" customHeight="1" x14ac:dyDescent="0.35">
      <c r="A687" s="89"/>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2" customHeight="1" x14ac:dyDescent="0.35">
      <c r="A688" s="89"/>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2" customHeight="1" x14ac:dyDescent="0.35">
      <c r="A689" s="89"/>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2" customHeight="1" x14ac:dyDescent="0.35">
      <c r="A690" s="89"/>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2" customHeight="1" x14ac:dyDescent="0.35">
      <c r="A691" s="89"/>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2" customHeight="1" x14ac:dyDescent="0.35">
      <c r="A692" s="89"/>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2" customHeight="1" x14ac:dyDescent="0.35">
      <c r="A693" s="89"/>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2" customHeight="1" x14ac:dyDescent="0.35">
      <c r="A694" s="89"/>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2" customHeight="1" x14ac:dyDescent="0.35">
      <c r="A695" s="89"/>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2" customHeight="1" x14ac:dyDescent="0.35">
      <c r="A696" s="89"/>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2" customHeight="1" x14ac:dyDescent="0.35">
      <c r="A697" s="89"/>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2" customHeight="1" x14ac:dyDescent="0.35">
      <c r="A698" s="89"/>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2" customHeight="1" x14ac:dyDescent="0.35">
      <c r="A699" s="89"/>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2" customHeight="1" x14ac:dyDescent="0.35">
      <c r="A700" s="89"/>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2" customHeight="1" x14ac:dyDescent="0.35">
      <c r="A701" s="89"/>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2" customHeight="1" x14ac:dyDescent="0.35">
      <c r="A702" s="89"/>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2" customHeight="1" x14ac:dyDescent="0.35">
      <c r="A703" s="89"/>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2" customHeight="1" x14ac:dyDescent="0.35">
      <c r="A704" s="89"/>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2" customHeight="1" x14ac:dyDescent="0.35">
      <c r="A705" s="89"/>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2" customHeight="1" x14ac:dyDescent="0.35">
      <c r="A706" s="89"/>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2" customHeight="1" x14ac:dyDescent="0.35">
      <c r="A707" s="89"/>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2" customHeight="1" x14ac:dyDescent="0.35">
      <c r="A708" s="89"/>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2" customHeight="1" x14ac:dyDescent="0.35">
      <c r="A709" s="89"/>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2" customHeight="1" x14ac:dyDescent="0.35">
      <c r="A710" s="89"/>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2" customHeight="1" x14ac:dyDescent="0.35">
      <c r="A711" s="89"/>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2" customHeight="1" x14ac:dyDescent="0.35">
      <c r="A712" s="89"/>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2" customHeight="1" x14ac:dyDescent="0.35">
      <c r="A713" s="89"/>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2" customHeight="1" x14ac:dyDescent="0.35">
      <c r="A714" s="89"/>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2" customHeight="1" x14ac:dyDescent="0.35">
      <c r="A715" s="89"/>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2" customHeight="1" x14ac:dyDescent="0.35">
      <c r="A716" s="89"/>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2" customHeight="1" x14ac:dyDescent="0.35">
      <c r="A717" s="89"/>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2" customHeight="1" x14ac:dyDescent="0.35">
      <c r="A718" s="89"/>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2" customHeight="1" x14ac:dyDescent="0.35">
      <c r="A719" s="89"/>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2" customHeight="1" x14ac:dyDescent="0.35">
      <c r="A720" s="89"/>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2" customHeight="1" x14ac:dyDescent="0.35">
      <c r="A721" s="89"/>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2" customHeight="1" x14ac:dyDescent="0.35">
      <c r="A722" s="89"/>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2" customHeight="1" x14ac:dyDescent="0.35">
      <c r="A723" s="89"/>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2" customHeight="1" x14ac:dyDescent="0.35">
      <c r="A724" s="89"/>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2" customHeight="1" x14ac:dyDescent="0.35">
      <c r="A725" s="89"/>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2" customHeight="1" x14ac:dyDescent="0.35">
      <c r="A726" s="89"/>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2" customHeight="1" x14ac:dyDescent="0.35">
      <c r="A727" s="89"/>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2" customHeight="1" x14ac:dyDescent="0.35">
      <c r="A728" s="89"/>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2" customHeight="1" x14ac:dyDescent="0.35">
      <c r="A729" s="89"/>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2" customHeight="1" x14ac:dyDescent="0.35">
      <c r="A730" s="89"/>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2" customHeight="1" x14ac:dyDescent="0.35">
      <c r="A731" s="89"/>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2" customHeight="1" x14ac:dyDescent="0.35">
      <c r="A732" s="89"/>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2" customHeight="1" x14ac:dyDescent="0.35">
      <c r="A733" s="89"/>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2" customHeight="1" x14ac:dyDescent="0.35">
      <c r="A734" s="89"/>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2" customHeight="1" x14ac:dyDescent="0.35">
      <c r="A735" s="89"/>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2" customHeight="1" x14ac:dyDescent="0.35">
      <c r="A736" s="89"/>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2" customHeight="1" x14ac:dyDescent="0.35">
      <c r="A737" s="89"/>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2" customHeight="1" x14ac:dyDescent="0.35">
      <c r="A738" s="89"/>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2" customHeight="1" x14ac:dyDescent="0.35">
      <c r="A739" s="89"/>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2" customHeight="1" x14ac:dyDescent="0.35">
      <c r="A740" s="89"/>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2" customHeight="1" x14ac:dyDescent="0.35">
      <c r="A741" s="89"/>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2" customHeight="1" x14ac:dyDescent="0.35">
      <c r="A742" s="89"/>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2" customHeight="1" x14ac:dyDescent="0.35">
      <c r="A743" s="89"/>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2" customHeight="1" x14ac:dyDescent="0.35">
      <c r="A744" s="89"/>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2" customHeight="1" x14ac:dyDescent="0.35">
      <c r="A745" s="89"/>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2" customHeight="1" x14ac:dyDescent="0.35">
      <c r="A746" s="89"/>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2" customHeight="1" x14ac:dyDescent="0.35">
      <c r="A747" s="89"/>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2" customHeight="1" x14ac:dyDescent="0.35">
      <c r="A748" s="89"/>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2" customHeight="1" x14ac:dyDescent="0.35">
      <c r="A749" s="89"/>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2" customHeight="1" x14ac:dyDescent="0.35">
      <c r="A750" s="89"/>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2" customHeight="1" x14ac:dyDescent="0.35">
      <c r="A751" s="89"/>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2" customHeight="1" x14ac:dyDescent="0.35">
      <c r="A752" s="89"/>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2" customHeight="1" x14ac:dyDescent="0.35">
      <c r="A753" s="89"/>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2" customHeight="1" x14ac:dyDescent="0.35">
      <c r="A754" s="89"/>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2" customHeight="1" x14ac:dyDescent="0.35">
      <c r="A755" s="89"/>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2" customHeight="1" x14ac:dyDescent="0.35">
      <c r="A756" s="89"/>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2" customHeight="1" x14ac:dyDescent="0.35">
      <c r="A757" s="89"/>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2" customHeight="1" x14ac:dyDescent="0.35">
      <c r="A758" s="89"/>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2" customHeight="1" x14ac:dyDescent="0.35">
      <c r="A759" s="89"/>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2" customHeight="1" x14ac:dyDescent="0.35">
      <c r="A760" s="89"/>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2" customHeight="1" x14ac:dyDescent="0.35">
      <c r="A761" s="89"/>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2" customHeight="1" x14ac:dyDescent="0.35">
      <c r="A762" s="89"/>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2" customHeight="1" x14ac:dyDescent="0.35">
      <c r="A763" s="89"/>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2" customHeight="1" x14ac:dyDescent="0.35">
      <c r="A764" s="89"/>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2" customHeight="1" x14ac:dyDescent="0.35">
      <c r="A765" s="89"/>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2" customHeight="1" x14ac:dyDescent="0.35">
      <c r="A766" s="89"/>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2" customHeight="1" x14ac:dyDescent="0.35">
      <c r="A767" s="89"/>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2" customHeight="1" x14ac:dyDescent="0.35">
      <c r="A768" s="89"/>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2" customHeight="1" x14ac:dyDescent="0.35">
      <c r="A769" s="89"/>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2" customHeight="1" x14ac:dyDescent="0.35">
      <c r="A770" s="89"/>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2" customHeight="1" x14ac:dyDescent="0.35">
      <c r="A771" s="89"/>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2" customHeight="1" x14ac:dyDescent="0.35">
      <c r="A772" s="89"/>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2" customHeight="1" x14ac:dyDescent="0.35">
      <c r="A773" s="89"/>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2" customHeight="1" x14ac:dyDescent="0.35">
      <c r="A774" s="89"/>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2" customHeight="1" x14ac:dyDescent="0.35">
      <c r="A775" s="89"/>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2" customHeight="1" x14ac:dyDescent="0.35">
      <c r="A776" s="89"/>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2" customHeight="1" x14ac:dyDescent="0.35">
      <c r="A777" s="89"/>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2" customHeight="1" x14ac:dyDescent="0.35">
      <c r="A778" s="89"/>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2" customHeight="1" x14ac:dyDescent="0.35">
      <c r="A779" s="89"/>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2" customHeight="1" x14ac:dyDescent="0.35">
      <c r="A780" s="89"/>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2" customHeight="1" x14ac:dyDescent="0.35">
      <c r="A781" s="89"/>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2" customHeight="1" x14ac:dyDescent="0.35">
      <c r="A782" s="89"/>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2" customHeight="1" x14ac:dyDescent="0.35">
      <c r="A783" s="89"/>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2" customHeight="1" x14ac:dyDescent="0.35">
      <c r="A784" s="89"/>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2" customHeight="1" x14ac:dyDescent="0.35">
      <c r="A785" s="89"/>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2" customHeight="1" x14ac:dyDescent="0.35">
      <c r="A786" s="89"/>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2" customHeight="1" x14ac:dyDescent="0.35">
      <c r="A787" s="89"/>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2" customHeight="1" x14ac:dyDescent="0.35">
      <c r="A788" s="89"/>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2" customHeight="1" x14ac:dyDescent="0.35">
      <c r="A789" s="89"/>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2" customHeight="1" x14ac:dyDescent="0.35">
      <c r="A790" s="89"/>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2" customHeight="1" x14ac:dyDescent="0.35">
      <c r="A791" s="89"/>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2" customHeight="1" x14ac:dyDescent="0.35">
      <c r="A792" s="89"/>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2" customHeight="1" x14ac:dyDescent="0.35">
      <c r="A793" s="89"/>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2" customHeight="1" x14ac:dyDescent="0.35">
      <c r="A794" s="89"/>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2" customHeight="1" x14ac:dyDescent="0.35">
      <c r="A795" s="89"/>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2" customHeight="1" x14ac:dyDescent="0.35">
      <c r="A796" s="89"/>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2" customHeight="1" x14ac:dyDescent="0.35">
      <c r="A797" s="89"/>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2" customHeight="1" x14ac:dyDescent="0.35">
      <c r="A798" s="89"/>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2" customHeight="1" x14ac:dyDescent="0.35">
      <c r="A799" s="89"/>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2" customHeight="1" x14ac:dyDescent="0.35">
      <c r="A800" s="89"/>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2" customHeight="1" x14ac:dyDescent="0.35">
      <c r="A801" s="89"/>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2" customHeight="1" x14ac:dyDescent="0.35">
      <c r="A802" s="89"/>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2" customHeight="1" x14ac:dyDescent="0.35">
      <c r="A803" s="89"/>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2" customHeight="1" x14ac:dyDescent="0.35">
      <c r="A804" s="89"/>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2" customHeight="1" x14ac:dyDescent="0.35">
      <c r="A805" s="89"/>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2" customHeight="1" x14ac:dyDescent="0.35">
      <c r="A806" s="89"/>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2" customHeight="1" x14ac:dyDescent="0.35">
      <c r="A807" s="89"/>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2" customHeight="1" x14ac:dyDescent="0.35">
      <c r="A808" s="89"/>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2" customHeight="1" x14ac:dyDescent="0.35">
      <c r="A809" s="89"/>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2" customHeight="1" x14ac:dyDescent="0.35">
      <c r="A810" s="89"/>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2" customHeight="1" x14ac:dyDescent="0.35">
      <c r="A811" s="89"/>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2" customHeight="1" x14ac:dyDescent="0.35">
      <c r="A812" s="89"/>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2" customHeight="1" x14ac:dyDescent="0.35">
      <c r="A813" s="89"/>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2" customHeight="1" x14ac:dyDescent="0.35">
      <c r="A814" s="89"/>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2" customHeight="1" x14ac:dyDescent="0.35">
      <c r="A815" s="89"/>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2" customHeight="1" x14ac:dyDescent="0.35">
      <c r="A816" s="89"/>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2" customHeight="1" x14ac:dyDescent="0.35">
      <c r="A817" s="89"/>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2" customHeight="1" x14ac:dyDescent="0.35">
      <c r="A818" s="89"/>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2" customHeight="1" x14ac:dyDescent="0.35">
      <c r="A819" s="89"/>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2" customHeight="1" x14ac:dyDescent="0.35">
      <c r="A820" s="89"/>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2" customHeight="1" x14ac:dyDescent="0.35">
      <c r="A821" s="89"/>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2" customHeight="1" x14ac:dyDescent="0.35">
      <c r="A822" s="89"/>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2" customHeight="1" x14ac:dyDescent="0.35">
      <c r="A823" s="89"/>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2" customHeight="1" x14ac:dyDescent="0.35">
      <c r="A824" s="89"/>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2" customHeight="1" x14ac:dyDescent="0.35">
      <c r="A825" s="89"/>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2" customHeight="1" x14ac:dyDescent="0.35">
      <c r="A826" s="89"/>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2" customHeight="1" x14ac:dyDescent="0.35">
      <c r="A827" s="89"/>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2" customHeight="1" x14ac:dyDescent="0.35">
      <c r="A828" s="89"/>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2" customHeight="1" x14ac:dyDescent="0.35">
      <c r="A829" s="89"/>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2" customHeight="1" x14ac:dyDescent="0.35">
      <c r="A830" s="89"/>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2" customHeight="1" x14ac:dyDescent="0.35">
      <c r="A831" s="89"/>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2" customHeight="1" x14ac:dyDescent="0.35">
      <c r="A832" s="89"/>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2" customHeight="1" x14ac:dyDescent="0.35">
      <c r="A833" s="89"/>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2" customHeight="1" x14ac:dyDescent="0.35">
      <c r="A834" s="89"/>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2" customHeight="1" x14ac:dyDescent="0.35">
      <c r="A835" s="89"/>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2" customHeight="1" x14ac:dyDescent="0.35">
      <c r="A836" s="89"/>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2" customHeight="1" x14ac:dyDescent="0.35">
      <c r="A837" s="89"/>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2" customHeight="1" x14ac:dyDescent="0.35">
      <c r="A838" s="89"/>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2" customHeight="1" x14ac:dyDescent="0.35">
      <c r="A839" s="89"/>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2" customHeight="1" x14ac:dyDescent="0.35">
      <c r="A840" s="89"/>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2" customHeight="1" x14ac:dyDescent="0.35">
      <c r="A841" s="89"/>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2" customHeight="1" x14ac:dyDescent="0.35">
      <c r="A842" s="89"/>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2" customHeight="1" x14ac:dyDescent="0.35">
      <c r="A843" s="89"/>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2" customHeight="1" x14ac:dyDescent="0.35">
      <c r="A844" s="89"/>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2" customHeight="1" x14ac:dyDescent="0.35">
      <c r="A845" s="89"/>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2" customHeight="1" x14ac:dyDescent="0.35">
      <c r="A846" s="89"/>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2" customHeight="1" x14ac:dyDescent="0.35">
      <c r="A847" s="89"/>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2" customHeight="1" x14ac:dyDescent="0.35">
      <c r="A848" s="89"/>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2" customHeight="1" x14ac:dyDescent="0.35">
      <c r="A849" s="89"/>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2" customHeight="1" x14ac:dyDescent="0.35">
      <c r="A850" s="89"/>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2" customHeight="1" x14ac:dyDescent="0.35">
      <c r="A851" s="89"/>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2" customHeight="1" x14ac:dyDescent="0.35">
      <c r="A852" s="89"/>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2" customHeight="1" x14ac:dyDescent="0.35">
      <c r="A853" s="89"/>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2" customHeight="1" x14ac:dyDescent="0.35">
      <c r="A854" s="89"/>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2" customHeight="1" x14ac:dyDescent="0.35">
      <c r="A855" s="89"/>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2" customHeight="1" x14ac:dyDescent="0.35">
      <c r="A856" s="89"/>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2" customHeight="1" x14ac:dyDescent="0.35">
      <c r="A857" s="89"/>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2" customHeight="1" x14ac:dyDescent="0.35">
      <c r="A858" s="89"/>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2" customHeight="1" x14ac:dyDescent="0.35">
      <c r="A859" s="89"/>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2" customHeight="1" x14ac:dyDescent="0.35">
      <c r="A860" s="89"/>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2" customHeight="1" x14ac:dyDescent="0.35">
      <c r="A861" s="89"/>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2" customHeight="1" x14ac:dyDescent="0.35">
      <c r="A862" s="89"/>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2" customHeight="1" x14ac:dyDescent="0.35">
      <c r="A863" s="89"/>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2" customHeight="1" x14ac:dyDescent="0.35">
      <c r="A864" s="89"/>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2" customHeight="1" x14ac:dyDescent="0.35">
      <c r="A865" s="89"/>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2" customHeight="1" x14ac:dyDescent="0.35">
      <c r="A866" s="89"/>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2" customHeight="1" x14ac:dyDescent="0.35">
      <c r="A867" s="89"/>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2" customHeight="1" x14ac:dyDescent="0.35">
      <c r="A868" s="89"/>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2" customHeight="1" x14ac:dyDescent="0.35">
      <c r="A869" s="89"/>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2" customHeight="1" x14ac:dyDescent="0.35">
      <c r="A870" s="89"/>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2" customHeight="1" x14ac:dyDescent="0.35">
      <c r="A871" s="89"/>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2" customHeight="1" x14ac:dyDescent="0.35">
      <c r="A872" s="89"/>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2" customHeight="1" x14ac:dyDescent="0.35">
      <c r="A873" s="89"/>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2" customHeight="1" x14ac:dyDescent="0.35">
      <c r="A874" s="89"/>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2" customHeight="1" x14ac:dyDescent="0.35">
      <c r="A875" s="89"/>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2" customHeight="1" x14ac:dyDescent="0.35">
      <c r="A876" s="89"/>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2" customHeight="1" x14ac:dyDescent="0.35">
      <c r="A877" s="89"/>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2" customHeight="1" x14ac:dyDescent="0.35">
      <c r="A878" s="89"/>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2" customHeight="1" x14ac:dyDescent="0.35">
      <c r="A879" s="89"/>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2" customHeight="1" x14ac:dyDescent="0.35">
      <c r="A880" s="89"/>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2" customHeight="1" x14ac:dyDescent="0.35">
      <c r="A881" s="89"/>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2" customHeight="1" x14ac:dyDescent="0.35">
      <c r="A882" s="89"/>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2" customHeight="1" x14ac:dyDescent="0.35">
      <c r="A883" s="89"/>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2" customHeight="1" x14ac:dyDescent="0.35">
      <c r="A884" s="89"/>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2" customHeight="1" x14ac:dyDescent="0.35">
      <c r="A885" s="89"/>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2" customHeight="1" x14ac:dyDescent="0.35">
      <c r="A886" s="89"/>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2" customHeight="1" x14ac:dyDescent="0.35">
      <c r="A887" s="89"/>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2" customHeight="1" x14ac:dyDescent="0.35">
      <c r="A888" s="89"/>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2" customHeight="1" x14ac:dyDescent="0.35">
      <c r="A889" s="89"/>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2" customHeight="1" x14ac:dyDescent="0.35">
      <c r="A890" s="89"/>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2" customHeight="1" x14ac:dyDescent="0.35">
      <c r="A891" s="89"/>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2" customHeight="1" x14ac:dyDescent="0.35">
      <c r="A892" s="89"/>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2" customHeight="1" x14ac:dyDescent="0.35">
      <c r="A893" s="89"/>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2" customHeight="1" x14ac:dyDescent="0.35">
      <c r="A894" s="89"/>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2" customHeight="1" x14ac:dyDescent="0.35">
      <c r="A895" s="89"/>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2" customHeight="1" x14ac:dyDescent="0.35">
      <c r="A896" s="89"/>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2" customHeight="1" x14ac:dyDescent="0.35">
      <c r="A897" s="89"/>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2" customHeight="1" x14ac:dyDescent="0.35">
      <c r="A898" s="89"/>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2" customHeight="1" x14ac:dyDescent="0.35">
      <c r="A899" s="89"/>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2" customHeight="1" x14ac:dyDescent="0.35">
      <c r="A900" s="89"/>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2" customHeight="1" x14ac:dyDescent="0.35">
      <c r="A901" s="89"/>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2" customHeight="1" x14ac:dyDescent="0.35">
      <c r="A902" s="89"/>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2" customHeight="1" x14ac:dyDescent="0.35">
      <c r="A903" s="89"/>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2" customHeight="1" x14ac:dyDescent="0.35">
      <c r="A904" s="89"/>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2" customHeight="1" x14ac:dyDescent="0.35">
      <c r="A905" s="89"/>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2" customHeight="1" x14ac:dyDescent="0.35">
      <c r="A906" s="89"/>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2" customHeight="1" x14ac:dyDescent="0.35">
      <c r="A907" s="89"/>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2" customHeight="1" x14ac:dyDescent="0.35">
      <c r="A908" s="89"/>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2" customHeight="1" x14ac:dyDescent="0.35">
      <c r="A909" s="89"/>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2" customHeight="1" x14ac:dyDescent="0.35">
      <c r="A910" s="89"/>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2" customHeight="1" x14ac:dyDescent="0.35">
      <c r="A911" s="89"/>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2" customHeight="1" x14ac:dyDescent="0.35">
      <c r="A912" s="89"/>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2" customHeight="1" x14ac:dyDescent="0.35">
      <c r="A913" s="89"/>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2" customHeight="1" x14ac:dyDescent="0.35">
      <c r="A914" s="89"/>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2" customHeight="1" x14ac:dyDescent="0.35">
      <c r="A915" s="89"/>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2" customHeight="1" x14ac:dyDescent="0.35">
      <c r="A916" s="89"/>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2" customHeight="1" x14ac:dyDescent="0.35">
      <c r="A917" s="89"/>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2" customHeight="1" x14ac:dyDescent="0.35">
      <c r="A918" s="89"/>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2" customHeight="1" x14ac:dyDescent="0.35">
      <c r="A919" s="89"/>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2" customHeight="1" x14ac:dyDescent="0.35">
      <c r="A920" s="89"/>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2" customHeight="1" x14ac:dyDescent="0.35">
      <c r="A921" s="89"/>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2" customHeight="1" x14ac:dyDescent="0.35">
      <c r="A922" s="89"/>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2" customHeight="1" x14ac:dyDescent="0.35">
      <c r="A923" s="89"/>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2" customHeight="1" x14ac:dyDescent="0.35">
      <c r="A924" s="89"/>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2" customHeight="1" x14ac:dyDescent="0.35">
      <c r="A925" s="89"/>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2" customHeight="1" x14ac:dyDescent="0.35">
      <c r="A926" s="89"/>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2" customHeight="1" x14ac:dyDescent="0.35">
      <c r="A927" s="89"/>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2" customHeight="1" x14ac:dyDescent="0.35">
      <c r="A928" s="89"/>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2" customHeight="1" x14ac:dyDescent="0.35">
      <c r="A929" s="89"/>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2" customHeight="1" x14ac:dyDescent="0.35">
      <c r="A930" s="89"/>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2" customHeight="1" x14ac:dyDescent="0.35">
      <c r="A931" s="89"/>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2" customHeight="1" x14ac:dyDescent="0.35">
      <c r="A932" s="89"/>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2" customHeight="1" x14ac:dyDescent="0.35">
      <c r="A933" s="89"/>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2" customHeight="1" x14ac:dyDescent="0.35">
      <c r="A934" s="89"/>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2" customHeight="1" x14ac:dyDescent="0.35">
      <c r="A935" s="89"/>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2" customHeight="1" x14ac:dyDescent="0.35">
      <c r="A936" s="89"/>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2" customHeight="1" x14ac:dyDescent="0.35">
      <c r="A937" s="89"/>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2" customHeight="1" x14ac:dyDescent="0.35">
      <c r="A938" s="89"/>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2" customHeight="1" x14ac:dyDescent="0.35">
      <c r="A939" s="89"/>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2" customHeight="1" x14ac:dyDescent="0.35">
      <c r="A940" s="89"/>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2" customHeight="1" x14ac:dyDescent="0.35">
      <c r="A941" s="89"/>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2" customHeight="1" x14ac:dyDescent="0.35">
      <c r="A942" s="89"/>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2" customHeight="1" x14ac:dyDescent="0.35">
      <c r="A943" s="89"/>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2" customHeight="1" x14ac:dyDescent="0.35">
      <c r="A944" s="89"/>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2" customHeight="1" x14ac:dyDescent="0.35">
      <c r="A945" s="89"/>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2" customHeight="1" x14ac:dyDescent="0.35">
      <c r="A946" s="89"/>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2" customHeight="1" x14ac:dyDescent="0.35">
      <c r="A947" s="89"/>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2" customHeight="1" x14ac:dyDescent="0.35">
      <c r="A948" s="89"/>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2" customHeight="1" x14ac:dyDescent="0.35">
      <c r="A949" s="89"/>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2" customHeight="1" x14ac:dyDescent="0.35">
      <c r="A950" s="89"/>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2" customHeight="1" x14ac:dyDescent="0.35">
      <c r="A951" s="89"/>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2" customHeight="1" x14ac:dyDescent="0.35">
      <c r="A952" s="89"/>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2" customHeight="1" x14ac:dyDescent="0.35">
      <c r="A953" s="89"/>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2" customHeight="1" x14ac:dyDescent="0.35">
      <c r="A954" s="89"/>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2" customHeight="1" x14ac:dyDescent="0.35">
      <c r="A955" s="89"/>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2" customHeight="1" x14ac:dyDescent="0.35">
      <c r="A956" s="89"/>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2" customHeight="1" x14ac:dyDescent="0.35">
      <c r="A957" s="89"/>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2" customHeight="1" x14ac:dyDescent="0.35">
      <c r="A958" s="89"/>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2" customHeight="1" x14ac:dyDescent="0.35">
      <c r="A959" s="89"/>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2" customHeight="1" x14ac:dyDescent="0.35">
      <c r="A960" s="89"/>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2" customHeight="1" x14ac:dyDescent="0.35">
      <c r="A961" s="89"/>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2" customHeight="1" x14ac:dyDescent="0.35">
      <c r="A962" s="89"/>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2" customHeight="1" x14ac:dyDescent="0.35">
      <c r="A963" s="89"/>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2" customHeight="1" x14ac:dyDescent="0.35">
      <c r="A964" s="89"/>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2" customHeight="1" x14ac:dyDescent="0.35">
      <c r="A965" s="89"/>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2" customHeight="1" x14ac:dyDescent="0.35">
      <c r="A966" s="89"/>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2" customHeight="1" x14ac:dyDescent="0.35">
      <c r="A967" s="89"/>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2" customHeight="1" x14ac:dyDescent="0.35">
      <c r="A968" s="89"/>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2" customHeight="1" x14ac:dyDescent="0.35">
      <c r="A969" s="89"/>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2" customHeight="1" x14ac:dyDescent="0.35">
      <c r="A970" s="89"/>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2" customHeight="1" x14ac:dyDescent="0.35">
      <c r="A971" s="89"/>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2" customHeight="1" x14ac:dyDescent="0.35">
      <c r="A972" s="89"/>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2" customHeight="1" x14ac:dyDescent="0.35">
      <c r="A973" s="89"/>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2" customHeight="1" x14ac:dyDescent="0.35">
      <c r="A974" s="89"/>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2" customHeight="1" x14ac:dyDescent="0.35">
      <c r="A975" s="89"/>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2" customHeight="1" x14ac:dyDescent="0.35">
      <c r="A976" s="89"/>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2" customHeight="1" x14ac:dyDescent="0.35">
      <c r="A977" s="89"/>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2" customHeight="1" x14ac:dyDescent="0.35">
      <c r="A978" s="89"/>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2" customHeight="1" x14ac:dyDescent="0.35">
      <c r="A979" s="89"/>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2" customHeight="1" x14ac:dyDescent="0.35">
      <c r="A980" s="89"/>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2" customHeight="1" x14ac:dyDescent="0.35">
      <c r="A981" s="89"/>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2" customHeight="1" x14ac:dyDescent="0.35">
      <c r="A982" s="89"/>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2" customHeight="1" x14ac:dyDescent="0.35">
      <c r="A983" s="89"/>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2" customHeight="1" x14ac:dyDescent="0.35">
      <c r="A984" s="89"/>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2" customHeight="1" x14ac:dyDescent="0.35">
      <c r="A985" s="89"/>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2" customHeight="1" x14ac:dyDescent="0.35">
      <c r="A986" s="89"/>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2" customHeight="1" x14ac:dyDescent="0.35">
      <c r="A987" s="89"/>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2" customHeight="1" x14ac:dyDescent="0.35">
      <c r="A988" s="89"/>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2" customHeight="1" x14ac:dyDescent="0.35">
      <c r="A989" s="89"/>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2" customHeight="1" x14ac:dyDescent="0.35">
      <c r="A990" s="89"/>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2" customHeight="1" x14ac:dyDescent="0.35">
      <c r="A991" s="89"/>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2" customHeight="1" x14ac:dyDescent="0.35">
      <c r="A992" s="89"/>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2" customHeight="1" x14ac:dyDescent="0.35">
      <c r="A993" s="89"/>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2" customHeight="1" x14ac:dyDescent="0.35">
      <c r="A994" s="89"/>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2" customHeight="1" x14ac:dyDescent="0.35">
      <c r="A995" s="89"/>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2" customHeight="1" x14ac:dyDescent="0.35">
      <c r="A996" s="89"/>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2" customHeight="1" x14ac:dyDescent="0.35">
      <c r="A997" s="89"/>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2" customHeight="1" x14ac:dyDescent="0.35">
      <c r="A998" s="89"/>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2" customHeight="1" x14ac:dyDescent="0.35">
      <c r="A999" s="89"/>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ht="12" customHeight="1" x14ac:dyDescent="0.35">
      <c r="A1000" s="89"/>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row r="1001" spans="1:26" ht="12" customHeight="1" x14ac:dyDescent="0.35">
      <c r="A1001" s="89"/>
      <c r="B1001" s="90"/>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row>
    <row r="1002" spans="1:26" ht="12" customHeight="1" x14ac:dyDescent="0.35">
      <c r="A1002" s="89"/>
      <c r="B1002" s="90"/>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row>
    <row r="1003" spans="1:26" ht="12" customHeight="1" x14ac:dyDescent="0.35">
      <c r="A1003" s="89"/>
      <c r="B1003" s="90"/>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row>
    <row r="1004" spans="1:26" ht="12" customHeight="1" x14ac:dyDescent="0.35">
      <c r="A1004" s="89"/>
      <c r="B1004" s="90"/>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row>
    <row r="1005" spans="1:26" ht="12" customHeight="1" x14ac:dyDescent="0.35">
      <c r="A1005" s="89"/>
      <c r="B1005" s="90"/>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row>
    <row r="1006" spans="1:26" ht="12" customHeight="1" x14ac:dyDescent="0.35">
      <c r="A1006" s="89"/>
      <c r="B1006" s="90"/>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row>
    <row r="1007" spans="1:26" ht="12" customHeight="1" x14ac:dyDescent="0.35">
      <c r="A1007" s="89"/>
      <c r="B1007" s="90"/>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row>
    <row r="1008" spans="1:26" ht="12" customHeight="1" x14ac:dyDescent="0.35">
      <c r="A1008" s="89"/>
      <c r="B1008" s="90"/>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row>
    <row r="1009" spans="1:26" ht="12" customHeight="1" x14ac:dyDescent="0.35">
      <c r="A1009" s="89"/>
      <c r="B1009" s="90"/>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row>
    <row r="1010" spans="1:26" ht="12" customHeight="1" x14ac:dyDescent="0.35">
      <c r="A1010" s="89"/>
      <c r="B1010" s="90"/>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row>
    <row r="1011" spans="1:26" ht="12" customHeight="1" x14ac:dyDescent="0.35">
      <c r="A1011" s="89"/>
      <c r="B1011" s="90"/>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row>
    <row r="1012" spans="1:26" ht="12" customHeight="1" x14ac:dyDescent="0.35">
      <c r="A1012" s="89"/>
      <c r="B1012" s="90"/>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row>
    <row r="1013" spans="1:26" ht="12" customHeight="1" x14ac:dyDescent="0.35">
      <c r="A1013" s="89"/>
      <c r="B1013" s="90"/>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row>
    <row r="1014" spans="1:26" ht="12" customHeight="1" x14ac:dyDescent="0.35">
      <c r="A1014" s="89"/>
      <c r="B1014" s="90"/>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row>
    <row r="1015" spans="1:26" ht="12" customHeight="1" x14ac:dyDescent="0.35">
      <c r="A1015" s="89"/>
      <c r="B1015" s="90"/>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row>
    <row r="1016" spans="1:26" ht="12" customHeight="1" x14ac:dyDescent="0.35">
      <c r="A1016" s="89"/>
      <c r="B1016" s="90"/>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row>
    <row r="1017" spans="1:26" ht="12" customHeight="1" x14ac:dyDescent="0.35">
      <c r="A1017" s="89"/>
      <c r="B1017" s="90"/>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row>
    <row r="1018" spans="1:26" ht="12" customHeight="1" x14ac:dyDescent="0.35">
      <c r="A1018" s="89"/>
      <c r="B1018" s="90"/>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row>
    <row r="1019" spans="1:26" ht="12" customHeight="1" x14ac:dyDescent="0.35">
      <c r="A1019" s="89"/>
      <c r="B1019" s="90"/>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row>
    <row r="1020" spans="1:26" ht="12" customHeight="1" x14ac:dyDescent="0.35">
      <c r="A1020" s="89"/>
      <c r="B1020" s="90"/>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row>
    <row r="1021" spans="1:26" ht="12" customHeight="1" x14ac:dyDescent="0.35">
      <c r="A1021" s="89"/>
      <c r="B1021" s="90"/>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row>
    <row r="1022" spans="1:26" ht="12" customHeight="1" x14ac:dyDescent="0.35">
      <c r="A1022" s="89"/>
      <c r="B1022" s="90"/>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row>
    <row r="1023" spans="1:26" ht="12" customHeight="1" x14ac:dyDescent="0.35">
      <c r="A1023" s="89"/>
      <c r="B1023" s="90"/>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row>
    <row r="1024" spans="1:26" ht="12" customHeight="1" x14ac:dyDescent="0.35">
      <c r="A1024" s="89"/>
      <c r="B1024" s="90"/>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row>
    <row r="1025" spans="1:26" ht="12" customHeight="1" x14ac:dyDescent="0.35">
      <c r="A1025" s="89"/>
      <c r="B1025" s="90"/>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row>
    <row r="1026" spans="1:26" ht="12" customHeight="1" x14ac:dyDescent="0.35">
      <c r="A1026" s="89"/>
      <c r="B1026" s="90"/>
      <c r="C1026" s="90"/>
      <c r="D1026" s="90"/>
      <c r="E1026" s="90"/>
      <c r="F1026" s="90"/>
      <c r="G1026" s="90"/>
      <c r="H1026" s="90"/>
      <c r="I1026" s="90"/>
      <c r="J1026" s="90"/>
      <c r="K1026" s="90"/>
      <c r="L1026" s="90"/>
      <c r="M1026" s="90"/>
      <c r="N1026" s="90"/>
      <c r="O1026" s="90"/>
      <c r="P1026" s="90"/>
      <c r="Q1026" s="90"/>
      <c r="R1026" s="90"/>
      <c r="S1026" s="90"/>
      <c r="T1026" s="90"/>
      <c r="U1026" s="90"/>
      <c r="V1026" s="90"/>
      <c r="W1026" s="90"/>
      <c r="X1026" s="90"/>
      <c r="Y1026" s="90"/>
      <c r="Z1026" s="90"/>
    </row>
    <row r="1027" spans="1:26" ht="12" customHeight="1" x14ac:dyDescent="0.35">
      <c r="A1027" s="89"/>
      <c r="B1027" s="90"/>
      <c r="C1027" s="90"/>
      <c r="D1027" s="90"/>
      <c r="E1027" s="90"/>
      <c r="F1027" s="90"/>
      <c r="G1027" s="90"/>
      <c r="H1027" s="90"/>
      <c r="I1027" s="90"/>
      <c r="J1027" s="90"/>
      <c r="K1027" s="90"/>
      <c r="L1027" s="90"/>
      <c r="M1027" s="90"/>
      <c r="N1027" s="90"/>
      <c r="O1027" s="90"/>
      <c r="P1027" s="90"/>
      <c r="Q1027" s="90"/>
      <c r="R1027" s="90"/>
      <c r="S1027" s="90"/>
      <c r="T1027" s="90"/>
      <c r="U1027" s="90"/>
      <c r="V1027" s="90"/>
      <c r="W1027" s="90"/>
      <c r="X1027" s="90"/>
      <c r="Y1027" s="90"/>
      <c r="Z1027" s="90"/>
    </row>
    <row r="1028" spans="1:26" ht="12" customHeight="1" x14ac:dyDescent="0.35">
      <c r="A1028" s="89"/>
      <c r="B1028" s="90"/>
      <c r="C1028" s="90"/>
      <c r="D1028" s="90"/>
      <c r="E1028" s="90"/>
      <c r="F1028" s="90"/>
      <c r="G1028" s="90"/>
      <c r="H1028" s="90"/>
      <c r="I1028" s="90"/>
      <c r="J1028" s="90"/>
      <c r="K1028" s="90"/>
      <c r="L1028" s="90"/>
      <c r="M1028" s="90"/>
      <c r="N1028" s="90"/>
      <c r="O1028" s="90"/>
      <c r="P1028" s="90"/>
      <c r="Q1028" s="90"/>
      <c r="R1028" s="90"/>
      <c r="S1028" s="90"/>
      <c r="T1028" s="90"/>
      <c r="U1028" s="90"/>
      <c r="V1028" s="90"/>
      <c r="W1028" s="90"/>
      <c r="X1028" s="90"/>
      <c r="Y1028" s="90"/>
      <c r="Z1028" s="90"/>
    </row>
    <row r="1029" spans="1:26" ht="12" customHeight="1" x14ac:dyDescent="0.35">
      <c r="A1029" s="89"/>
      <c r="B1029" s="90"/>
      <c r="C1029" s="90"/>
      <c r="D1029" s="90"/>
      <c r="E1029" s="90"/>
      <c r="F1029" s="90"/>
      <c r="G1029" s="90"/>
      <c r="H1029" s="90"/>
      <c r="I1029" s="90"/>
      <c r="J1029" s="90"/>
      <c r="K1029" s="90"/>
      <c r="L1029" s="90"/>
      <c r="M1029" s="90"/>
      <c r="N1029" s="90"/>
      <c r="O1029" s="90"/>
      <c r="P1029" s="90"/>
      <c r="Q1029" s="90"/>
      <c r="R1029" s="90"/>
      <c r="S1029" s="90"/>
      <c r="T1029" s="90"/>
      <c r="U1029" s="90"/>
      <c r="V1029" s="90"/>
      <c r="W1029" s="90"/>
      <c r="X1029" s="90"/>
      <c r="Y1029" s="90"/>
      <c r="Z1029" s="90"/>
    </row>
    <row r="1030" spans="1:26" ht="12" customHeight="1" x14ac:dyDescent="0.35">
      <c r="A1030" s="89"/>
      <c r="B1030" s="90"/>
      <c r="C1030" s="90"/>
      <c r="D1030" s="90"/>
      <c r="E1030" s="90"/>
      <c r="F1030" s="90"/>
      <c r="G1030" s="90"/>
      <c r="H1030" s="90"/>
      <c r="I1030" s="90"/>
      <c r="J1030" s="90"/>
      <c r="K1030" s="90"/>
      <c r="L1030" s="90"/>
      <c r="M1030" s="90"/>
      <c r="N1030" s="90"/>
      <c r="O1030" s="90"/>
      <c r="P1030" s="90"/>
      <c r="Q1030" s="90"/>
      <c r="R1030" s="90"/>
      <c r="S1030" s="90"/>
      <c r="T1030" s="90"/>
      <c r="U1030" s="90"/>
      <c r="V1030" s="90"/>
      <c r="W1030" s="90"/>
      <c r="X1030" s="90"/>
      <c r="Y1030" s="90"/>
      <c r="Z1030" s="90"/>
    </row>
    <row r="1031" spans="1:26" ht="12" customHeight="1" x14ac:dyDescent="0.35">
      <c r="A1031" s="89"/>
      <c r="B1031" s="90"/>
      <c r="C1031" s="90"/>
      <c r="D1031" s="90"/>
      <c r="E1031" s="90"/>
      <c r="F1031" s="90"/>
      <c r="G1031" s="90"/>
      <c r="H1031" s="90"/>
      <c r="I1031" s="90"/>
      <c r="J1031" s="90"/>
      <c r="K1031" s="90"/>
      <c r="L1031" s="90"/>
      <c r="M1031" s="90"/>
      <c r="N1031" s="90"/>
      <c r="O1031" s="90"/>
      <c r="P1031" s="90"/>
      <c r="Q1031" s="90"/>
      <c r="R1031" s="90"/>
      <c r="S1031" s="90"/>
      <c r="T1031" s="90"/>
      <c r="U1031" s="90"/>
      <c r="V1031" s="90"/>
      <c r="W1031" s="90"/>
      <c r="X1031" s="90"/>
      <c r="Y1031" s="90"/>
      <c r="Z1031" s="90"/>
    </row>
    <row r="1032" spans="1:26" ht="12" customHeight="1" x14ac:dyDescent="0.35">
      <c r="A1032" s="89"/>
      <c r="B1032" s="90"/>
      <c r="C1032" s="90"/>
      <c r="D1032" s="90"/>
      <c r="E1032" s="90"/>
      <c r="F1032" s="90"/>
      <c r="G1032" s="90"/>
      <c r="H1032" s="90"/>
      <c r="I1032" s="90"/>
      <c r="J1032" s="90"/>
      <c r="K1032" s="90"/>
      <c r="L1032" s="90"/>
      <c r="M1032" s="90"/>
      <c r="N1032" s="90"/>
      <c r="O1032" s="90"/>
      <c r="P1032" s="90"/>
      <c r="Q1032" s="90"/>
      <c r="R1032" s="90"/>
      <c r="S1032" s="90"/>
      <c r="T1032" s="90"/>
      <c r="U1032" s="90"/>
      <c r="V1032" s="90"/>
      <c r="W1032" s="90"/>
      <c r="X1032" s="90"/>
      <c r="Y1032" s="90"/>
      <c r="Z1032" s="90"/>
    </row>
    <row r="1033" spans="1:26" ht="12" customHeight="1" x14ac:dyDescent="0.35">
      <c r="A1033" s="89"/>
      <c r="B1033" s="90"/>
      <c r="C1033" s="90"/>
      <c r="D1033" s="90"/>
      <c r="E1033" s="90"/>
      <c r="F1033" s="90"/>
      <c r="G1033" s="90"/>
      <c r="H1033" s="90"/>
      <c r="I1033" s="90"/>
      <c r="J1033" s="90"/>
      <c r="K1033" s="90"/>
      <c r="L1033" s="90"/>
      <c r="M1033" s="90"/>
      <c r="N1033" s="90"/>
      <c r="O1033" s="90"/>
      <c r="P1033" s="90"/>
      <c r="Q1033" s="90"/>
      <c r="R1033" s="90"/>
      <c r="S1033" s="90"/>
      <c r="T1033" s="90"/>
      <c r="U1033" s="90"/>
      <c r="V1033" s="90"/>
      <c r="W1033" s="90"/>
      <c r="X1033" s="90"/>
      <c r="Y1033" s="90"/>
      <c r="Z1033" s="90"/>
    </row>
    <row r="1034" spans="1:26" ht="12" customHeight="1" x14ac:dyDescent="0.35">
      <c r="A1034" s="89"/>
      <c r="B1034" s="90"/>
      <c r="C1034" s="90"/>
      <c r="D1034" s="90"/>
      <c r="E1034" s="90"/>
      <c r="F1034" s="90"/>
      <c r="G1034" s="90"/>
      <c r="H1034" s="90"/>
      <c r="I1034" s="90"/>
      <c r="J1034" s="90"/>
      <c r="K1034" s="90"/>
      <c r="L1034" s="90"/>
      <c r="M1034" s="90"/>
      <c r="N1034" s="90"/>
      <c r="O1034" s="90"/>
      <c r="P1034" s="90"/>
      <c r="Q1034" s="90"/>
      <c r="R1034" s="90"/>
      <c r="S1034" s="90"/>
      <c r="T1034" s="90"/>
      <c r="U1034" s="90"/>
      <c r="V1034" s="90"/>
      <c r="W1034" s="90"/>
      <c r="X1034" s="90"/>
      <c r="Y1034" s="90"/>
      <c r="Z1034" s="90"/>
    </row>
    <row r="1035" spans="1:26" ht="12" customHeight="1" x14ac:dyDescent="0.35">
      <c r="A1035" s="89"/>
      <c r="B1035" s="90"/>
      <c r="C1035" s="90"/>
      <c r="D1035" s="90"/>
      <c r="E1035" s="90"/>
      <c r="F1035" s="90"/>
      <c r="G1035" s="90"/>
      <c r="H1035" s="90"/>
      <c r="I1035" s="90"/>
      <c r="J1035" s="90"/>
      <c r="K1035" s="90"/>
      <c r="L1035" s="90"/>
      <c r="M1035" s="90"/>
      <c r="N1035" s="90"/>
      <c r="O1035" s="90"/>
      <c r="P1035" s="90"/>
      <c r="Q1035" s="90"/>
      <c r="R1035" s="90"/>
      <c r="S1035" s="90"/>
      <c r="T1035" s="90"/>
      <c r="U1035" s="90"/>
      <c r="V1035" s="90"/>
      <c r="W1035" s="90"/>
      <c r="X1035" s="90"/>
      <c r="Y1035" s="90"/>
      <c r="Z1035" s="90"/>
    </row>
    <row r="1036" spans="1:26" ht="12" customHeight="1" x14ac:dyDescent="0.35">
      <c r="A1036" s="89"/>
      <c r="B1036" s="90"/>
      <c r="C1036" s="90"/>
      <c r="D1036" s="90"/>
      <c r="E1036" s="90"/>
      <c r="F1036" s="90"/>
      <c r="G1036" s="90"/>
      <c r="H1036" s="90"/>
      <c r="I1036" s="90"/>
      <c r="J1036" s="90"/>
      <c r="K1036" s="90"/>
      <c r="L1036" s="90"/>
      <c r="M1036" s="90"/>
      <c r="N1036" s="90"/>
      <c r="O1036" s="90"/>
      <c r="P1036" s="90"/>
      <c r="Q1036" s="90"/>
      <c r="R1036" s="90"/>
      <c r="S1036" s="90"/>
      <c r="T1036" s="90"/>
      <c r="U1036" s="90"/>
      <c r="V1036" s="90"/>
      <c r="W1036" s="90"/>
      <c r="X1036" s="90"/>
      <c r="Y1036" s="90"/>
      <c r="Z1036" s="90"/>
    </row>
    <row r="1037" spans="1:26" ht="12" customHeight="1" x14ac:dyDescent="0.35">
      <c r="A1037" s="89"/>
      <c r="B1037" s="90"/>
      <c r="C1037" s="90"/>
      <c r="D1037" s="90"/>
      <c r="E1037" s="90"/>
      <c r="F1037" s="90"/>
      <c r="G1037" s="90"/>
      <c r="H1037" s="90"/>
      <c r="I1037" s="90"/>
      <c r="J1037" s="90"/>
      <c r="K1037" s="90"/>
      <c r="L1037" s="90"/>
      <c r="M1037" s="90"/>
      <c r="N1037" s="90"/>
      <c r="O1037" s="90"/>
      <c r="P1037" s="90"/>
      <c r="Q1037" s="90"/>
      <c r="R1037" s="90"/>
      <c r="S1037" s="90"/>
      <c r="T1037" s="90"/>
      <c r="U1037" s="90"/>
      <c r="V1037" s="90"/>
      <c r="W1037" s="90"/>
      <c r="X1037" s="90"/>
      <c r="Y1037" s="90"/>
      <c r="Z1037" s="90"/>
    </row>
    <row r="1038" spans="1:26" ht="12" customHeight="1" x14ac:dyDescent="0.35">
      <c r="A1038" s="89"/>
      <c r="B1038" s="90"/>
      <c r="C1038" s="90"/>
      <c r="D1038" s="90"/>
      <c r="E1038" s="90"/>
      <c r="F1038" s="90"/>
      <c r="G1038" s="90"/>
      <c r="H1038" s="90"/>
      <c r="I1038" s="90"/>
      <c r="J1038" s="90"/>
      <c r="K1038" s="90"/>
      <c r="L1038" s="90"/>
      <c r="M1038" s="90"/>
      <c r="N1038" s="90"/>
      <c r="O1038" s="90"/>
      <c r="P1038" s="90"/>
      <c r="Q1038" s="90"/>
      <c r="R1038" s="90"/>
      <c r="S1038" s="90"/>
      <c r="T1038" s="90"/>
      <c r="U1038" s="90"/>
      <c r="V1038" s="90"/>
      <c r="W1038" s="90"/>
      <c r="X1038" s="90"/>
      <c r="Y1038" s="90"/>
      <c r="Z1038" s="90"/>
    </row>
    <row r="1039" spans="1:26" ht="12" customHeight="1" x14ac:dyDescent="0.35">
      <c r="A1039" s="89"/>
      <c r="B1039" s="90"/>
      <c r="C1039" s="90"/>
      <c r="D1039" s="90"/>
      <c r="E1039" s="90"/>
      <c r="F1039" s="90"/>
      <c r="G1039" s="90"/>
      <c r="H1039" s="90"/>
      <c r="I1039" s="90"/>
      <c r="J1039" s="90"/>
      <c r="K1039" s="90"/>
      <c r="L1039" s="90"/>
      <c r="M1039" s="90"/>
      <c r="N1039" s="90"/>
      <c r="O1039" s="90"/>
      <c r="P1039" s="90"/>
      <c r="Q1039" s="90"/>
      <c r="R1039" s="90"/>
      <c r="S1039" s="90"/>
      <c r="T1039" s="90"/>
      <c r="U1039" s="90"/>
      <c r="V1039" s="90"/>
      <c r="W1039" s="90"/>
      <c r="X1039" s="90"/>
      <c r="Y1039" s="90"/>
      <c r="Z1039" s="90"/>
    </row>
    <row r="1040" spans="1:26" ht="12" customHeight="1" x14ac:dyDescent="0.35">
      <c r="A1040" s="89"/>
      <c r="B1040" s="90"/>
      <c r="C1040" s="90"/>
      <c r="D1040" s="90"/>
      <c r="E1040" s="90"/>
      <c r="F1040" s="90"/>
      <c r="G1040" s="90"/>
      <c r="H1040" s="90"/>
      <c r="I1040" s="90"/>
      <c r="J1040" s="90"/>
      <c r="K1040" s="90"/>
      <c r="L1040" s="90"/>
      <c r="M1040" s="90"/>
      <c r="N1040" s="90"/>
      <c r="O1040" s="90"/>
      <c r="P1040" s="90"/>
      <c r="Q1040" s="90"/>
      <c r="R1040" s="90"/>
      <c r="S1040" s="90"/>
      <c r="T1040" s="90"/>
      <c r="U1040" s="90"/>
      <c r="V1040" s="90"/>
      <c r="W1040" s="90"/>
      <c r="X1040" s="90"/>
      <c r="Y1040" s="90"/>
      <c r="Z1040" s="90"/>
    </row>
    <row r="1041" spans="1:26" ht="12" customHeight="1" x14ac:dyDescent="0.35">
      <c r="A1041" s="89"/>
      <c r="B1041" s="90"/>
      <c r="C1041" s="90"/>
      <c r="D1041" s="90"/>
      <c r="E1041" s="90"/>
      <c r="F1041" s="90"/>
      <c r="G1041" s="90"/>
      <c r="H1041" s="90"/>
      <c r="I1041" s="90"/>
      <c r="J1041" s="90"/>
      <c r="K1041" s="90"/>
      <c r="L1041" s="90"/>
      <c r="M1041" s="90"/>
      <c r="N1041" s="90"/>
      <c r="O1041" s="90"/>
      <c r="P1041" s="90"/>
      <c r="Q1041" s="90"/>
      <c r="R1041" s="90"/>
      <c r="S1041" s="90"/>
      <c r="T1041" s="90"/>
      <c r="U1041" s="90"/>
      <c r="V1041" s="90"/>
      <c r="W1041" s="90"/>
      <c r="X1041" s="90"/>
      <c r="Y1041" s="90"/>
      <c r="Z1041" s="90"/>
    </row>
    <row r="1042" spans="1:26" ht="12" customHeight="1" x14ac:dyDescent="0.35">
      <c r="A1042" s="89"/>
      <c r="B1042" s="90"/>
      <c r="C1042" s="90"/>
      <c r="D1042" s="90"/>
      <c r="E1042" s="90"/>
      <c r="F1042" s="90"/>
      <c r="G1042" s="90"/>
      <c r="H1042" s="90"/>
      <c r="I1042" s="90"/>
      <c r="J1042" s="90"/>
      <c r="K1042" s="90"/>
      <c r="L1042" s="90"/>
      <c r="M1042" s="90"/>
      <c r="N1042" s="90"/>
      <c r="O1042" s="90"/>
      <c r="P1042" s="90"/>
      <c r="Q1042" s="90"/>
      <c r="R1042" s="90"/>
      <c r="S1042" s="90"/>
      <c r="T1042" s="90"/>
      <c r="U1042" s="90"/>
      <c r="V1042" s="90"/>
      <c r="W1042" s="90"/>
      <c r="X1042" s="90"/>
      <c r="Y1042" s="90"/>
      <c r="Z1042" s="90"/>
    </row>
    <row r="1043" spans="1:26" ht="12" customHeight="1" x14ac:dyDescent="0.35">
      <c r="A1043" s="89"/>
      <c r="B1043" s="90"/>
      <c r="C1043" s="90"/>
      <c r="D1043" s="90"/>
      <c r="E1043" s="90"/>
      <c r="F1043" s="90"/>
      <c r="G1043" s="90"/>
      <c r="H1043" s="90"/>
      <c r="I1043" s="90"/>
      <c r="J1043" s="90"/>
      <c r="K1043" s="90"/>
      <c r="L1043" s="90"/>
      <c r="M1043" s="90"/>
      <c r="N1043" s="90"/>
      <c r="O1043" s="90"/>
      <c r="P1043" s="90"/>
      <c r="Q1043" s="90"/>
      <c r="R1043" s="90"/>
      <c r="S1043" s="90"/>
      <c r="T1043" s="90"/>
      <c r="U1043" s="90"/>
      <c r="V1043" s="90"/>
      <c r="W1043" s="90"/>
      <c r="X1043" s="90"/>
      <c r="Y1043" s="90"/>
      <c r="Z1043" s="90"/>
    </row>
    <row r="1044" spans="1:26" ht="12" customHeight="1" x14ac:dyDescent="0.35">
      <c r="A1044" s="89"/>
      <c r="B1044" s="90"/>
      <c r="C1044" s="90"/>
      <c r="D1044" s="90"/>
      <c r="E1044" s="90"/>
      <c r="F1044" s="90"/>
      <c r="G1044" s="90"/>
      <c r="H1044" s="90"/>
      <c r="I1044" s="90"/>
      <c r="J1044" s="90"/>
      <c r="K1044" s="90"/>
      <c r="L1044" s="90"/>
      <c r="M1044" s="90"/>
      <c r="N1044" s="90"/>
      <c r="O1044" s="90"/>
      <c r="P1044" s="90"/>
      <c r="Q1044" s="90"/>
      <c r="R1044" s="90"/>
      <c r="S1044" s="90"/>
      <c r="T1044" s="90"/>
      <c r="U1044" s="90"/>
      <c r="V1044" s="90"/>
      <c r="W1044" s="90"/>
      <c r="X1044" s="90"/>
      <c r="Y1044" s="90"/>
      <c r="Z1044" s="90"/>
    </row>
    <row r="1045" spans="1:26" ht="12" customHeight="1" x14ac:dyDescent="0.35">
      <c r="A1045" s="89"/>
      <c r="B1045" s="90"/>
      <c r="C1045" s="90"/>
      <c r="D1045" s="90"/>
      <c r="E1045" s="90"/>
      <c r="F1045" s="90"/>
      <c r="G1045" s="90"/>
      <c r="H1045" s="90"/>
      <c r="I1045" s="90"/>
      <c r="J1045" s="90"/>
      <c r="K1045" s="90"/>
      <c r="L1045" s="90"/>
      <c r="M1045" s="90"/>
      <c r="N1045" s="90"/>
      <c r="O1045" s="90"/>
      <c r="P1045" s="90"/>
      <c r="Q1045" s="90"/>
      <c r="R1045" s="90"/>
      <c r="S1045" s="90"/>
      <c r="T1045" s="90"/>
      <c r="U1045" s="90"/>
      <c r="V1045" s="90"/>
      <c r="W1045" s="90"/>
      <c r="X1045" s="90"/>
      <c r="Y1045" s="90"/>
      <c r="Z1045" s="90"/>
    </row>
    <row r="1046" spans="1:26" ht="12" customHeight="1" x14ac:dyDescent="0.35">
      <c r="A1046" s="89"/>
      <c r="B1046" s="90"/>
      <c r="C1046" s="90"/>
      <c r="D1046" s="90"/>
      <c r="E1046" s="90"/>
      <c r="F1046" s="90"/>
      <c r="G1046" s="90"/>
      <c r="H1046" s="90"/>
      <c r="I1046" s="90"/>
      <c r="J1046" s="90"/>
      <c r="K1046" s="90"/>
      <c r="L1046" s="90"/>
      <c r="M1046" s="90"/>
      <c r="N1046" s="90"/>
      <c r="O1046" s="90"/>
      <c r="P1046" s="90"/>
      <c r="Q1046" s="90"/>
      <c r="R1046" s="90"/>
      <c r="S1046" s="90"/>
      <c r="T1046" s="90"/>
      <c r="U1046" s="90"/>
      <c r="V1046" s="90"/>
      <c r="W1046" s="90"/>
      <c r="X1046" s="90"/>
      <c r="Y1046" s="90"/>
      <c r="Z1046" s="90"/>
    </row>
    <row r="1047" spans="1:26" ht="12" customHeight="1" x14ac:dyDescent="0.35">
      <c r="A1047" s="89"/>
      <c r="B1047" s="90"/>
      <c r="C1047" s="90"/>
      <c r="D1047" s="90"/>
      <c r="E1047" s="90"/>
      <c r="F1047" s="90"/>
      <c r="G1047" s="90"/>
      <c r="H1047" s="90"/>
      <c r="I1047" s="90"/>
      <c r="J1047" s="90"/>
      <c r="K1047" s="90"/>
      <c r="L1047" s="90"/>
      <c r="M1047" s="90"/>
      <c r="N1047" s="90"/>
      <c r="O1047" s="90"/>
      <c r="P1047" s="90"/>
      <c r="Q1047" s="90"/>
      <c r="R1047" s="90"/>
      <c r="S1047" s="90"/>
      <c r="T1047" s="90"/>
      <c r="U1047" s="90"/>
      <c r="V1047" s="90"/>
      <c r="W1047" s="90"/>
      <c r="X1047" s="90"/>
      <c r="Y1047" s="90"/>
      <c r="Z1047" s="90"/>
    </row>
    <row r="1048" spans="1:26" ht="12" customHeight="1" x14ac:dyDescent="0.35">
      <c r="A1048" s="89"/>
      <c r="B1048" s="90"/>
      <c r="C1048" s="90"/>
      <c r="D1048" s="90"/>
      <c r="E1048" s="90"/>
      <c r="F1048" s="90"/>
      <c r="G1048" s="90"/>
      <c r="H1048" s="90"/>
      <c r="I1048" s="90"/>
      <c r="J1048" s="90"/>
      <c r="K1048" s="90"/>
      <c r="L1048" s="90"/>
      <c r="M1048" s="90"/>
      <c r="N1048" s="90"/>
      <c r="O1048" s="90"/>
      <c r="P1048" s="90"/>
      <c r="Q1048" s="90"/>
      <c r="R1048" s="90"/>
      <c r="S1048" s="90"/>
      <c r="T1048" s="90"/>
      <c r="U1048" s="90"/>
      <c r="V1048" s="90"/>
      <c r="W1048" s="90"/>
      <c r="X1048" s="90"/>
      <c r="Y1048" s="90"/>
      <c r="Z1048" s="90"/>
    </row>
    <row r="1049" spans="1:26" ht="12" customHeight="1" x14ac:dyDescent="0.35">
      <c r="A1049" s="89"/>
      <c r="B1049" s="90"/>
      <c r="C1049" s="90"/>
      <c r="D1049" s="90"/>
      <c r="E1049" s="90"/>
      <c r="F1049" s="90"/>
      <c r="G1049" s="90"/>
      <c r="H1049" s="90"/>
      <c r="I1049" s="90"/>
      <c r="J1049" s="90"/>
      <c r="K1049" s="90"/>
      <c r="L1049" s="90"/>
      <c r="M1049" s="90"/>
      <c r="N1049" s="90"/>
      <c r="O1049" s="90"/>
      <c r="P1049" s="90"/>
      <c r="Q1049" s="90"/>
      <c r="R1049" s="90"/>
      <c r="S1049" s="90"/>
      <c r="T1049" s="90"/>
      <c r="U1049" s="90"/>
      <c r="V1049" s="90"/>
      <c r="W1049" s="90"/>
      <c r="X1049" s="90"/>
      <c r="Y1049" s="90"/>
      <c r="Z1049" s="90"/>
    </row>
    <row r="1050" spans="1:26" ht="12" customHeight="1" x14ac:dyDescent="0.35">
      <c r="A1050" s="89"/>
      <c r="B1050" s="90"/>
      <c r="C1050" s="90"/>
      <c r="D1050" s="90"/>
      <c r="E1050" s="90"/>
      <c r="F1050" s="90"/>
      <c r="G1050" s="90"/>
      <c r="H1050" s="90"/>
      <c r="I1050" s="90"/>
      <c r="J1050" s="90"/>
      <c r="K1050" s="90"/>
      <c r="L1050" s="90"/>
      <c r="M1050" s="90"/>
      <c r="N1050" s="90"/>
      <c r="O1050" s="90"/>
      <c r="P1050" s="90"/>
      <c r="Q1050" s="90"/>
      <c r="R1050" s="90"/>
      <c r="S1050" s="90"/>
      <c r="T1050" s="90"/>
      <c r="U1050" s="90"/>
      <c r="V1050" s="90"/>
      <c r="W1050" s="90"/>
      <c r="X1050" s="90"/>
      <c r="Y1050" s="90"/>
      <c r="Z1050" s="90"/>
    </row>
    <row r="1051" spans="1:26" ht="12" customHeight="1" x14ac:dyDescent="0.35">
      <c r="A1051" s="89"/>
      <c r="B1051" s="90"/>
      <c r="C1051" s="90"/>
      <c r="D1051" s="90"/>
      <c r="E1051" s="90"/>
      <c r="F1051" s="90"/>
      <c r="G1051" s="90"/>
      <c r="H1051" s="90"/>
      <c r="I1051" s="90"/>
      <c r="J1051" s="90"/>
      <c r="K1051" s="90"/>
      <c r="L1051" s="90"/>
      <c r="M1051" s="90"/>
      <c r="N1051" s="90"/>
      <c r="O1051" s="90"/>
      <c r="P1051" s="90"/>
      <c r="Q1051" s="90"/>
      <c r="R1051" s="90"/>
      <c r="S1051" s="90"/>
      <c r="T1051" s="90"/>
      <c r="U1051" s="90"/>
      <c r="V1051" s="90"/>
      <c r="W1051" s="90"/>
      <c r="X1051" s="90"/>
      <c r="Y1051" s="90"/>
      <c r="Z1051" s="90"/>
    </row>
    <row r="1052" spans="1:26" ht="12" customHeight="1" x14ac:dyDescent="0.35">
      <c r="A1052" s="89"/>
      <c r="B1052" s="90"/>
      <c r="C1052" s="90"/>
      <c r="D1052" s="90"/>
      <c r="E1052" s="90"/>
      <c r="F1052" s="90"/>
      <c r="G1052" s="90"/>
      <c r="H1052" s="90"/>
      <c r="I1052" s="90"/>
      <c r="J1052" s="90"/>
      <c r="K1052" s="90"/>
      <c r="L1052" s="90"/>
      <c r="M1052" s="90"/>
      <c r="N1052" s="90"/>
      <c r="O1052" s="90"/>
      <c r="P1052" s="90"/>
      <c r="Q1052" s="90"/>
      <c r="R1052" s="90"/>
      <c r="S1052" s="90"/>
      <c r="T1052" s="90"/>
      <c r="U1052" s="90"/>
      <c r="V1052" s="90"/>
      <c r="W1052" s="90"/>
      <c r="X1052" s="90"/>
      <c r="Y1052" s="90"/>
      <c r="Z1052" s="90"/>
    </row>
    <row r="1053" spans="1:26" ht="12" customHeight="1" x14ac:dyDescent="0.35">
      <c r="A1053" s="89"/>
      <c r="B1053" s="90"/>
      <c r="C1053" s="90"/>
      <c r="D1053" s="90"/>
      <c r="E1053" s="90"/>
      <c r="F1053" s="90"/>
      <c r="G1053" s="90"/>
      <c r="H1053" s="90"/>
      <c r="I1053" s="90"/>
      <c r="J1053" s="90"/>
      <c r="K1053" s="90"/>
      <c r="L1053" s="90"/>
      <c r="M1053" s="90"/>
      <c r="N1053" s="90"/>
      <c r="O1053" s="90"/>
      <c r="P1053" s="90"/>
      <c r="Q1053" s="90"/>
      <c r="R1053" s="90"/>
      <c r="S1053" s="90"/>
      <c r="T1053" s="90"/>
      <c r="U1053" s="90"/>
      <c r="V1053" s="90"/>
      <c r="W1053" s="90"/>
      <c r="X1053" s="90"/>
      <c r="Y1053" s="90"/>
      <c r="Z1053" s="90"/>
    </row>
    <row r="1054" spans="1:26" ht="12" customHeight="1" x14ac:dyDescent="0.35">
      <c r="A1054" s="89"/>
      <c r="B1054" s="90"/>
      <c r="C1054" s="90"/>
      <c r="D1054" s="90"/>
      <c r="E1054" s="90"/>
      <c r="F1054" s="90"/>
      <c r="G1054" s="90"/>
      <c r="H1054" s="90"/>
      <c r="I1054" s="90"/>
      <c r="J1054" s="90"/>
      <c r="K1054" s="90"/>
      <c r="L1054" s="90"/>
      <c r="M1054" s="90"/>
      <c r="N1054" s="90"/>
      <c r="O1054" s="90"/>
      <c r="P1054" s="90"/>
      <c r="Q1054" s="90"/>
      <c r="R1054" s="90"/>
      <c r="S1054" s="90"/>
      <c r="T1054" s="90"/>
      <c r="U1054" s="90"/>
      <c r="V1054" s="90"/>
      <c r="W1054" s="90"/>
      <c r="X1054" s="90"/>
      <c r="Y1054" s="90"/>
      <c r="Z1054" s="90"/>
    </row>
    <row r="1055" spans="1:26" ht="12" customHeight="1" x14ac:dyDescent="0.35">
      <c r="A1055" s="89"/>
      <c r="B1055" s="90"/>
      <c r="C1055" s="90"/>
      <c r="D1055" s="90"/>
      <c r="E1055" s="90"/>
      <c r="F1055" s="90"/>
      <c r="G1055" s="90"/>
      <c r="H1055" s="90"/>
      <c r="I1055" s="90"/>
      <c r="J1055" s="90"/>
      <c r="K1055" s="90"/>
      <c r="L1055" s="90"/>
      <c r="M1055" s="90"/>
      <c r="N1055" s="90"/>
      <c r="O1055" s="90"/>
      <c r="P1055" s="90"/>
      <c r="Q1055" s="90"/>
      <c r="R1055" s="90"/>
      <c r="S1055" s="90"/>
      <c r="T1055" s="90"/>
      <c r="U1055" s="90"/>
      <c r="V1055" s="90"/>
      <c r="W1055" s="90"/>
      <c r="X1055" s="90"/>
      <c r="Y1055" s="90"/>
      <c r="Z1055" s="90"/>
    </row>
    <row r="1056" spans="1:26" ht="12" customHeight="1" x14ac:dyDescent="0.35">
      <c r="A1056" s="89"/>
      <c r="B1056" s="90"/>
      <c r="C1056" s="90"/>
      <c r="D1056" s="90"/>
      <c r="E1056" s="90"/>
      <c r="F1056" s="90"/>
      <c r="G1056" s="90"/>
      <c r="H1056" s="90"/>
      <c r="I1056" s="90"/>
      <c r="J1056" s="90"/>
      <c r="K1056" s="90"/>
      <c r="L1056" s="90"/>
      <c r="M1056" s="90"/>
      <c r="N1056" s="90"/>
      <c r="O1056" s="90"/>
      <c r="P1056" s="90"/>
      <c r="Q1056" s="90"/>
      <c r="R1056" s="90"/>
      <c r="S1056" s="90"/>
      <c r="T1056" s="90"/>
      <c r="U1056" s="90"/>
      <c r="V1056" s="90"/>
      <c r="W1056" s="90"/>
      <c r="X1056" s="90"/>
      <c r="Y1056" s="90"/>
      <c r="Z1056" s="90"/>
    </row>
    <row r="1057" spans="1:26" ht="12" customHeight="1" x14ac:dyDescent="0.35">
      <c r="A1057" s="89"/>
      <c r="B1057" s="90"/>
      <c r="C1057" s="90"/>
      <c r="D1057" s="90"/>
      <c r="E1057" s="90"/>
      <c r="F1057" s="90"/>
      <c r="G1057" s="90"/>
      <c r="H1057" s="90"/>
      <c r="I1057" s="90"/>
      <c r="J1057" s="90"/>
      <c r="K1057" s="90"/>
      <c r="L1057" s="90"/>
      <c r="M1057" s="90"/>
      <c r="N1057" s="90"/>
      <c r="O1057" s="90"/>
      <c r="P1057" s="90"/>
      <c r="Q1057" s="90"/>
      <c r="R1057" s="90"/>
      <c r="S1057" s="90"/>
      <c r="T1057" s="90"/>
      <c r="U1057" s="90"/>
      <c r="V1057" s="90"/>
      <c r="W1057" s="90"/>
      <c r="X1057" s="90"/>
      <c r="Y1057" s="90"/>
      <c r="Z1057" s="90"/>
    </row>
    <row r="1058" spans="1:26" ht="12" customHeight="1" x14ac:dyDescent="0.35">
      <c r="A1058" s="89"/>
      <c r="B1058" s="90"/>
      <c r="C1058" s="90"/>
      <c r="D1058" s="90"/>
      <c r="E1058" s="90"/>
      <c r="F1058" s="90"/>
      <c r="G1058" s="90"/>
      <c r="H1058" s="90"/>
      <c r="I1058" s="90"/>
      <c r="J1058" s="90"/>
      <c r="K1058" s="90"/>
      <c r="L1058" s="90"/>
      <c r="M1058" s="90"/>
      <c r="N1058" s="90"/>
      <c r="O1058" s="90"/>
      <c r="P1058" s="90"/>
      <c r="Q1058" s="90"/>
      <c r="R1058" s="90"/>
      <c r="S1058" s="90"/>
      <c r="T1058" s="90"/>
      <c r="U1058" s="90"/>
      <c r="V1058" s="90"/>
      <c r="W1058" s="90"/>
      <c r="X1058" s="90"/>
      <c r="Y1058" s="90"/>
      <c r="Z1058" s="90"/>
    </row>
    <row r="1059" spans="1:26" ht="12" customHeight="1" x14ac:dyDescent="0.35">
      <c r="A1059" s="89"/>
      <c r="B1059" s="90"/>
      <c r="C1059" s="90"/>
      <c r="D1059" s="90"/>
      <c r="E1059" s="90"/>
      <c r="F1059" s="90"/>
      <c r="G1059" s="90"/>
      <c r="H1059" s="90"/>
      <c r="I1059" s="90"/>
      <c r="J1059" s="90"/>
      <c r="K1059" s="90"/>
      <c r="L1059" s="90"/>
      <c r="M1059" s="90"/>
      <c r="N1059" s="90"/>
      <c r="O1059" s="90"/>
      <c r="P1059" s="90"/>
      <c r="Q1059" s="90"/>
      <c r="R1059" s="90"/>
      <c r="S1059" s="90"/>
      <c r="T1059" s="90"/>
      <c r="U1059" s="90"/>
      <c r="V1059" s="90"/>
      <c r="W1059" s="90"/>
      <c r="X1059" s="90"/>
      <c r="Y1059" s="90"/>
      <c r="Z1059" s="90"/>
    </row>
  </sheetData>
  <mergeCells count="19">
    <mergeCell ref="B80:D80"/>
    <mergeCell ref="B86:D86"/>
    <mergeCell ref="B7:D7"/>
    <mergeCell ref="B8:D8"/>
    <mergeCell ref="F16:H16"/>
    <mergeCell ref="B18:D18"/>
    <mergeCell ref="B20:D20"/>
    <mergeCell ref="B23:D23"/>
    <mergeCell ref="B24:D24"/>
    <mergeCell ref="B5:D5"/>
    <mergeCell ref="B6:D6"/>
    <mergeCell ref="B46:D46"/>
    <mergeCell ref="B66:D66"/>
    <mergeCell ref="B76:D76"/>
    <mergeCell ref="A1:D1"/>
    <mergeCell ref="A2:D2"/>
    <mergeCell ref="E2:E3"/>
    <mergeCell ref="C3:D3"/>
    <mergeCell ref="B4:D4"/>
  </mergeCells>
  <dataValidations count="2">
    <dataValidation type="list" allowBlank="1" showErrorMessage="1" sqref="F156:H201" xr:uid="{00000000-0002-0000-0600-000000000000}">
      <formula1>#REF!</formula1>
    </dataValidation>
    <dataValidation type="list" allowBlank="1" sqref="F19:H19 F21:H22 F25:H45 F47:H65 F67:H75 F77:H79 F81:H85 F87:H155" xr:uid="{00000000-0002-0000-0600-000001000000}">
      <formula1>$A$11:$A$15</formula1>
    </dataValidation>
  </dataValidations>
  <hyperlinks>
    <hyperlink ref="B6" r:id="rId1" xr:uid="{00000000-0004-0000-06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20"/>
      <c r="B1" s="121"/>
      <c r="C1" s="121"/>
      <c r="D1" s="121"/>
      <c r="E1" s="121"/>
      <c r="F1" s="121"/>
      <c r="G1" s="122" t="s">
        <v>314</v>
      </c>
      <c r="H1" s="123"/>
      <c r="I1" s="123"/>
      <c r="J1" s="123"/>
      <c r="K1" s="123"/>
      <c r="L1" s="123"/>
      <c r="M1" s="121"/>
      <c r="N1" s="121"/>
      <c r="O1" s="121"/>
      <c r="P1" s="121"/>
      <c r="Q1" s="121"/>
      <c r="R1" s="121"/>
      <c r="S1" s="121"/>
      <c r="T1" s="121"/>
      <c r="U1" s="121"/>
      <c r="V1" s="121"/>
      <c r="W1" s="121"/>
      <c r="X1" s="121"/>
      <c r="Y1" s="121"/>
      <c r="Z1" s="121"/>
    </row>
    <row r="2" spans="1:26" ht="13.5" customHeight="1" x14ac:dyDescent="0.35">
      <c r="A2" s="124"/>
      <c r="B2" s="125"/>
      <c r="C2" s="210" t="s">
        <v>315</v>
      </c>
      <c r="D2" s="189"/>
      <c r="E2" s="189"/>
      <c r="F2" s="189"/>
      <c r="G2" s="190"/>
      <c r="H2" s="126" t="s">
        <v>316</v>
      </c>
      <c r="I2" s="127"/>
      <c r="J2" s="127"/>
      <c r="K2" s="127"/>
      <c r="L2" s="127"/>
      <c r="M2" s="125"/>
      <c r="N2" s="125"/>
      <c r="O2" s="125"/>
      <c r="P2" s="125"/>
      <c r="Q2" s="125"/>
      <c r="R2" s="125"/>
      <c r="S2" s="125"/>
      <c r="T2" s="125"/>
      <c r="U2" s="125"/>
      <c r="V2" s="125"/>
      <c r="W2" s="125"/>
      <c r="X2" s="125"/>
      <c r="Y2" s="125"/>
      <c r="Z2" s="125"/>
    </row>
    <row r="3" spans="1:26" ht="13.5" customHeight="1" x14ac:dyDescent="0.35">
      <c r="A3" s="124"/>
      <c r="B3" s="125"/>
      <c r="C3" s="211" t="s">
        <v>317</v>
      </c>
      <c r="D3" s="192"/>
      <c r="E3" s="128"/>
      <c r="F3" s="212" t="s">
        <v>318</v>
      </c>
      <c r="G3" s="192"/>
      <c r="H3" s="127"/>
      <c r="I3" s="127"/>
      <c r="J3" s="129"/>
      <c r="K3" s="127"/>
      <c r="L3" s="127"/>
      <c r="M3" s="125"/>
      <c r="N3" s="125"/>
      <c r="O3" s="125"/>
      <c r="P3" s="125"/>
      <c r="Q3" s="125"/>
      <c r="R3" s="125"/>
      <c r="S3" s="125"/>
      <c r="T3" s="125"/>
      <c r="U3" s="125"/>
      <c r="V3" s="125"/>
      <c r="W3" s="125"/>
      <c r="X3" s="125"/>
      <c r="Y3" s="125"/>
      <c r="Z3" s="125"/>
    </row>
    <row r="4" spans="1:26" ht="13.5" customHeight="1" x14ac:dyDescent="0.35">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x14ac:dyDescent="0.35">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x14ac:dyDescent="0.35">
      <c r="A6" s="120"/>
      <c r="B6" s="213" t="s">
        <v>319</v>
      </c>
      <c r="C6" s="190"/>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x14ac:dyDescent="0.35">
      <c r="A7" s="120"/>
      <c r="B7" s="138" t="s">
        <v>320</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x14ac:dyDescent="0.35">
      <c r="A8" s="139" t="s">
        <v>55</v>
      </c>
      <c r="B8" s="140" t="s">
        <v>321</v>
      </c>
      <c r="C8" s="140" t="s">
        <v>322</v>
      </c>
      <c r="D8" s="140" t="s">
        <v>323</v>
      </c>
      <c r="E8" s="140" t="s">
        <v>324</v>
      </c>
      <c r="F8" s="140" t="s">
        <v>325</v>
      </c>
      <c r="G8" s="140" t="s">
        <v>326</v>
      </c>
      <c r="H8" s="140" t="s">
        <v>327</v>
      </c>
      <c r="I8" s="141" t="s">
        <v>328</v>
      </c>
      <c r="J8" s="123"/>
      <c r="K8" s="123"/>
      <c r="L8" s="121"/>
      <c r="M8" s="121"/>
      <c r="N8" s="121"/>
      <c r="O8" s="121"/>
      <c r="P8" s="121"/>
      <c r="Q8" s="121"/>
      <c r="R8" s="121"/>
      <c r="S8" s="121"/>
      <c r="T8" s="121"/>
      <c r="U8" s="121"/>
      <c r="V8" s="121"/>
      <c r="W8" s="121"/>
      <c r="X8" s="121"/>
      <c r="Y8" s="121"/>
      <c r="Z8" s="121"/>
    </row>
    <row r="9" spans="1:26" ht="13.5" customHeight="1" x14ac:dyDescent="0.35">
      <c r="A9" s="142"/>
      <c r="B9" s="143" t="s">
        <v>329</v>
      </c>
      <c r="C9" s="143" t="s">
        <v>330</v>
      </c>
      <c r="D9" s="143" t="s">
        <v>331</v>
      </c>
      <c r="E9" s="143" t="s">
        <v>332</v>
      </c>
      <c r="F9" s="143" t="s">
        <v>333</v>
      </c>
      <c r="G9" s="143" t="s">
        <v>334</v>
      </c>
      <c r="H9" s="143" t="s">
        <v>335</v>
      </c>
      <c r="I9" s="144"/>
      <c r="J9" s="145"/>
      <c r="K9" s="145"/>
      <c r="L9" s="146"/>
      <c r="M9" s="146"/>
      <c r="N9" s="146"/>
      <c r="O9" s="146"/>
      <c r="P9" s="146"/>
      <c r="Q9" s="146"/>
      <c r="R9" s="146"/>
      <c r="S9" s="146"/>
      <c r="T9" s="146"/>
      <c r="U9" s="146"/>
      <c r="V9" s="146"/>
      <c r="W9" s="146"/>
      <c r="X9" s="146"/>
      <c r="Y9" s="146"/>
      <c r="Z9" s="146"/>
    </row>
    <row r="10" spans="1:26" ht="13.5" customHeight="1" x14ac:dyDescent="0.35">
      <c r="A10" s="86">
        <v>1</v>
      </c>
      <c r="B10" s="147" t="s">
        <v>63</v>
      </c>
      <c r="C10" s="147" t="s">
        <v>336</v>
      </c>
      <c r="D10" s="147" t="s">
        <v>337</v>
      </c>
      <c r="E10" s="147" t="s">
        <v>338</v>
      </c>
      <c r="F10" s="147" t="s">
        <v>339</v>
      </c>
      <c r="G10" s="147" t="s">
        <v>340</v>
      </c>
      <c r="H10" s="147" t="s">
        <v>340</v>
      </c>
      <c r="I10" s="148"/>
      <c r="J10" s="123"/>
      <c r="K10" s="123"/>
      <c r="L10" s="121"/>
      <c r="M10" s="121"/>
      <c r="N10" s="121"/>
      <c r="O10" s="121"/>
      <c r="P10" s="121"/>
      <c r="Q10" s="121"/>
      <c r="R10" s="121"/>
      <c r="S10" s="121"/>
      <c r="T10" s="121"/>
      <c r="U10" s="121"/>
      <c r="V10" s="121"/>
      <c r="W10" s="121"/>
      <c r="X10" s="121"/>
      <c r="Y10" s="121"/>
      <c r="Z10" s="121"/>
    </row>
    <row r="11" spans="1:26" ht="20.25" customHeight="1" x14ac:dyDescent="0.35">
      <c r="A11" s="86">
        <v>2</v>
      </c>
      <c r="B11" s="147" t="s">
        <v>64</v>
      </c>
      <c r="C11" s="147" t="s">
        <v>341</v>
      </c>
      <c r="D11" s="147" t="s">
        <v>342</v>
      </c>
      <c r="E11" s="147" t="s">
        <v>343</v>
      </c>
      <c r="F11" s="147" t="s">
        <v>339</v>
      </c>
      <c r="G11" s="147" t="s">
        <v>340</v>
      </c>
      <c r="H11" s="147" t="s">
        <v>344</v>
      </c>
      <c r="I11" s="148" t="s">
        <v>345</v>
      </c>
      <c r="J11" s="123"/>
      <c r="K11" s="123"/>
      <c r="L11" s="121"/>
      <c r="M11" s="121"/>
      <c r="N11" s="121"/>
      <c r="O11" s="121"/>
      <c r="P11" s="121"/>
      <c r="Q11" s="121"/>
      <c r="R11" s="121"/>
      <c r="S11" s="121"/>
      <c r="T11" s="121"/>
      <c r="U11" s="121"/>
      <c r="V11" s="121"/>
      <c r="W11" s="121"/>
      <c r="X11" s="121"/>
      <c r="Y11" s="121"/>
      <c r="Z11" s="121"/>
    </row>
    <row r="12" spans="1:26" ht="20.25" customHeight="1" x14ac:dyDescent="0.35">
      <c r="A12" s="86">
        <v>3</v>
      </c>
      <c r="B12" s="147" t="s">
        <v>346</v>
      </c>
      <c r="C12" s="147" t="s">
        <v>347</v>
      </c>
      <c r="D12" s="147" t="s">
        <v>342</v>
      </c>
      <c r="E12" s="147" t="s">
        <v>338</v>
      </c>
      <c r="F12" s="147" t="s">
        <v>348</v>
      </c>
      <c r="G12" s="147" t="s">
        <v>340</v>
      </c>
      <c r="H12" s="147" t="s">
        <v>340</v>
      </c>
      <c r="I12" s="148"/>
      <c r="J12" s="123"/>
      <c r="K12" s="123"/>
      <c r="L12" s="121"/>
      <c r="M12" s="121"/>
      <c r="N12" s="121"/>
      <c r="O12" s="121"/>
      <c r="P12" s="121"/>
      <c r="Q12" s="121"/>
      <c r="R12" s="121"/>
      <c r="S12" s="121"/>
      <c r="T12" s="121"/>
      <c r="U12" s="121"/>
      <c r="V12" s="121"/>
      <c r="W12" s="121"/>
      <c r="X12" s="121"/>
      <c r="Y12" s="121"/>
      <c r="Z12" s="121"/>
    </row>
    <row r="13" spans="1:26" ht="15" customHeight="1" x14ac:dyDescent="0.35">
      <c r="A13" s="120"/>
      <c r="B13" s="149"/>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x14ac:dyDescent="0.35">
      <c r="A14" s="120"/>
      <c r="B14" s="213" t="s">
        <v>349</v>
      </c>
      <c r="C14" s="189"/>
      <c r="D14" s="190"/>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x14ac:dyDescent="0.35">
      <c r="A15" s="120"/>
      <c r="B15" s="138" t="s">
        <v>350</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x14ac:dyDescent="0.35">
      <c r="A16" s="139" t="s">
        <v>55</v>
      </c>
      <c r="B16" s="140" t="s">
        <v>351</v>
      </c>
      <c r="C16" s="140" t="s">
        <v>38</v>
      </c>
      <c r="D16" s="140" t="s">
        <v>40</v>
      </c>
      <c r="E16" s="140" t="s">
        <v>344</v>
      </c>
      <c r="F16" s="140" t="s">
        <v>42</v>
      </c>
      <c r="G16" s="140" t="s">
        <v>352</v>
      </c>
      <c r="H16" s="123"/>
      <c r="I16" s="123"/>
      <c r="J16" s="123"/>
      <c r="K16" s="123"/>
      <c r="L16" s="121"/>
      <c r="M16" s="121"/>
      <c r="N16" s="121"/>
      <c r="O16" s="121"/>
      <c r="P16" s="121"/>
      <c r="Q16" s="121"/>
      <c r="R16" s="121"/>
      <c r="S16" s="121"/>
      <c r="T16" s="121"/>
      <c r="U16" s="121"/>
      <c r="V16" s="121"/>
      <c r="W16" s="121"/>
      <c r="X16" s="121"/>
      <c r="Y16" s="121"/>
      <c r="Z16" s="121"/>
    </row>
    <row r="17" spans="1:26" ht="13.5" customHeight="1" x14ac:dyDescent="0.35">
      <c r="A17" s="142"/>
      <c r="B17" s="143" t="s">
        <v>329</v>
      </c>
      <c r="C17" s="150" t="s">
        <v>353</v>
      </c>
      <c r="D17" s="150" t="s">
        <v>354</v>
      </c>
      <c r="E17" s="150" t="s">
        <v>355</v>
      </c>
      <c r="F17" s="150" t="s">
        <v>356</v>
      </c>
      <c r="G17" s="150" t="s">
        <v>357</v>
      </c>
      <c r="H17" s="145"/>
      <c r="I17" s="145"/>
      <c r="J17" s="145"/>
      <c r="K17" s="145"/>
      <c r="L17" s="146"/>
      <c r="M17" s="146"/>
      <c r="N17" s="146"/>
      <c r="O17" s="146"/>
      <c r="P17" s="146"/>
      <c r="Q17" s="146"/>
      <c r="R17" s="146"/>
      <c r="S17" s="146"/>
      <c r="T17" s="146"/>
      <c r="U17" s="146"/>
      <c r="V17" s="146"/>
      <c r="W17" s="146"/>
      <c r="X17" s="146"/>
      <c r="Y17" s="146"/>
      <c r="Z17" s="146"/>
    </row>
    <row r="18" spans="1:26" ht="13.5" customHeight="1" x14ac:dyDescent="0.35">
      <c r="A18" s="86">
        <v>1</v>
      </c>
      <c r="B18" s="147" t="s">
        <v>63</v>
      </c>
      <c r="C18" s="151" t="e">
        <f>#REF!</f>
        <v>#REF!</v>
      </c>
      <c r="D18" s="151" t="e">
        <f>#REF!</f>
        <v>#REF!</v>
      </c>
      <c r="E18" s="151" t="e">
        <f>#REF!</f>
        <v>#REF!</v>
      </c>
      <c r="F18" s="151" t="e">
        <f>#REF!</f>
        <v>#REF!</v>
      </c>
      <c r="G18" s="151" t="e">
        <f>#REF!</f>
        <v>#REF!</v>
      </c>
      <c r="H18" s="123"/>
      <c r="I18" s="123"/>
      <c r="J18" s="123"/>
      <c r="K18" s="123"/>
      <c r="L18" s="121"/>
      <c r="M18" s="121"/>
      <c r="N18" s="121"/>
      <c r="O18" s="121"/>
      <c r="P18" s="121"/>
      <c r="Q18" s="121"/>
      <c r="R18" s="121"/>
      <c r="S18" s="121"/>
      <c r="T18" s="121"/>
      <c r="U18" s="121"/>
      <c r="V18" s="121"/>
      <c r="W18" s="121"/>
      <c r="X18" s="121"/>
      <c r="Y18" s="121"/>
      <c r="Z18" s="121"/>
    </row>
    <row r="19" spans="1:26" ht="20.25" customHeight="1" x14ac:dyDescent="0.35">
      <c r="A19" s="86">
        <v>2</v>
      </c>
      <c r="B19" s="147" t="s">
        <v>346</v>
      </c>
      <c r="C19" s="151" t="e">
        <f>'[2]User Story 3'!D11</f>
        <v>#REF!</v>
      </c>
      <c r="D19" s="151" t="e">
        <f>'[2]User Story 3'!D12</f>
        <v>#REF!</v>
      </c>
      <c r="E19" s="151" t="e">
        <f>'[2]User Story 3'!D14</f>
        <v>#REF!</v>
      </c>
      <c r="F19" s="151" t="e">
        <f>'[2]User Story 3'!D13</f>
        <v>#REF!</v>
      </c>
      <c r="G19" s="151" t="e">
        <f>'[2]User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x14ac:dyDescent="0.35">
      <c r="A20" s="86">
        <v>3</v>
      </c>
      <c r="B20" s="147" t="s">
        <v>96</v>
      </c>
      <c r="C20" s="151" t="e">
        <f t="shared" ref="C20:G20" si="0">SUM(C18:C19)</f>
        <v>#REF!</v>
      </c>
      <c r="D20" s="151" t="e">
        <f t="shared" si="0"/>
        <v>#REF!</v>
      </c>
      <c r="E20" s="151" t="e">
        <f t="shared" si="0"/>
        <v>#REF!</v>
      </c>
      <c r="F20" s="151" t="e">
        <f t="shared" si="0"/>
        <v>#REF!</v>
      </c>
      <c r="G20" s="151"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x14ac:dyDescent="0.35">
      <c r="A21" s="152"/>
      <c r="B21" s="153"/>
      <c r="C21" s="154" t="s">
        <v>358</v>
      </c>
      <c r="D21" s="155" t="e">
        <f>SUM(C20,D20,G20)/SUM(C20:G20)</f>
        <v>#REF!</v>
      </c>
      <c r="E21" s="156"/>
      <c r="F21" s="156"/>
      <c r="G21" s="156"/>
      <c r="H21" s="123"/>
      <c r="I21" s="123"/>
      <c r="J21" s="123"/>
      <c r="K21" s="123"/>
      <c r="L21" s="121"/>
      <c r="M21" s="121"/>
      <c r="N21" s="121"/>
      <c r="O21" s="121"/>
      <c r="P21" s="121"/>
      <c r="Q21" s="121"/>
      <c r="R21" s="121"/>
      <c r="S21" s="121"/>
      <c r="T21" s="121"/>
      <c r="U21" s="121"/>
      <c r="V21" s="121"/>
      <c r="W21" s="121"/>
      <c r="X21" s="121"/>
      <c r="Y21" s="121"/>
      <c r="Z21" s="121"/>
    </row>
    <row r="22" spans="1:26" ht="13.5" customHeight="1" x14ac:dyDescent="0.35">
      <c r="A22" s="120"/>
      <c r="B22" s="149"/>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x14ac:dyDescent="0.35">
      <c r="A23" s="120"/>
      <c r="B23" s="213" t="s">
        <v>359</v>
      </c>
      <c r="C23" s="189"/>
      <c r="D23" s="190"/>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x14ac:dyDescent="0.35">
      <c r="A24" s="120"/>
      <c r="B24" s="138" t="s">
        <v>360</v>
      </c>
      <c r="C24" s="157"/>
      <c r="D24" s="157"/>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x14ac:dyDescent="0.35">
      <c r="A25" s="120"/>
      <c r="B25" s="158" t="s">
        <v>361</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x14ac:dyDescent="0.35">
      <c r="A26" s="139" t="s">
        <v>55</v>
      </c>
      <c r="B26" s="140" t="s">
        <v>362</v>
      </c>
      <c r="C26" s="140" t="s">
        <v>363</v>
      </c>
      <c r="D26" s="140" t="s">
        <v>364</v>
      </c>
      <c r="E26" s="140" t="s">
        <v>365</v>
      </c>
      <c r="F26" s="140" t="s">
        <v>366</v>
      </c>
      <c r="G26" s="214" t="s">
        <v>107</v>
      </c>
      <c r="H26" s="190"/>
      <c r="I26" s="123"/>
      <c r="J26" s="123"/>
      <c r="K26" s="123"/>
      <c r="L26" s="123"/>
      <c r="M26" s="121"/>
      <c r="N26" s="121"/>
      <c r="O26" s="121"/>
      <c r="P26" s="121"/>
      <c r="Q26" s="121"/>
      <c r="R26" s="121"/>
      <c r="S26" s="121"/>
      <c r="T26" s="121"/>
      <c r="U26" s="121"/>
      <c r="V26" s="121"/>
      <c r="W26" s="121"/>
      <c r="X26" s="121"/>
      <c r="Y26" s="121"/>
      <c r="Z26" s="121"/>
    </row>
    <row r="27" spans="1:26" ht="13.5" customHeight="1" x14ac:dyDescent="0.35">
      <c r="A27" s="86">
        <v>1</v>
      </c>
      <c r="B27" s="147" t="s">
        <v>367</v>
      </c>
      <c r="C27" s="151" t="e">
        <f>COUNTIFS(#REF!, "*Critical*",#REF!,"*Open*")</f>
        <v>#REF!</v>
      </c>
      <c r="D27" s="151" t="e">
        <f>COUNTIFS(#REF!, "*Critical*",#REF!,"*Resolved*")</f>
        <v>#REF!</v>
      </c>
      <c r="E27" s="151" t="e">
        <f>COUNTIFS(#REF!, "*Critical*",#REF!,"*Reopened*")</f>
        <v>#REF!</v>
      </c>
      <c r="F27" s="151" t="e">
        <f>COUNTIFS(#REF!, "*Critical*",#REF!,"*Closed*") + COUNTIFS(#REF!, "*Critical*",#REF!,"*Ready for client test*")</f>
        <v>#REF!</v>
      </c>
      <c r="G27" s="215"/>
      <c r="H27" s="173"/>
      <c r="I27" s="123"/>
      <c r="J27" s="123"/>
      <c r="K27" s="123"/>
      <c r="L27" s="123"/>
      <c r="M27" s="121"/>
      <c r="N27" s="121"/>
      <c r="O27" s="121"/>
      <c r="P27" s="121"/>
      <c r="Q27" s="121"/>
      <c r="R27" s="121"/>
      <c r="S27" s="121"/>
      <c r="T27" s="121"/>
      <c r="U27" s="121"/>
      <c r="V27" s="121"/>
      <c r="W27" s="121"/>
      <c r="X27" s="121"/>
      <c r="Y27" s="121"/>
      <c r="Z27" s="121"/>
    </row>
    <row r="28" spans="1:26" ht="20.25" customHeight="1" x14ac:dyDescent="0.35">
      <c r="A28" s="86">
        <v>2</v>
      </c>
      <c r="B28" s="147" t="s">
        <v>368</v>
      </c>
      <c r="C28" s="151" t="e">
        <f>COUNTIFS(#REF!, "*Major*",#REF!,"*Open*")</f>
        <v>#REF!</v>
      </c>
      <c r="D28" s="151" t="e">
        <f>COUNTIFS(#REF!, "*Major*",#REF!,"*Resolved*")</f>
        <v>#REF!</v>
      </c>
      <c r="E28" s="151" t="e">
        <f>COUNTIFS(#REF!, "*Major*",#REF!,"*Reopened*")</f>
        <v>#REF!</v>
      </c>
      <c r="F28" s="151" t="e">
        <f>COUNTIFS(#REF!, "*Major*",#REF!,"*Closed*") + COUNTIFS(#REF!, "*Major*",#REF!,"*Ready for client test*")</f>
        <v>#REF!</v>
      </c>
      <c r="G28" s="215"/>
      <c r="H28" s="173"/>
      <c r="I28" s="123"/>
      <c r="J28" s="123"/>
      <c r="K28" s="123"/>
      <c r="L28" s="123"/>
      <c r="M28" s="121"/>
      <c r="N28" s="121"/>
      <c r="O28" s="121"/>
      <c r="P28" s="121"/>
      <c r="Q28" s="121"/>
      <c r="R28" s="121"/>
      <c r="S28" s="121"/>
      <c r="T28" s="121"/>
      <c r="U28" s="121"/>
      <c r="V28" s="121"/>
      <c r="W28" s="121"/>
      <c r="X28" s="121"/>
      <c r="Y28" s="121"/>
      <c r="Z28" s="121"/>
    </row>
    <row r="29" spans="1:26" ht="20.25" customHeight="1" x14ac:dyDescent="0.35">
      <c r="A29" s="86">
        <v>3</v>
      </c>
      <c r="B29" s="147" t="s">
        <v>369</v>
      </c>
      <c r="C29" s="151" t="e">
        <f>COUNTIFS(#REF!, "*Normal*",#REF!,"*Open*")</f>
        <v>#REF!</v>
      </c>
      <c r="D29" s="151" t="e">
        <f>COUNTIFS(#REF!, "*Normal*",#REF!,"*Resolved*")</f>
        <v>#REF!</v>
      </c>
      <c r="E29" s="151" t="e">
        <f>COUNTIFS(#REF!, "*Normal*",#REF!,"*Reopened*")</f>
        <v>#REF!</v>
      </c>
      <c r="F29" s="151" t="e">
        <f>COUNTIFS(#REF!, "*Normal*",#REF!,"*Closed*") + COUNTIFS(#REF!, "*Normal*",#REF!,"*Ready for client test*")</f>
        <v>#REF!</v>
      </c>
      <c r="G29" s="215"/>
      <c r="H29" s="173"/>
      <c r="I29" s="123"/>
      <c r="J29" s="123"/>
      <c r="K29" s="123"/>
      <c r="L29" s="123"/>
      <c r="M29" s="121"/>
      <c r="N29" s="121"/>
      <c r="O29" s="121"/>
      <c r="P29" s="121"/>
      <c r="Q29" s="121"/>
      <c r="R29" s="121"/>
      <c r="S29" s="121"/>
      <c r="T29" s="121"/>
      <c r="U29" s="121"/>
      <c r="V29" s="121"/>
      <c r="W29" s="121"/>
      <c r="X29" s="121"/>
      <c r="Y29" s="121"/>
      <c r="Z29" s="121"/>
    </row>
    <row r="30" spans="1:26" ht="20.25" customHeight="1" x14ac:dyDescent="0.35">
      <c r="A30" s="86">
        <v>4</v>
      </c>
      <c r="B30" s="147" t="s">
        <v>370</v>
      </c>
      <c r="C30" s="151" t="e">
        <f>COUNTIFS(#REF!, "*Minor*",#REF!,"*Open*")</f>
        <v>#REF!</v>
      </c>
      <c r="D30" s="151" t="e">
        <f>COUNTIFS(#REF!, "*Minor*",#REF!,"*Resolved*")</f>
        <v>#REF!</v>
      </c>
      <c r="E30" s="151" t="e">
        <f>COUNTIFS(#REF!, "*Minor*",#REF!,"*Reopened*")</f>
        <v>#REF!</v>
      </c>
      <c r="F30" s="151" t="e">
        <f>COUNTIFS(#REF!, "*Minor*",#REF!,"*Closed*") + COUNTIFS(#REF!, "*Minor*",#REF!,"*Ready for client test*")</f>
        <v>#REF!</v>
      </c>
      <c r="G30" s="215"/>
      <c r="H30" s="173"/>
      <c r="I30" s="123"/>
      <c r="J30" s="123"/>
      <c r="K30" s="123"/>
      <c r="L30" s="123"/>
      <c r="M30" s="121"/>
      <c r="N30" s="121"/>
      <c r="O30" s="121"/>
      <c r="P30" s="121"/>
      <c r="Q30" s="121"/>
      <c r="R30" s="121"/>
      <c r="S30" s="121"/>
      <c r="T30" s="121"/>
      <c r="U30" s="121"/>
      <c r="V30" s="121"/>
      <c r="W30" s="121"/>
      <c r="X30" s="121"/>
      <c r="Y30" s="121"/>
      <c r="Z30" s="121"/>
    </row>
    <row r="31" spans="1:26" ht="20.25" customHeight="1" x14ac:dyDescent="0.35">
      <c r="A31" s="86"/>
      <c r="B31" s="139" t="s">
        <v>96</v>
      </c>
      <c r="C31" s="139" t="e">
        <f>SUM(C27:C30)</f>
        <v>#REF!</v>
      </c>
      <c r="D31" s="139">
        <v>0</v>
      </c>
      <c r="E31" s="139">
        <v>0</v>
      </c>
      <c r="F31" s="139" t="e">
        <f>SUM(F27:F30)</f>
        <v>#REF!</v>
      </c>
      <c r="G31" s="215"/>
      <c r="H31" s="173"/>
      <c r="I31" s="123"/>
      <c r="J31" s="123"/>
      <c r="K31" s="123"/>
      <c r="L31" s="123"/>
      <c r="M31" s="121"/>
      <c r="N31" s="121"/>
      <c r="O31" s="121"/>
      <c r="P31" s="121"/>
      <c r="Q31" s="121"/>
      <c r="R31" s="121"/>
      <c r="S31" s="121"/>
      <c r="T31" s="121"/>
      <c r="U31" s="121"/>
      <c r="V31" s="121"/>
      <c r="W31" s="121"/>
      <c r="X31" s="121"/>
      <c r="Y31" s="121"/>
      <c r="Z31" s="121"/>
    </row>
    <row r="32" spans="1:26" ht="20.25" customHeight="1" x14ac:dyDescent="0.35">
      <c r="A32" s="152"/>
      <c r="B32" s="153"/>
      <c r="C32" s="156"/>
      <c r="D32" s="156"/>
      <c r="E32" s="156"/>
      <c r="F32" s="156"/>
      <c r="G32" s="156"/>
      <c r="H32" s="156"/>
      <c r="I32" s="123"/>
      <c r="J32" s="123"/>
      <c r="K32" s="123"/>
      <c r="L32" s="123"/>
      <c r="M32" s="121"/>
      <c r="N32" s="121"/>
      <c r="O32" s="121"/>
      <c r="P32" s="121"/>
      <c r="Q32" s="121"/>
      <c r="R32" s="121"/>
      <c r="S32" s="121"/>
      <c r="T32" s="121"/>
      <c r="U32" s="121"/>
      <c r="V32" s="121"/>
      <c r="W32" s="121"/>
      <c r="X32" s="121"/>
      <c r="Y32" s="121"/>
      <c r="Z32" s="121"/>
    </row>
    <row r="33" spans="1:26" ht="13.5" customHeight="1" x14ac:dyDescent="0.35">
      <c r="A33" s="120"/>
      <c r="B33" s="158" t="s">
        <v>371</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x14ac:dyDescent="0.35">
      <c r="A34" s="139" t="s">
        <v>55</v>
      </c>
      <c r="B34" s="140" t="s">
        <v>372</v>
      </c>
      <c r="C34" s="140" t="s">
        <v>373</v>
      </c>
      <c r="D34" s="140" t="s">
        <v>374</v>
      </c>
      <c r="E34" s="140" t="s">
        <v>325</v>
      </c>
      <c r="F34" s="216" t="s">
        <v>328</v>
      </c>
      <c r="G34" s="173"/>
      <c r="H34" s="123"/>
      <c r="I34" s="123"/>
      <c r="J34" s="123"/>
      <c r="K34" s="123"/>
      <c r="L34" s="123"/>
      <c r="M34" s="121"/>
      <c r="N34" s="121"/>
      <c r="O34" s="121"/>
      <c r="P34" s="121"/>
      <c r="Q34" s="121"/>
      <c r="R34" s="121"/>
      <c r="S34" s="121"/>
      <c r="T34" s="121"/>
      <c r="U34" s="121"/>
      <c r="V34" s="121"/>
      <c r="W34" s="121"/>
      <c r="X34" s="121"/>
      <c r="Y34" s="121"/>
      <c r="Z34" s="121"/>
    </row>
    <row r="35" spans="1:26" ht="13.5" customHeight="1" x14ac:dyDescent="0.35">
      <c r="A35" s="142"/>
      <c r="B35" s="143" t="s">
        <v>375</v>
      </c>
      <c r="C35" s="150" t="s">
        <v>376</v>
      </c>
      <c r="D35" s="150" t="s">
        <v>377</v>
      </c>
      <c r="E35" s="150" t="s">
        <v>333</v>
      </c>
      <c r="F35" s="217"/>
      <c r="G35" s="173"/>
      <c r="H35" s="145"/>
      <c r="I35" s="145"/>
      <c r="J35" s="145"/>
      <c r="K35" s="145"/>
      <c r="L35" s="145"/>
      <c r="M35" s="146"/>
      <c r="N35" s="146"/>
      <c r="O35" s="146"/>
      <c r="P35" s="146"/>
      <c r="Q35" s="146"/>
      <c r="R35" s="146"/>
      <c r="S35" s="146"/>
      <c r="T35" s="146"/>
      <c r="U35" s="146"/>
      <c r="V35" s="146"/>
      <c r="W35" s="146"/>
      <c r="X35" s="146"/>
      <c r="Y35" s="146"/>
      <c r="Z35" s="146"/>
    </row>
    <row r="36" spans="1:26" ht="13.5" customHeight="1" x14ac:dyDescent="0.35">
      <c r="A36" s="86">
        <v>1</v>
      </c>
      <c r="B36" s="147" t="s">
        <v>378</v>
      </c>
      <c r="C36" s="151" t="s">
        <v>379</v>
      </c>
      <c r="D36" s="151" t="s">
        <v>370</v>
      </c>
      <c r="E36" s="151" t="s">
        <v>339</v>
      </c>
      <c r="F36" s="215"/>
      <c r="G36" s="173"/>
      <c r="H36" s="123"/>
      <c r="I36" s="123"/>
      <c r="J36" s="123"/>
      <c r="K36" s="123"/>
      <c r="L36" s="123"/>
      <c r="M36" s="121"/>
      <c r="N36" s="121"/>
      <c r="O36" s="121"/>
      <c r="P36" s="121"/>
      <c r="Q36" s="121"/>
      <c r="R36" s="121"/>
      <c r="S36" s="121"/>
      <c r="T36" s="121"/>
      <c r="U36" s="121"/>
      <c r="V36" s="121"/>
      <c r="W36" s="121"/>
      <c r="X36" s="121"/>
      <c r="Y36" s="121"/>
      <c r="Z36" s="121"/>
    </row>
    <row r="37" spans="1:26" ht="20.25" customHeight="1" x14ac:dyDescent="0.35">
      <c r="A37" s="86">
        <v>2</v>
      </c>
      <c r="B37" s="147" t="s">
        <v>380</v>
      </c>
      <c r="C37" s="151" t="s">
        <v>381</v>
      </c>
      <c r="D37" s="151" t="s">
        <v>370</v>
      </c>
      <c r="E37" s="151" t="s">
        <v>339</v>
      </c>
      <c r="F37" s="215"/>
      <c r="G37" s="173"/>
      <c r="H37" s="123"/>
      <c r="I37" s="123"/>
      <c r="J37" s="123"/>
      <c r="K37" s="123"/>
      <c r="L37" s="123"/>
      <c r="M37" s="121"/>
      <c r="N37" s="121"/>
      <c r="O37" s="121"/>
      <c r="P37" s="121"/>
      <c r="Q37" s="121"/>
      <c r="R37" s="121"/>
      <c r="S37" s="121"/>
      <c r="T37" s="121"/>
      <c r="U37" s="121"/>
      <c r="V37" s="121"/>
      <c r="W37" s="121"/>
      <c r="X37" s="121"/>
      <c r="Y37" s="121"/>
      <c r="Z37" s="121"/>
    </row>
    <row r="38" spans="1:26" ht="20.25" customHeight="1" x14ac:dyDescent="0.35">
      <c r="A38" s="152"/>
      <c r="B38" s="153"/>
      <c r="C38" s="156"/>
      <c r="D38" s="156"/>
      <c r="E38" s="156"/>
      <c r="F38" s="156"/>
      <c r="G38" s="156"/>
      <c r="H38" s="156"/>
      <c r="I38" s="123"/>
      <c r="J38" s="123"/>
      <c r="K38" s="123"/>
      <c r="L38" s="123"/>
      <c r="M38" s="121"/>
      <c r="N38" s="121"/>
      <c r="O38" s="121"/>
      <c r="P38" s="121"/>
      <c r="Q38" s="121"/>
      <c r="R38" s="121"/>
      <c r="S38" s="121"/>
      <c r="T38" s="121"/>
      <c r="U38" s="121"/>
      <c r="V38" s="121"/>
      <c r="W38" s="121"/>
      <c r="X38" s="121"/>
      <c r="Y38" s="121"/>
      <c r="Z38" s="121"/>
    </row>
    <row r="39" spans="1:26" ht="21.75" customHeight="1" x14ac:dyDescent="0.35">
      <c r="A39" s="120"/>
      <c r="B39" s="213" t="s">
        <v>382</v>
      </c>
      <c r="C39" s="190"/>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x14ac:dyDescent="0.35">
      <c r="A40" s="120"/>
      <c r="B40" s="138" t="s">
        <v>383</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x14ac:dyDescent="0.35">
      <c r="A41" s="139" t="s">
        <v>55</v>
      </c>
      <c r="B41" s="140" t="s">
        <v>59</v>
      </c>
      <c r="C41" s="216" t="s">
        <v>384</v>
      </c>
      <c r="D41" s="173"/>
      <c r="E41" s="216" t="s">
        <v>385</v>
      </c>
      <c r="F41" s="172"/>
      <c r="G41" s="173"/>
      <c r="H41" s="139" t="s">
        <v>386</v>
      </c>
      <c r="I41" s="123"/>
      <c r="J41" s="123"/>
      <c r="K41" s="123"/>
      <c r="L41" s="123"/>
      <c r="M41" s="121"/>
      <c r="N41" s="121"/>
      <c r="O41" s="121"/>
      <c r="P41" s="121"/>
      <c r="Q41" s="121"/>
      <c r="R41" s="121"/>
      <c r="S41" s="121"/>
      <c r="T41" s="121"/>
      <c r="U41" s="121"/>
      <c r="V41" s="121"/>
      <c r="W41" s="121"/>
      <c r="X41" s="121"/>
      <c r="Y41" s="121"/>
      <c r="Z41" s="121"/>
    </row>
    <row r="42" spans="1:26" ht="34.5" customHeight="1" x14ac:dyDescent="0.35">
      <c r="A42" s="86">
        <v>1</v>
      </c>
      <c r="B42" s="159" t="s">
        <v>387</v>
      </c>
      <c r="C42" s="218" t="s">
        <v>388</v>
      </c>
      <c r="D42" s="173"/>
      <c r="E42" s="218" t="s">
        <v>389</v>
      </c>
      <c r="F42" s="172"/>
      <c r="G42" s="173"/>
      <c r="H42" s="160"/>
      <c r="I42" s="123"/>
      <c r="J42" s="123"/>
      <c r="K42" s="123"/>
      <c r="L42" s="123"/>
      <c r="M42" s="121"/>
      <c r="N42" s="121"/>
      <c r="O42" s="121"/>
      <c r="P42" s="121"/>
      <c r="Q42" s="121"/>
      <c r="R42" s="121"/>
      <c r="S42" s="121"/>
      <c r="T42" s="121"/>
      <c r="U42" s="121"/>
      <c r="V42" s="121"/>
      <c r="W42" s="121"/>
      <c r="X42" s="121"/>
      <c r="Y42" s="121"/>
      <c r="Z42" s="121"/>
    </row>
    <row r="43" spans="1:26" ht="34.5" customHeight="1" x14ac:dyDescent="0.35">
      <c r="A43" s="86">
        <v>2</v>
      </c>
      <c r="B43" s="159" t="s">
        <v>387</v>
      </c>
      <c r="C43" s="218" t="s">
        <v>388</v>
      </c>
      <c r="D43" s="173"/>
      <c r="E43" s="218" t="s">
        <v>389</v>
      </c>
      <c r="F43" s="172"/>
      <c r="G43" s="173"/>
      <c r="H43" s="160"/>
      <c r="I43" s="123"/>
      <c r="J43" s="123"/>
      <c r="K43" s="123"/>
      <c r="L43" s="123"/>
      <c r="M43" s="121"/>
      <c r="N43" s="121"/>
      <c r="O43" s="121"/>
      <c r="P43" s="121"/>
      <c r="Q43" s="121"/>
      <c r="R43" s="121"/>
      <c r="S43" s="121"/>
      <c r="T43" s="121"/>
      <c r="U43" s="121"/>
      <c r="V43" s="121"/>
      <c r="W43" s="121"/>
      <c r="X43" s="121"/>
      <c r="Y43" s="121"/>
      <c r="Z43" s="121"/>
    </row>
    <row r="44" spans="1:26" ht="34.5" customHeight="1" x14ac:dyDescent="0.35">
      <c r="A44" s="86">
        <v>3</v>
      </c>
      <c r="B44" s="159" t="s">
        <v>387</v>
      </c>
      <c r="C44" s="218" t="s">
        <v>388</v>
      </c>
      <c r="D44" s="173"/>
      <c r="E44" s="218" t="s">
        <v>389</v>
      </c>
      <c r="F44" s="172"/>
      <c r="G44" s="173"/>
      <c r="H44" s="160"/>
      <c r="I44" s="123"/>
      <c r="J44" s="123"/>
      <c r="K44" s="123"/>
      <c r="L44" s="123"/>
      <c r="M44" s="121"/>
      <c r="N44" s="121"/>
      <c r="O44" s="121"/>
      <c r="P44" s="121"/>
      <c r="Q44" s="121"/>
      <c r="R44" s="121"/>
      <c r="S44" s="121"/>
      <c r="T44" s="121"/>
      <c r="U44" s="121"/>
      <c r="V44" s="121"/>
      <c r="W44" s="121"/>
      <c r="X44" s="121"/>
      <c r="Y44" s="121"/>
      <c r="Z44" s="121"/>
    </row>
    <row r="45" spans="1:26" ht="13.5" customHeight="1" x14ac:dyDescent="0.35">
      <c r="A45" s="120"/>
      <c r="B45" s="161"/>
      <c r="C45" s="161"/>
      <c r="D45" s="161"/>
      <c r="E45" s="161"/>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x14ac:dyDescent="0.35">
      <c r="A46" s="120"/>
      <c r="B46" s="213" t="s">
        <v>390</v>
      </c>
      <c r="C46" s="190"/>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x14ac:dyDescent="0.35">
      <c r="A47" s="120"/>
      <c r="B47" s="138" t="s">
        <v>391</v>
      </c>
      <c r="C47" s="161"/>
      <c r="D47" s="161"/>
      <c r="E47" s="161"/>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x14ac:dyDescent="0.35">
      <c r="A48" s="223" t="s">
        <v>55</v>
      </c>
      <c r="B48" s="226" t="s">
        <v>392</v>
      </c>
      <c r="C48" s="216" t="s">
        <v>393</v>
      </c>
      <c r="D48" s="172"/>
      <c r="E48" s="172"/>
      <c r="F48" s="173"/>
      <c r="G48" s="219" t="s">
        <v>358</v>
      </c>
      <c r="H48" s="219" t="s">
        <v>392</v>
      </c>
      <c r="I48" s="221" t="s">
        <v>394</v>
      </c>
      <c r="J48" s="26"/>
      <c r="K48" s="26"/>
      <c r="L48" s="26"/>
      <c r="M48" s="162"/>
      <c r="N48" s="162"/>
      <c r="O48" s="162"/>
      <c r="P48" s="162"/>
      <c r="Q48" s="162"/>
      <c r="R48" s="162"/>
      <c r="S48" s="162"/>
      <c r="T48" s="162"/>
      <c r="U48" s="162"/>
      <c r="V48" s="162"/>
      <c r="W48" s="162"/>
      <c r="X48" s="162"/>
      <c r="Y48" s="162"/>
      <c r="Z48" s="162"/>
    </row>
    <row r="49" spans="1:26" ht="13.5" customHeight="1" x14ac:dyDescent="0.35">
      <c r="A49" s="224"/>
      <c r="B49" s="227"/>
      <c r="C49" s="163" t="s">
        <v>367</v>
      </c>
      <c r="D49" s="163" t="s">
        <v>368</v>
      </c>
      <c r="E49" s="164" t="s">
        <v>369</v>
      </c>
      <c r="F49" s="164" t="s">
        <v>370</v>
      </c>
      <c r="G49" s="220"/>
      <c r="H49" s="220"/>
      <c r="I49" s="222"/>
      <c r="J49" s="123"/>
      <c r="K49" s="123"/>
      <c r="L49" s="123"/>
      <c r="M49" s="121"/>
      <c r="N49" s="121"/>
      <c r="O49" s="121"/>
      <c r="P49" s="121"/>
      <c r="Q49" s="121"/>
      <c r="R49" s="121"/>
      <c r="S49" s="121"/>
      <c r="T49" s="121"/>
      <c r="U49" s="121"/>
      <c r="V49" s="121"/>
      <c r="W49" s="121"/>
      <c r="X49" s="121"/>
      <c r="Y49" s="121"/>
      <c r="Z49" s="121"/>
    </row>
    <row r="50" spans="1:26" ht="13.5" customHeight="1" x14ac:dyDescent="0.35">
      <c r="A50" s="225"/>
      <c r="B50" s="228"/>
      <c r="C50" s="165" t="s">
        <v>395</v>
      </c>
      <c r="D50" s="165" t="s">
        <v>396</v>
      </c>
      <c r="E50" s="165" t="s">
        <v>397</v>
      </c>
      <c r="F50" s="165" t="s">
        <v>398</v>
      </c>
      <c r="G50" s="166" t="s">
        <v>399</v>
      </c>
      <c r="H50" s="166" t="s">
        <v>400</v>
      </c>
      <c r="I50" s="166" t="s">
        <v>400</v>
      </c>
      <c r="J50" s="123"/>
      <c r="K50" s="123"/>
      <c r="L50" s="123"/>
      <c r="M50" s="121"/>
      <c r="N50" s="121"/>
      <c r="O50" s="121"/>
      <c r="P50" s="121"/>
      <c r="Q50" s="121"/>
      <c r="R50" s="121"/>
      <c r="S50" s="121"/>
      <c r="T50" s="121"/>
      <c r="U50" s="121"/>
      <c r="V50" s="121"/>
      <c r="W50" s="121"/>
      <c r="X50" s="121"/>
      <c r="Y50" s="121"/>
      <c r="Z50" s="121"/>
    </row>
    <row r="51" spans="1:26" ht="13.5" customHeight="1" x14ac:dyDescent="0.35">
      <c r="A51" s="86">
        <v>1</v>
      </c>
      <c r="B51" s="142" t="s">
        <v>401</v>
      </c>
      <c r="C51" s="165" t="s">
        <v>395</v>
      </c>
      <c r="D51" s="165" t="s">
        <v>396</v>
      </c>
      <c r="E51" s="165" t="s">
        <v>397</v>
      </c>
      <c r="F51" s="165" t="s">
        <v>398</v>
      </c>
      <c r="G51" s="167" t="s">
        <v>399</v>
      </c>
      <c r="H51" s="167" t="s">
        <v>400</v>
      </c>
      <c r="I51" s="167" t="s">
        <v>400</v>
      </c>
      <c r="J51" s="123"/>
      <c r="K51" s="123"/>
      <c r="L51" s="123"/>
      <c r="M51" s="121"/>
      <c r="N51" s="121"/>
      <c r="O51" s="121"/>
      <c r="P51" s="121"/>
      <c r="Q51" s="121"/>
      <c r="R51" s="121"/>
      <c r="S51" s="121"/>
      <c r="T51" s="121"/>
      <c r="U51" s="121"/>
      <c r="V51" s="121"/>
      <c r="W51" s="121"/>
      <c r="X51" s="121"/>
      <c r="Y51" s="121"/>
      <c r="Z51" s="121"/>
    </row>
    <row r="52" spans="1:26" ht="13.5" customHeight="1" x14ac:dyDescent="0.35">
      <c r="A52" s="86">
        <v>2</v>
      </c>
      <c r="B52" s="86" t="s">
        <v>62</v>
      </c>
      <c r="C52" s="167">
        <v>0</v>
      </c>
      <c r="D52" s="167">
        <v>0</v>
      </c>
      <c r="E52" s="167">
        <v>0</v>
      </c>
      <c r="F52" s="167" t="e">
        <f>SUM(C31:E31)</f>
        <v>#REF!</v>
      </c>
      <c r="G52" s="168" t="e">
        <f>D21</f>
        <v>#REF!</v>
      </c>
      <c r="H52" s="167" t="s">
        <v>400</v>
      </c>
      <c r="I52" s="167" t="s">
        <v>400</v>
      </c>
      <c r="J52" s="123"/>
      <c r="K52" s="123"/>
      <c r="L52" s="123"/>
      <c r="M52" s="121"/>
      <c r="N52" s="121"/>
      <c r="O52" s="121"/>
      <c r="P52" s="121"/>
      <c r="Q52" s="121"/>
      <c r="R52" s="121"/>
      <c r="S52" s="121"/>
      <c r="T52" s="121"/>
      <c r="U52" s="121"/>
      <c r="V52" s="121"/>
      <c r="W52" s="121"/>
      <c r="X52" s="121"/>
      <c r="Y52" s="121"/>
      <c r="Z52" s="121"/>
    </row>
    <row r="53" spans="1:26" ht="18.75" customHeight="1" x14ac:dyDescent="0.35">
      <c r="A53" s="120"/>
      <c r="B53" s="169"/>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x14ac:dyDescent="0.35">
      <c r="A54" s="120"/>
      <c r="B54" s="170"/>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x14ac:dyDescent="0.35">
      <c r="A55" s="120"/>
      <c r="B55" s="170"/>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x14ac:dyDescent="0.35">
      <c r="A56" s="120"/>
      <c r="B56" s="170"/>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x14ac:dyDescent="0.35">
      <c r="A57" s="120"/>
      <c r="B57" s="170"/>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x14ac:dyDescent="0.35">
      <c r="A58" s="120"/>
      <c r="B58" s="170"/>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x14ac:dyDescent="0.35">
      <c r="A59" s="120"/>
      <c r="B59" s="170"/>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x14ac:dyDescent="0.35">
      <c r="A60" s="120"/>
      <c r="B60" s="170"/>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x14ac:dyDescent="0.35">
      <c r="A61" s="120"/>
      <c r="B61" s="170"/>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x14ac:dyDescent="0.35">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x14ac:dyDescent="0.35">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x14ac:dyDescent="0.35">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x14ac:dyDescent="0.35">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x14ac:dyDescent="0.35">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x14ac:dyDescent="0.35">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x14ac:dyDescent="0.35">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x14ac:dyDescent="0.35">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x14ac:dyDescent="0.35">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x14ac:dyDescent="0.35">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x14ac:dyDescent="0.35">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x14ac:dyDescent="0.35">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x14ac:dyDescent="0.35">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x14ac:dyDescent="0.35">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x14ac:dyDescent="0.35">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x14ac:dyDescent="0.35">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x14ac:dyDescent="0.35">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x14ac:dyDescent="0.35">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x14ac:dyDescent="0.35">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x14ac:dyDescent="0.35">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x14ac:dyDescent="0.35">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x14ac:dyDescent="0.35">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x14ac:dyDescent="0.35">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x14ac:dyDescent="0.35">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x14ac:dyDescent="0.35">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x14ac:dyDescent="0.35">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x14ac:dyDescent="0.35">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x14ac:dyDescent="0.35">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x14ac:dyDescent="0.35">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x14ac:dyDescent="0.35">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x14ac:dyDescent="0.35">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x14ac:dyDescent="0.35">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x14ac:dyDescent="0.35">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x14ac:dyDescent="0.35">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x14ac:dyDescent="0.35">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x14ac:dyDescent="0.35">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x14ac:dyDescent="0.35">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x14ac:dyDescent="0.35">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x14ac:dyDescent="0.35">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x14ac:dyDescent="0.35">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x14ac:dyDescent="0.35">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x14ac:dyDescent="0.35">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x14ac:dyDescent="0.35">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x14ac:dyDescent="0.35">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x14ac:dyDescent="0.35">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x14ac:dyDescent="0.35">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x14ac:dyDescent="0.35">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x14ac:dyDescent="0.35">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x14ac:dyDescent="0.35">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x14ac:dyDescent="0.35">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x14ac:dyDescent="0.35">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x14ac:dyDescent="0.35">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x14ac:dyDescent="0.35">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x14ac:dyDescent="0.35">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x14ac:dyDescent="0.35">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x14ac:dyDescent="0.35">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x14ac:dyDescent="0.35">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x14ac:dyDescent="0.35">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x14ac:dyDescent="0.35">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x14ac:dyDescent="0.35">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x14ac:dyDescent="0.35">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x14ac:dyDescent="0.35">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x14ac:dyDescent="0.35">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x14ac:dyDescent="0.35">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x14ac:dyDescent="0.35">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x14ac:dyDescent="0.35">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x14ac:dyDescent="0.35">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x14ac:dyDescent="0.35">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x14ac:dyDescent="0.35">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x14ac:dyDescent="0.35">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x14ac:dyDescent="0.35">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x14ac:dyDescent="0.35">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x14ac:dyDescent="0.35">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x14ac:dyDescent="0.35">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x14ac:dyDescent="0.35">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x14ac:dyDescent="0.35">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x14ac:dyDescent="0.35">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x14ac:dyDescent="0.35">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x14ac:dyDescent="0.35">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x14ac:dyDescent="0.35">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x14ac:dyDescent="0.35">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x14ac:dyDescent="0.35">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x14ac:dyDescent="0.35">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x14ac:dyDescent="0.35">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x14ac:dyDescent="0.35">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x14ac:dyDescent="0.35">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x14ac:dyDescent="0.35">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x14ac:dyDescent="0.35">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x14ac:dyDescent="0.35">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x14ac:dyDescent="0.35">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x14ac:dyDescent="0.35">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x14ac:dyDescent="0.35">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x14ac:dyDescent="0.35">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x14ac:dyDescent="0.35">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x14ac:dyDescent="0.35">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x14ac:dyDescent="0.35">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x14ac:dyDescent="0.35">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x14ac:dyDescent="0.35">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x14ac:dyDescent="0.35">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x14ac:dyDescent="0.35">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x14ac:dyDescent="0.35">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x14ac:dyDescent="0.35">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x14ac:dyDescent="0.35">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x14ac:dyDescent="0.35">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x14ac:dyDescent="0.35">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x14ac:dyDescent="0.35">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x14ac:dyDescent="0.35">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x14ac:dyDescent="0.35">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x14ac:dyDescent="0.35">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x14ac:dyDescent="0.35">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x14ac:dyDescent="0.35">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x14ac:dyDescent="0.35">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x14ac:dyDescent="0.35">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x14ac:dyDescent="0.35">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x14ac:dyDescent="0.35">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x14ac:dyDescent="0.35">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x14ac:dyDescent="0.35">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x14ac:dyDescent="0.35">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x14ac:dyDescent="0.35">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x14ac:dyDescent="0.35">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x14ac:dyDescent="0.35">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x14ac:dyDescent="0.35">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x14ac:dyDescent="0.35">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x14ac:dyDescent="0.35">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x14ac:dyDescent="0.35">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x14ac:dyDescent="0.35">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x14ac:dyDescent="0.35">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x14ac:dyDescent="0.35">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x14ac:dyDescent="0.35">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x14ac:dyDescent="0.35">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x14ac:dyDescent="0.35">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x14ac:dyDescent="0.35">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x14ac:dyDescent="0.35">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x14ac:dyDescent="0.35">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x14ac:dyDescent="0.35">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x14ac:dyDescent="0.35">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x14ac:dyDescent="0.35">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x14ac:dyDescent="0.35">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x14ac:dyDescent="0.35">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x14ac:dyDescent="0.35">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x14ac:dyDescent="0.35">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x14ac:dyDescent="0.35">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x14ac:dyDescent="0.35">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x14ac:dyDescent="0.35">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x14ac:dyDescent="0.35">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x14ac:dyDescent="0.35">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x14ac:dyDescent="0.35">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x14ac:dyDescent="0.35">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x14ac:dyDescent="0.35">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x14ac:dyDescent="0.35">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x14ac:dyDescent="0.35">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x14ac:dyDescent="0.35">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x14ac:dyDescent="0.35">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x14ac:dyDescent="0.35">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x14ac:dyDescent="0.35">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x14ac:dyDescent="0.35">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x14ac:dyDescent="0.35">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x14ac:dyDescent="0.35">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x14ac:dyDescent="0.35">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x14ac:dyDescent="0.35">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x14ac:dyDescent="0.35">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x14ac:dyDescent="0.35">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x14ac:dyDescent="0.35">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x14ac:dyDescent="0.35">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x14ac:dyDescent="0.35">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x14ac:dyDescent="0.35">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x14ac:dyDescent="0.35">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x14ac:dyDescent="0.35">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x14ac:dyDescent="0.35">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x14ac:dyDescent="0.35">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x14ac:dyDescent="0.35">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x14ac:dyDescent="0.35">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x14ac:dyDescent="0.35">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x14ac:dyDescent="0.35">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x14ac:dyDescent="0.35">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x14ac:dyDescent="0.35">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x14ac:dyDescent="0.35">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x14ac:dyDescent="0.35">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x14ac:dyDescent="0.35">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x14ac:dyDescent="0.35">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x14ac:dyDescent="0.35">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x14ac:dyDescent="0.35">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x14ac:dyDescent="0.35">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x14ac:dyDescent="0.35">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x14ac:dyDescent="0.35">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x14ac:dyDescent="0.35">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x14ac:dyDescent="0.35">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x14ac:dyDescent="0.35">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x14ac:dyDescent="0.35">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x14ac:dyDescent="0.35">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x14ac:dyDescent="0.35">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x14ac:dyDescent="0.35">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x14ac:dyDescent="0.35">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x14ac:dyDescent="0.35">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x14ac:dyDescent="0.35">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x14ac:dyDescent="0.35">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x14ac:dyDescent="0.35">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x14ac:dyDescent="0.35">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x14ac:dyDescent="0.35">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x14ac:dyDescent="0.35">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x14ac:dyDescent="0.35">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x14ac:dyDescent="0.35">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x14ac:dyDescent="0.35">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x14ac:dyDescent="0.35">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x14ac:dyDescent="0.35">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x14ac:dyDescent="0.35">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x14ac:dyDescent="0.35">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x14ac:dyDescent="0.35">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x14ac:dyDescent="0.35">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x14ac:dyDescent="0.35">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x14ac:dyDescent="0.35">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x14ac:dyDescent="0.35">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x14ac:dyDescent="0.35">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x14ac:dyDescent="0.35">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x14ac:dyDescent="0.35">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x14ac:dyDescent="0.35">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x14ac:dyDescent="0.35">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x14ac:dyDescent="0.35">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x14ac:dyDescent="0.35">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x14ac:dyDescent="0.35">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x14ac:dyDescent="0.35">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x14ac:dyDescent="0.35">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x14ac:dyDescent="0.35">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x14ac:dyDescent="0.35">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x14ac:dyDescent="0.35">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x14ac:dyDescent="0.35">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x14ac:dyDescent="0.35">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x14ac:dyDescent="0.35">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x14ac:dyDescent="0.35">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x14ac:dyDescent="0.35">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x14ac:dyDescent="0.35">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x14ac:dyDescent="0.35">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x14ac:dyDescent="0.35">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x14ac:dyDescent="0.35">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x14ac:dyDescent="0.35">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x14ac:dyDescent="0.35">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x14ac:dyDescent="0.35">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x14ac:dyDescent="0.35">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x14ac:dyDescent="0.35">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x14ac:dyDescent="0.35">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x14ac:dyDescent="0.35">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x14ac:dyDescent="0.35">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x14ac:dyDescent="0.35">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x14ac:dyDescent="0.35">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x14ac:dyDescent="0.35">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x14ac:dyDescent="0.35">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x14ac:dyDescent="0.35">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x14ac:dyDescent="0.35">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x14ac:dyDescent="0.35">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x14ac:dyDescent="0.35">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x14ac:dyDescent="0.35">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x14ac:dyDescent="0.35">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x14ac:dyDescent="0.35">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x14ac:dyDescent="0.35">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x14ac:dyDescent="0.35">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x14ac:dyDescent="0.35">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x14ac:dyDescent="0.35">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x14ac:dyDescent="0.35">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x14ac:dyDescent="0.35">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x14ac:dyDescent="0.35">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x14ac:dyDescent="0.35">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x14ac:dyDescent="0.35">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x14ac:dyDescent="0.35">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x14ac:dyDescent="0.35">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x14ac:dyDescent="0.35">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x14ac:dyDescent="0.35">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x14ac:dyDescent="0.35">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x14ac:dyDescent="0.35">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x14ac:dyDescent="0.35">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x14ac:dyDescent="0.35">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x14ac:dyDescent="0.35">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x14ac:dyDescent="0.35">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x14ac:dyDescent="0.35">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x14ac:dyDescent="0.35">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x14ac:dyDescent="0.35">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x14ac:dyDescent="0.35">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x14ac:dyDescent="0.35">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x14ac:dyDescent="0.35">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x14ac:dyDescent="0.35">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x14ac:dyDescent="0.35">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x14ac:dyDescent="0.35">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x14ac:dyDescent="0.35">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x14ac:dyDescent="0.35">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x14ac:dyDescent="0.35">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x14ac:dyDescent="0.35">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x14ac:dyDescent="0.35">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x14ac:dyDescent="0.35">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x14ac:dyDescent="0.35">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x14ac:dyDescent="0.35">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x14ac:dyDescent="0.35">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x14ac:dyDescent="0.35">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x14ac:dyDescent="0.35">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x14ac:dyDescent="0.35">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x14ac:dyDescent="0.35">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x14ac:dyDescent="0.35">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x14ac:dyDescent="0.35">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x14ac:dyDescent="0.35">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x14ac:dyDescent="0.35">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x14ac:dyDescent="0.35">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x14ac:dyDescent="0.35">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x14ac:dyDescent="0.35">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x14ac:dyDescent="0.35">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x14ac:dyDescent="0.35">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x14ac:dyDescent="0.35">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x14ac:dyDescent="0.35">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x14ac:dyDescent="0.35">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x14ac:dyDescent="0.35">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x14ac:dyDescent="0.35">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x14ac:dyDescent="0.35">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x14ac:dyDescent="0.35">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x14ac:dyDescent="0.35">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x14ac:dyDescent="0.35">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x14ac:dyDescent="0.35">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x14ac:dyDescent="0.35">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x14ac:dyDescent="0.35">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x14ac:dyDescent="0.35">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x14ac:dyDescent="0.35">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x14ac:dyDescent="0.35">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x14ac:dyDescent="0.35">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x14ac:dyDescent="0.35">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x14ac:dyDescent="0.35">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x14ac:dyDescent="0.35">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x14ac:dyDescent="0.35">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x14ac:dyDescent="0.35">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x14ac:dyDescent="0.35">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x14ac:dyDescent="0.35">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x14ac:dyDescent="0.35">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x14ac:dyDescent="0.35">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x14ac:dyDescent="0.35">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x14ac:dyDescent="0.35">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x14ac:dyDescent="0.35">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x14ac:dyDescent="0.35">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x14ac:dyDescent="0.35">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x14ac:dyDescent="0.35">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x14ac:dyDescent="0.35">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x14ac:dyDescent="0.35">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x14ac:dyDescent="0.35">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x14ac:dyDescent="0.35">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x14ac:dyDescent="0.35">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x14ac:dyDescent="0.35">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x14ac:dyDescent="0.35">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x14ac:dyDescent="0.35">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x14ac:dyDescent="0.35">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x14ac:dyDescent="0.35">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x14ac:dyDescent="0.35">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x14ac:dyDescent="0.35">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x14ac:dyDescent="0.35">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x14ac:dyDescent="0.35">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x14ac:dyDescent="0.35">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x14ac:dyDescent="0.35">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x14ac:dyDescent="0.35">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x14ac:dyDescent="0.35">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x14ac:dyDescent="0.35">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x14ac:dyDescent="0.35">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x14ac:dyDescent="0.35">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x14ac:dyDescent="0.35">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x14ac:dyDescent="0.35">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x14ac:dyDescent="0.35">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x14ac:dyDescent="0.35">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x14ac:dyDescent="0.35">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x14ac:dyDescent="0.35">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x14ac:dyDescent="0.35">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x14ac:dyDescent="0.35">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x14ac:dyDescent="0.35">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x14ac:dyDescent="0.35">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x14ac:dyDescent="0.35">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x14ac:dyDescent="0.35">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x14ac:dyDescent="0.35">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x14ac:dyDescent="0.35">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x14ac:dyDescent="0.35">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x14ac:dyDescent="0.35">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x14ac:dyDescent="0.35">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x14ac:dyDescent="0.35">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x14ac:dyDescent="0.35">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x14ac:dyDescent="0.35">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x14ac:dyDescent="0.35">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x14ac:dyDescent="0.35">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x14ac:dyDescent="0.35">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x14ac:dyDescent="0.35">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x14ac:dyDescent="0.35">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x14ac:dyDescent="0.35">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x14ac:dyDescent="0.35">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x14ac:dyDescent="0.35">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x14ac:dyDescent="0.35">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x14ac:dyDescent="0.35">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x14ac:dyDescent="0.35">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x14ac:dyDescent="0.35">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x14ac:dyDescent="0.35">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x14ac:dyDescent="0.35">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x14ac:dyDescent="0.35">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x14ac:dyDescent="0.35">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x14ac:dyDescent="0.35">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x14ac:dyDescent="0.35">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x14ac:dyDescent="0.35">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x14ac:dyDescent="0.35">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x14ac:dyDescent="0.35">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x14ac:dyDescent="0.35">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x14ac:dyDescent="0.35">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x14ac:dyDescent="0.35">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x14ac:dyDescent="0.35">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x14ac:dyDescent="0.35">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x14ac:dyDescent="0.35">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x14ac:dyDescent="0.35">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x14ac:dyDescent="0.35">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x14ac:dyDescent="0.35">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x14ac:dyDescent="0.35">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x14ac:dyDescent="0.35">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x14ac:dyDescent="0.35">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x14ac:dyDescent="0.35">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x14ac:dyDescent="0.35">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x14ac:dyDescent="0.35">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x14ac:dyDescent="0.35">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x14ac:dyDescent="0.35">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x14ac:dyDescent="0.35">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x14ac:dyDescent="0.35">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x14ac:dyDescent="0.35">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x14ac:dyDescent="0.35">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x14ac:dyDescent="0.35">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x14ac:dyDescent="0.35">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x14ac:dyDescent="0.35">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x14ac:dyDescent="0.35">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x14ac:dyDescent="0.35">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x14ac:dyDescent="0.35">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x14ac:dyDescent="0.35">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x14ac:dyDescent="0.35">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x14ac:dyDescent="0.35">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x14ac:dyDescent="0.35">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x14ac:dyDescent="0.35">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x14ac:dyDescent="0.35">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x14ac:dyDescent="0.35">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x14ac:dyDescent="0.35">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x14ac:dyDescent="0.35">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x14ac:dyDescent="0.35">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x14ac:dyDescent="0.35">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x14ac:dyDescent="0.35">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x14ac:dyDescent="0.35">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x14ac:dyDescent="0.35">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x14ac:dyDescent="0.35">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x14ac:dyDescent="0.35">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x14ac:dyDescent="0.35">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x14ac:dyDescent="0.35">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x14ac:dyDescent="0.35">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x14ac:dyDescent="0.35">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x14ac:dyDescent="0.35">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x14ac:dyDescent="0.35">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x14ac:dyDescent="0.35">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x14ac:dyDescent="0.35">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x14ac:dyDescent="0.35">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x14ac:dyDescent="0.35">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x14ac:dyDescent="0.35">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x14ac:dyDescent="0.35">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x14ac:dyDescent="0.35">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x14ac:dyDescent="0.35">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x14ac:dyDescent="0.35">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x14ac:dyDescent="0.35">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x14ac:dyDescent="0.35">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x14ac:dyDescent="0.35">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x14ac:dyDescent="0.35">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x14ac:dyDescent="0.35">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x14ac:dyDescent="0.35">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x14ac:dyDescent="0.35">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x14ac:dyDescent="0.35">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x14ac:dyDescent="0.35">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x14ac:dyDescent="0.35">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x14ac:dyDescent="0.35">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x14ac:dyDescent="0.35">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x14ac:dyDescent="0.35">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x14ac:dyDescent="0.35">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x14ac:dyDescent="0.35">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x14ac:dyDescent="0.35">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x14ac:dyDescent="0.35">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x14ac:dyDescent="0.35">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x14ac:dyDescent="0.35">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x14ac:dyDescent="0.35">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x14ac:dyDescent="0.35">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x14ac:dyDescent="0.35">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x14ac:dyDescent="0.35">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x14ac:dyDescent="0.35">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x14ac:dyDescent="0.35">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x14ac:dyDescent="0.35">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x14ac:dyDescent="0.35">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x14ac:dyDescent="0.35">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x14ac:dyDescent="0.35">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x14ac:dyDescent="0.35">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x14ac:dyDescent="0.35">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x14ac:dyDescent="0.35">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x14ac:dyDescent="0.35">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x14ac:dyDescent="0.35">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x14ac:dyDescent="0.35">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x14ac:dyDescent="0.35">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x14ac:dyDescent="0.35">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x14ac:dyDescent="0.35">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x14ac:dyDescent="0.35">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x14ac:dyDescent="0.35">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x14ac:dyDescent="0.35">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x14ac:dyDescent="0.35">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x14ac:dyDescent="0.35">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x14ac:dyDescent="0.35">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x14ac:dyDescent="0.35">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x14ac:dyDescent="0.35">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x14ac:dyDescent="0.35">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x14ac:dyDescent="0.35">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x14ac:dyDescent="0.35">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x14ac:dyDescent="0.35">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x14ac:dyDescent="0.35">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x14ac:dyDescent="0.35">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x14ac:dyDescent="0.35">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x14ac:dyDescent="0.35">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x14ac:dyDescent="0.35">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x14ac:dyDescent="0.35">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x14ac:dyDescent="0.35">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x14ac:dyDescent="0.35">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x14ac:dyDescent="0.35">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x14ac:dyDescent="0.35">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x14ac:dyDescent="0.35">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x14ac:dyDescent="0.35">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x14ac:dyDescent="0.35">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x14ac:dyDescent="0.35">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x14ac:dyDescent="0.35">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x14ac:dyDescent="0.35">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x14ac:dyDescent="0.35">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x14ac:dyDescent="0.35">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x14ac:dyDescent="0.35">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x14ac:dyDescent="0.35">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x14ac:dyDescent="0.35">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x14ac:dyDescent="0.35">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x14ac:dyDescent="0.35">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x14ac:dyDescent="0.35">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x14ac:dyDescent="0.35">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x14ac:dyDescent="0.35">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x14ac:dyDescent="0.35">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x14ac:dyDescent="0.35">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x14ac:dyDescent="0.35">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x14ac:dyDescent="0.35">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x14ac:dyDescent="0.35">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x14ac:dyDescent="0.35">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x14ac:dyDescent="0.35">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x14ac:dyDescent="0.35">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x14ac:dyDescent="0.35">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x14ac:dyDescent="0.35">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x14ac:dyDescent="0.35">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x14ac:dyDescent="0.35">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x14ac:dyDescent="0.35">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x14ac:dyDescent="0.35">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x14ac:dyDescent="0.35">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x14ac:dyDescent="0.35">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x14ac:dyDescent="0.35">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x14ac:dyDescent="0.35">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x14ac:dyDescent="0.35">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x14ac:dyDescent="0.35">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x14ac:dyDescent="0.35">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x14ac:dyDescent="0.35">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x14ac:dyDescent="0.35">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x14ac:dyDescent="0.35">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x14ac:dyDescent="0.35">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x14ac:dyDescent="0.35">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x14ac:dyDescent="0.35">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x14ac:dyDescent="0.35">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x14ac:dyDescent="0.35">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x14ac:dyDescent="0.35">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x14ac:dyDescent="0.35">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x14ac:dyDescent="0.35">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x14ac:dyDescent="0.35">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x14ac:dyDescent="0.35">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x14ac:dyDescent="0.35">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x14ac:dyDescent="0.35">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x14ac:dyDescent="0.35">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x14ac:dyDescent="0.35">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x14ac:dyDescent="0.35">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x14ac:dyDescent="0.35">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x14ac:dyDescent="0.35">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x14ac:dyDescent="0.35">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x14ac:dyDescent="0.35">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x14ac:dyDescent="0.35">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x14ac:dyDescent="0.35">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x14ac:dyDescent="0.35">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x14ac:dyDescent="0.35">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x14ac:dyDescent="0.35">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x14ac:dyDescent="0.35">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x14ac:dyDescent="0.35">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x14ac:dyDescent="0.35">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x14ac:dyDescent="0.35">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x14ac:dyDescent="0.35">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x14ac:dyDescent="0.35">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x14ac:dyDescent="0.35">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x14ac:dyDescent="0.35">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x14ac:dyDescent="0.35">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x14ac:dyDescent="0.35">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x14ac:dyDescent="0.35">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x14ac:dyDescent="0.35">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x14ac:dyDescent="0.35">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x14ac:dyDescent="0.35">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x14ac:dyDescent="0.35">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x14ac:dyDescent="0.35">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x14ac:dyDescent="0.35">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x14ac:dyDescent="0.35">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x14ac:dyDescent="0.35">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x14ac:dyDescent="0.35">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x14ac:dyDescent="0.35">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x14ac:dyDescent="0.35">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x14ac:dyDescent="0.35">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x14ac:dyDescent="0.35">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x14ac:dyDescent="0.35">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x14ac:dyDescent="0.35">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x14ac:dyDescent="0.35">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x14ac:dyDescent="0.35">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x14ac:dyDescent="0.35">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x14ac:dyDescent="0.35">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x14ac:dyDescent="0.35">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x14ac:dyDescent="0.35">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x14ac:dyDescent="0.35">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x14ac:dyDescent="0.35">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x14ac:dyDescent="0.35">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x14ac:dyDescent="0.35">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x14ac:dyDescent="0.35">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x14ac:dyDescent="0.35">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x14ac:dyDescent="0.35">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x14ac:dyDescent="0.35">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x14ac:dyDescent="0.35">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x14ac:dyDescent="0.35">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x14ac:dyDescent="0.35">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x14ac:dyDescent="0.35">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x14ac:dyDescent="0.35">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x14ac:dyDescent="0.35">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x14ac:dyDescent="0.35">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x14ac:dyDescent="0.35">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x14ac:dyDescent="0.35">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x14ac:dyDescent="0.35">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x14ac:dyDescent="0.35">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x14ac:dyDescent="0.35">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x14ac:dyDescent="0.35">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x14ac:dyDescent="0.35">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x14ac:dyDescent="0.35">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x14ac:dyDescent="0.35">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x14ac:dyDescent="0.35">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x14ac:dyDescent="0.35">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x14ac:dyDescent="0.35">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x14ac:dyDescent="0.35">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x14ac:dyDescent="0.35">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x14ac:dyDescent="0.35">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x14ac:dyDescent="0.35">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x14ac:dyDescent="0.35">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x14ac:dyDescent="0.35">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x14ac:dyDescent="0.35">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x14ac:dyDescent="0.35">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x14ac:dyDescent="0.35">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x14ac:dyDescent="0.35">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x14ac:dyDescent="0.35">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x14ac:dyDescent="0.35">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x14ac:dyDescent="0.35">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x14ac:dyDescent="0.35">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x14ac:dyDescent="0.35">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x14ac:dyDescent="0.35">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x14ac:dyDescent="0.35">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x14ac:dyDescent="0.35">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x14ac:dyDescent="0.35">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x14ac:dyDescent="0.35">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x14ac:dyDescent="0.35">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x14ac:dyDescent="0.35">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x14ac:dyDescent="0.35">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x14ac:dyDescent="0.35">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x14ac:dyDescent="0.35">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x14ac:dyDescent="0.35">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x14ac:dyDescent="0.35">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x14ac:dyDescent="0.35">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x14ac:dyDescent="0.35">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x14ac:dyDescent="0.35">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x14ac:dyDescent="0.35">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x14ac:dyDescent="0.35">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x14ac:dyDescent="0.35">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x14ac:dyDescent="0.35">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x14ac:dyDescent="0.35">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x14ac:dyDescent="0.35">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x14ac:dyDescent="0.35">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x14ac:dyDescent="0.35">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x14ac:dyDescent="0.35">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x14ac:dyDescent="0.35">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x14ac:dyDescent="0.35">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x14ac:dyDescent="0.35">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x14ac:dyDescent="0.35">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x14ac:dyDescent="0.35">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x14ac:dyDescent="0.35">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x14ac:dyDescent="0.35">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x14ac:dyDescent="0.35">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x14ac:dyDescent="0.35">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x14ac:dyDescent="0.35">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x14ac:dyDescent="0.35">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x14ac:dyDescent="0.35">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x14ac:dyDescent="0.35">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x14ac:dyDescent="0.35">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x14ac:dyDescent="0.35">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x14ac:dyDescent="0.35">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x14ac:dyDescent="0.35">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x14ac:dyDescent="0.35">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x14ac:dyDescent="0.35">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x14ac:dyDescent="0.35">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x14ac:dyDescent="0.35">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x14ac:dyDescent="0.35">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x14ac:dyDescent="0.35">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x14ac:dyDescent="0.35">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x14ac:dyDescent="0.35">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x14ac:dyDescent="0.35">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x14ac:dyDescent="0.35">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x14ac:dyDescent="0.35">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x14ac:dyDescent="0.35">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x14ac:dyDescent="0.35">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x14ac:dyDescent="0.35">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x14ac:dyDescent="0.35">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x14ac:dyDescent="0.35">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x14ac:dyDescent="0.35">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x14ac:dyDescent="0.35">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x14ac:dyDescent="0.35">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x14ac:dyDescent="0.35">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x14ac:dyDescent="0.35">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x14ac:dyDescent="0.35">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x14ac:dyDescent="0.35">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x14ac:dyDescent="0.35">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x14ac:dyDescent="0.35">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x14ac:dyDescent="0.35">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x14ac:dyDescent="0.35">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x14ac:dyDescent="0.35">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x14ac:dyDescent="0.35">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x14ac:dyDescent="0.35">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x14ac:dyDescent="0.35">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x14ac:dyDescent="0.35">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x14ac:dyDescent="0.35">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x14ac:dyDescent="0.35">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x14ac:dyDescent="0.35">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x14ac:dyDescent="0.35">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x14ac:dyDescent="0.35">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x14ac:dyDescent="0.35">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x14ac:dyDescent="0.35">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x14ac:dyDescent="0.35">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x14ac:dyDescent="0.35">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x14ac:dyDescent="0.35">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x14ac:dyDescent="0.35">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x14ac:dyDescent="0.35">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x14ac:dyDescent="0.35">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x14ac:dyDescent="0.35">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x14ac:dyDescent="0.35">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x14ac:dyDescent="0.35">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x14ac:dyDescent="0.35">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x14ac:dyDescent="0.35">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x14ac:dyDescent="0.35">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x14ac:dyDescent="0.35">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x14ac:dyDescent="0.35">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x14ac:dyDescent="0.35">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x14ac:dyDescent="0.35">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x14ac:dyDescent="0.35">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x14ac:dyDescent="0.35">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x14ac:dyDescent="0.35">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x14ac:dyDescent="0.35">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x14ac:dyDescent="0.35">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x14ac:dyDescent="0.35">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x14ac:dyDescent="0.35">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x14ac:dyDescent="0.35">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x14ac:dyDescent="0.35">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x14ac:dyDescent="0.35">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x14ac:dyDescent="0.35">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x14ac:dyDescent="0.35">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x14ac:dyDescent="0.35">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x14ac:dyDescent="0.35">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x14ac:dyDescent="0.35">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x14ac:dyDescent="0.35">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x14ac:dyDescent="0.35">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x14ac:dyDescent="0.35">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x14ac:dyDescent="0.35">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x14ac:dyDescent="0.35">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x14ac:dyDescent="0.35">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x14ac:dyDescent="0.35">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x14ac:dyDescent="0.35">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x14ac:dyDescent="0.35">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x14ac:dyDescent="0.35">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x14ac:dyDescent="0.35">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x14ac:dyDescent="0.35">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x14ac:dyDescent="0.35">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x14ac:dyDescent="0.35">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x14ac:dyDescent="0.35">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x14ac:dyDescent="0.35">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x14ac:dyDescent="0.35">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x14ac:dyDescent="0.35">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x14ac:dyDescent="0.35">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x14ac:dyDescent="0.35">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x14ac:dyDescent="0.35">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x14ac:dyDescent="0.35">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x14ac:dyDescent="0.35">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x14ac:dyDescent="0.35">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x14ac:dyDescent="0.35">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x14ac:dyDescent="0.35">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x14ac:dyDescent="0.35">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x14ac:dyDescent="0.35">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x14ac:dyDescent="0.35">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x14ac:dyDescent="0.35">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x14ac:dyDescent="0.35">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x14ac:dyDescent="0.35">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x14ac:dyDescent="0.35">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x14ac:dyDescent="0.35">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x14ac:dyDescent="0.35">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x14ac:dyDescent="0.35">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x14ac:dyDescent="0.35">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x14ac:dyDescent="0.35">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x14ac:dyDescent="0.35">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x14ac:dyDescent="0.35">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x14ac:dyDescent="0.35">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x14ac:dyDescent="0.35">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x14ac:dyDescent="0.35">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x14ac:dyDescent="0.35">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x14ac:dyDescent="0.35">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x14ac:dyDescent="0.35">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x14ac:dyDescent="0.35">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x14ac:dyDescent="0.35">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x14ac:dyDescent="0.35">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x14ac:dyDescent="0.35">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x14ac:dyDescent="0.35">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x14ac:dyDescent="0.35">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x14ac:dyDescent="0.35">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x14ac:dyDescent="0.35">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x14ac:dyDescent="0.35">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x14ac:dyDescent="0.35">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x14ac:dyDescent="0.35">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x14ac:dyDescent="0.35">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x14ac:dyDescent="0.35">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x14ac:dyDescent="0.35">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x14ac:dyDescent="0.35">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x14ac:dyDescent="0.35">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x14ac:dyDescent="0.35">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x14ac:dyDescent="0.35">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x14ac:dyDescent="0.35">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x14ac:dyDescent="0.35">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x14ac:dyDescent="0.35">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x14ac:dyDescent="0.35">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x14ac:dyDescent="0.35">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x14ac:dyDescent="0.35">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x14ac:dyDescent="0.35">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x14ac:dyDescent="0.35">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x14ac:dyDescent="0.35">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x14ac:dyDescent="0.35">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x14ac:dyDescent="0.35">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x14ac:dyDescent="0.35">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x14ac:dyDescent="0.35">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x14ac:dyDescent="0.35">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x14ac:dyDescent="0.35">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x14ac:dyDescent="0.35">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x14ac:dyDescent="0.35">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x14ac:dyDescent="0.35">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x14ac:dyDescent="0.35">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x14ac:dyDescent="0.35">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x14ac:dyDescent="0.35">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x14ac:dyDescent="0.35">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x14ac:dyDescent="0.35">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x14ac:dyDescent="0.35">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x14ac:dyDescent="0.35">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x14ac:dyDescent="0.35">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x14ac:dyDescent="0.35">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x14ac:dyDescent="0.35">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x14ac:dyDescent="0.35">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x14ac:dyDescent="0.35">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x14ac:dyDescent="0.35">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x14ac:dyDescent="0.35">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x14ac:dyDescent="0.35">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x14ac:dyDescent="0.35">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x14ac:dyDescent="0.35">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x14ac:dyDescent="0.35">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x14ac:dyDescent="0.35">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x14ac:dyDescent="0.35">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x14ac:dyDescent="0.35">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x14ac:dyDescent="0.35">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x14ac:dyDescent="0.35">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x14ac:dyDescent="0.35">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x14ac:dyDescent="0.35">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x14ac:dyDescent="0.35">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x14ac:dyDescent="0.35">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x14ac:dyDescent="0.35">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x14ac:dyDescent="0.35">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x14ac:dyDescent="0.35">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x14ac:dyDescent="0.35">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x14ac:dyDescent="0.35">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x14ac:dyDescent="0.35">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x14ac:dyDescent="0.35">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x14ac:dyDescent="0.35">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x14ac:dyDescent="0.35">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x14ac:dyDescent="0.35">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x14ac:dyDescent="0.35">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x14ac:dyDescent="0.35">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x14ac:dyDescent="0.35">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x14ac:dyDescent="0.35">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x14ac:dyDescent="0.35">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x14ac:dyDescent="0.35">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x14ac:dyDescent="0.35">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x14ac:dyDescent="0.35">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x14ac:dyDescent="0.35">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x14ac:dyDescent="0.35">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x14ac:dyDescent="0.35">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x14ac:dyDescent="0.35">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x14ac:dyDescent="0.35">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x14ac:dyDescent="0.35">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x14ac:dyDescent="0.35">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x14ac:dyDescent="0.35">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x14ac:dyDescent="0.35">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x14ac:dyDescent="0.35">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x14ac:dyDescent="0.35">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x14ac:dyDescent="0.35">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x14ac:dyDescent="0.35">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x14ac:dyDescent="0.35">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x14ac:dyDescent="0.35">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x14ac:dyDescent="0.35">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x14ac:dyDescent="0.35">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x14ac:dyDescent="0.35">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x14ac:dyDescent="0.35">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x14ac:dyDescent="0.35">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x14ac:dyDescent="0.35">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x14ac:dyDescent="0.35">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x14ac:dyDescent="0.35">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x14ac:dyDescent="0.35">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x14ac:dyDescent="0.35">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x14ac:dyDescent="0.35">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x14ac:dyDescent="0.35">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x14ac:dyDescent="0.35">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x14ac:dyDescent="0.35">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x14ac:dyDescent="0.35">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x14ac:dyDescent="0.35">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x14ac:dyDescent="0.35">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x14ac:dyDescent="0.35">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x14ac:dyDescent="0.35">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x14ac:dyDescent="0.35">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x14ac:dyDescent="0.35">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x14ac:dyDescent="0.35">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x14ac:dyDescent="0.35">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x14ac:dyDescent="0.35">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x14ac:dyDescent="0.35">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x14ac:dyDescent="0.35">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x14ac:dyDescent="0.35">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x14ac:dyDescent="0.35">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x14ac:dyDescent="0.35">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x14ac:dyDescent="0.35">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x14ac:dyDescent="0.35">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x14ac:dyDescent="0.35">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x14ac:dyDescent="0.35">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x14ac:dyDescent="0.35">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2022-10-25T10:37:01Z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