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bocchan/Documents/Focus - 22 - jungkook/3. Freelancing - Data Analytics 1k a month (3h)/VBA projects/Lazada/"/>
    </mc:Choice>
  </mc:AlternateContent>
  <xr:revisionPtr revIDLastSave="0" documentId="13_ncr:1_{B0BC2C32-3EBB-DA46-AB27-41E86D26E6D7}" xr6:coauthVersionLast="47" xr6:coauthVersionMax="47" xr10:uidLastSave="{00000000-0000-0000-0000-000000000000}"/>
  <bookViews>
    <workbookView xWindow="0" yWindow="500" windowWidth="28800" windowHeight="15920" activeTab="2" xr2:uid="{212CE55F-F2BE-4FEB-9C9A-1228772CEBA3}"/>
  </bookViews>
  <sheets>
    <sheet name="Dropdown List" sheetId="7" state="hidden" r:id="rId1"/>
    <sheet name="Scheme &gt;&gt;&gt;" sheetId="3" r:id="rId2"/>
    <sheet name="PRICE SUBSIDY" sheetId="5" r:id="rId3"/>
  </sheets>
  <externalReferences>
    <externalReference r:id="rId4"/>
  </externalReferences>
  <definedNames>
    <definedName name="_xlnm._FilterDatabase" localSheetId="2" hidden="1">'PRICE SUBSIDY'!$A$3:$U$290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07" i="5" l="1"/>
  <c r="K207" i="5"/>
  <c r="L207" i="5"/>
  <c r="M207" i="5"/>
  <c r="N207" i="5"/>
  <c r="J208" i="5"/>
  <c r="K208" i="5"/>
  <c r="L208" i="5"/>
  <c r="M208" i="5"/>
  <c r="N208" i="5"/>
  <c r="J209" i="5"/>
  <c r="K209" i="5"/>
  <c r="L209" i="5"/>
  <c r="M209" i="5"/>
  <c r="N209" i="5"/>
  <c r="J210" i="5"/>
  <c r="K210" i="5"/>
  <c r="L210" i="5"/>
  <c r="M210" i="5"/>
  <c r="N210" i="5"/>
  <c r="J211" i="5"/>
  <c r="K211" i="5"/>
  <c r="L211" i="5"/>
  <c r="M211" i="5"/>
  <c r="N211" i="5"/>
  <c r="J212" i="5"/>
  <c r="K212" i="5"/>
  <c r="L212" i="5"/>
  <c r="M212" i="5"/>
  <c r="N212" i="5"/>
  <c r="J213" i="5"/>
  <c r="K213" i="5"/>
  <c r="L213" i="5"/>
  <c r="M213" i="5"/>
  <c r="N213" i="5"/>
  <c r="J214" i="5"/>
  <c r="K214" i="5"/>
  <c r="L214" i="5"/>
  <c r="M214" i="5"/>
  <c r="N214" i="5"/>
  <c r="J215" i="5"/>
  <c r="K215" i="5"/>
  <c r="L215" i="5"/>
  <c r="M215" i="5"/>
  <c r="N215" i="5"/>
  <c r="J216" i="5"/>
  <c r="K216" i="5"/>
  <c r="L216" i="5"/>
  <c r="M216" i="5"/>
  <c r="N216" i="5"/>
  <c r="J217" i="5"/>
  <c r="K217" i="5"/>
  <c r="L217" i="5"/>
  <c r="M217" i="5"/>
  <c r="N217" i="5"/>
  <c r="J218" i="5"/>
  <c r="K218" i="5"/>
  <c r="L218" i="5"/>
  <c r="M218" i="5"/>
  <c r="N218" i="5"/>
  <c r="J219" i="5"/>
  <c r="K219" i="5"/>
  <c r="L219" i="5"/>
  <c r="M219" i="5"/>
  <c r="N219" i="5"/>
  <c r="J220" i="5"/>
  <c r="K220" i="5"/>
  <c r="L220" i="5"/>
  <c r="M220" i="5"/>
  <c r="N220" i="5"/>
  <c r="J221" i="5"/>
  <c r="K221" i="5"/>
  <c r="L221" i="5"/>
  <c r="M221" i="5"/>
  <c r="N221" i="5"/>
  <c r="J222" i="5"/>
  <c r="K222" i="5"/>
  <c r="L222" i="5"/>
  <c r="M222" i="5"/>
  <c r="N222" i="5"/>
  <c r="J223" i="5"/>
  <c r="K223" i="5"/>
  <c r="L223" i="5"/>
  <c r="M223" i="5"/>
  <c r="N223" i="5"/>
  <c r="J224" i="5"/>
  <c r="K224" i="5"/>
  <c r="L224" i="5"/>
  <c r="M224" i="5"/>
  <c r="N224" i="5"/>
  <c r="J225" i="5"/>
  <c r="K225" i="5"/>
  <c r="L225" i="5"/>
  <c r="M225" i="5"/>
  <c r="N225" i="5"/>
  <c r="J226" i="5"/>
  <c r="K226" i="5"/>
  <c r="L226" i="5"/>
  <c r="M226" i="5"/>
  <c r="N226" i="5"/>
  <c r="J227" i="5"/>
  <c r="K227" i="5"/>
  <c r="L227" i="5"/>
  <c r="M227" i="5"/>
  <c r="N227" i="5"/>
  <c r="J228" i="5"/>
  <c r="K228" i="5"/>
  <c r="L228" i="5"/>
  <c r="M228" i="5"/>
  <c r="N228" i="5"/>
  <c r="J229" i="5"/>
  <c r="K229" i="5"/>
  <c r="L229" i="5"/>
  <c r="M229" i="5"/>
  <c r="N229" i="5"/>
  <c r="J230" i="5"/>
  <c r="K230" i="5"/>
  <c r="L230" i="5"/>
  <c r="M230" i="5"/>
  <c r="N230" i="5"/>
  <c r="J231" i="5"/>
  <c r="K231" i="5"/>
  <c r="L231" i="5"/>
  <c r="M231" i="5"/>
  <c r="N231" i="5"/>
  <c r="J232" i="5"/>
  <c r="K232" i="5"/>
  <c r="L232" i="5"/>
  <c r="M232" i="5"/>
  <c r="N232" i="5"/>
  <c r="J233" i="5"/>
  <c r="K233" i="5"/>
  <c r="L233" i="5"/>
  <c r="M233" i="5"/>
  <c r="N233" i="5"/>
  <c r="J234" i="5"/>
  <c r="K234" i="5"/>
  <c r="L234" i="5"/>
  <c r="M234" i="5"/>
  <c r="N234" i="5"/>
  <c r="J235" i="5"/>
  <c r="K235" i="5"/>
  <c r="L235" i="5"/>
  <c r="M235" i="5"/>
  <c r="N235" i="5"/>
  <c r="J236" i="5"/>
  <c r="K236" i="5"/>
  <c r="L236" i="5"/>
  <c r="M236" i="5"/>
  <c r="N236" i="5"/>
  <c r="J237" i="5"/>
  <c r="K237" i="5"/>
  <c r="L237" i="5"/>
  <c r="M237" i="5"/>
  <c r="N237" i="5"/>
  <c r="J238" i="5"/>
  <c r="K238" i="5"/>
  <c r="L238" i="5"/>
  <c r="M238" i="5"/>
  <c r="N238" i="5"/>
  <c r="J239" i="5"/>
  <c r="K239" i="5"/>
  <c r="L239" i="5"/>
  <c r="M239" i="5"/>
  <c r="N239" i="5"/>
  <c r="J240" i="5"/>
  <c r="K240" i="5"/>
  <c r="L240" i="5"/>
  <c r="M240" i="5"/>
  <c r="N240" i="5"/>
  <c r="J241" i="5"/>
  <c r="K241" i="5"/>
  <c r="L241" i="5"/>
  <c r="M241" i="5"/>
  <c r="N241" i="5"/>
  <c r="J242" i="5"/>
  <c r="K242" i="5"/>
  <c r="L242" i="5"/>
  <c r="M242" i="5"/>
  <c r="N242" i="5"/>
  <c r="J243" i="5"/>
  <c r="K243" i="5"/>
  <c r="L243" i="5"/>
  <c r="M243" i="5"/>
  <c r="N243" i="5"/>
  <c r="J244" i="5"/>
  <c r="K244" i="5"/>
  <c r="L244" i="5"/>
  <c r="M244" i="5"/>
  <c r="N244" i="5"/>
  <c r="J245" i="5"/>
  <c r="K245" i="5"/>
  <c r="L245" i="5"/>
  <c r="M245" i="5"/>
  <c r="N245" i="5"/>
  <c r="J246" i="5"/>
  <c r="K246" i="5"/>
  <c r="L246" i="5"/>
  <c r="M246" i="5"/>
  <c r="N246" i="5"/>
  <c r="J247" i="5"/>
  <c r="K247" i="5"/>
  <c r="L247" i="5"/>
  <c r="M247" i="5"/>
  <c r="N247" i="5"/>
  <c r="J248" i="5"/>
  <c r="K248" i="5"/>
  <c r="L248" i="5"/>
  <c r="M248" i="5"/>
  <c r="N248" i="5"/>
  <c r="J249" i="5"/>
  <c r="K249" i="5"/>
  <c r="L249" i="5"/>
  <c r="M249" i="5"/>
  <c r="N249" i="5"/>
  <c r="J250" i="5"/>
  <c r="K250" i="5"/>
  <c r="L250" i="5"/>
  <c r="M250" i="5"/>
  <c r="N250" i="5"/>
  <c r="J251" i="5"/>
  <c r="K251" i="5"/>
  <c r="L251" i="5"/>
  <c r="M251" i="5"/>
  <c r="N251" i="5"/>
  <c r="J252" i="5"/>
  <c r="K252" i="5"/>
  <c r="L252" i="5"/>
  <c r="M252" i="5"/>
  <c r="N252" i="5"/>
  <c r="J253" i="5"/>
  <c r="K253" i="5"/>
  <c r="L253" i="5"/>
  <c r="M253" i="5"/>
  <c r="N253" i="5"/>
  <c r="J254" i="5"/>
  <c r="K254" i="5"/>
  <c r="L254" i="5"/>
  <c r="M254" i="5"/>
  <c r="N254" i="5"/>
  <c r="J255" i="5"/>
  <c r="K255" i="5"/>
  <c r="L255" i="5"/>
  <c r="M255" i="5"/>
  <c r="N255" i="5"/>
  <c r="J256" i="5"/>
  <c r="K256" i="5"/>
  <c r="L256" i="5"/>
  <c r="M256" i="5"/>
  <c r="N256" i="5"/>
  <c r="J257" i="5"/>
  <c r="K257" i="5"/>
  <c r="L257" i="5"/>
  <c r="M257" i="5"/>
  <c r="N257" i="5"/>
  <c r="J258" i="5"/>
  <c r="K258" i="5"/>
  <c r="L258" i="5"/>
  <c r="M258" i="5"/>
  <c r="N258" i="5"/>
  <c r="J259" i="5"/>
  <c r="K259" i="5"/>
  <c r="L259" i="5"/>
  <c r="M259" i="5"/>
  <c r="N259" i="5"/>
  <c r="J260" i="5"/>
  <c r="K260" i="5"/>
  <c r="L260" i="5"/>
  <c r="M260" i="5"/>
  <c r="N260" i="5"/>
  <c r="J261" i="5"/>
  <c r="K261" i="5"/>
  <c r="L261" i="5"/>
  <c r="M261" i="5"/>
  <c r="N261" i="5"/>
  <c r="J262" i="5"/>
  <c r="K262" i="5"/>
  <c r="L262" i="5"/>
  <c r="M262" i="5"/>
  <c r="N262" i="5"/>
  <c r="J263" i="5"/>
  <c r="K263" i="5"/>
  <c r="L263" i="5"/>
  <c r="M263" i="5"/>
  <c r="N263" i="5"/>
  <c r="J264" i="5"/>
  <c r="K264" i="5"/>
  <c r="L264" i="5"/>
  <c r="M264" i="5"/>
  <c r="N264" i="5"/>
  <c r="J265" i="5"/>
  <c r="K265" i="5"/>
  <c r="L265" i="5"/>
  <c r="M265" i="5"/>
  <c r="N265" i="5"/>
  <c r="J266" i="5"/>
  <c r="K266" i="5"/>
  <c r="L266" i="5"/>
  <c r="M266" i="5"/>
  <c r="N266" i="5"/>
  <c r="J267" i="5"/>
  <c r="K267" i="5"/>
  <c r="L267" i="5"/>
  <c r="M267" i="5"/>
  <c r="N267" i="5"/>
  <c r="J268" i="5"/>
  <c r="K268" i="5"/>
  <c r="L268" i="5"/>
  <c r="M268" i="5"/>
  <c r="N268" i="5"/>
  <c r="J269" i="5"/>
  <c r="K269" i="5"/>
  <c r="L269" i="5"/>
  <c r="M269" i="5"/>
  <c r="N269" i="5"/>
  <c r="J270" i="5"/>
  <c r="K270" i="5"/>
  <c r="L270" i="5"/>
  <c r="M270" i="5"/>
  <c r="N270" i="5"/>
  <c r="J271" i="5"/>
  <c r="K271" i="5"/>
  <c r="L271" i="5"/>
  <c r="M271" i="5"/>
  <c r="N271" i="5"/>
  <c r="J272" i="5"/>
  <c r="K272" i="5"/>
  <c r="L272" i="5"/>
  <c r="M272" i="5"/>
  <c r="N272" i="5"/>
  <c r="J273" i="5"/>
  <c r="K273" i="5"/>
  <c r="L273" i="5"/>
  <c r="M273" i="5"/>
  <c r="N273" i="5"/>
  <c r="J274" i="5"/>
  <c r="K274" i="5"/>
  <c r="L274" i="5"/>
  <c r="M274" i="5"/>
  <c r="N274" i="5"/>
  <c r="J275" i="5"/>
  <c r="K275" i="5"/>
  <c r="L275" i="5"/>
  <c r="M275" i="5"/>
  <c r="N275" i="5"/>
  <c r="J276" i="5"/>
  <c r="K276" i="5"/>
  <c r="L276" i="5"/>
  <c r="M276" i="5"/>
  <c r="N276" i="5"/>
  <c r="J277" i="5"/>
  <c r="K277" i="5"/>
  <c r="L277" i="5"/>
  <c r="M277" i="5"/>
  <c r="N277" i="5"/>
  <c r="J278" i="5"/>
  <c r="K278" i="5"/>
  <c r="L278" i="5"/>
  <c r="M278" i="5"/>
  <c r="N278" i="5"/>
  <c r="J279" i="5"/>
  <c r="K279" i="5"/>
  <c r="L279" i="5"/>
  <c r="M279" i="5"/>
  <c r="N279" i="5"/>
  <c r="J280" i="5"/>
  <c r="K280" i="5"/>
  <c r="L280" i="5"/>
  <c r="M280" i="5"/>
  <c r="N280" i="5"/>
  <c r="J281" i="5"/>
  <c r="K281" i="5"/>
  <c r="L281" i="5"/>
  <c r="M281" i="5"/>
  <c r="N281" i="5"/>
  <c r="J282" i="5"/>
  <c r="K282" i="5"/>
  <c r="L282" i="5"/>
  <c r="M282" i="5"/>
  <c r="N282" i="5"/>
  <c r="J283" i="5"/>
  <c r="K283" i="5"/>
  <c r="L283" i="5"/>
  <c r="M283" i="5"/>
  <c r="N283" i="5"/>
  <c r="J284" i="5"/>
  <c r="K284" i="5"/>
  <c r="L284" i="5"/>
  <c r="M284" i="5"/>
  <c r="N284" i="5"/>
  <c r="J285" i="5"/>
  <c r="K285" i="5"/>
  <c r="L285" i="5"/>
  <c r="M285" i="5"/>
  <c r="N285" i="5"/>
  <c r="N206" i="5"/>
  <c r="M206" i="5"/>
  <c r="L206" i="5"/>
  <c r="K206" i="5"/>
  <c r="J206" i="5"/>
  <c r="N205" i="5"/>
  <c r="M205" i="5"/>
  <c r="L205" i="5"/>
  <c r="K205" i="5"/>
  <c r="J205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I249" i="5"/>
  <c r="I250" i="5"/>
  <c r="I251" i="5"/>
  <c r="I252" i="5"/>
  <c r="I253" i="5"/>
  <c r="I254" i="5"/>
  <c r="I255" i="5"/>
  <c r="I256" i="5"/>
  <c r="I257" i="5"/>
  <c r="I258" i="5"/>
  <c r="I259" i="5"/>
  <c r="I260" i="5"/>
  <c r="I261" i="5"/>
  <c r="I262" i="5"/>
  <c r="I263" i="5"/>
  <c r="I264" i="5"/>
  <c r="I265" i="5"/>
  <c r="I266" i="5"/>
  <c r="I267" i="5"/>
  <c r="I268" i="5"/>
  <c r="I269" i="5"/>
  <c r="I270" i="5"/>
  <c r="I271" i="5"/>
  <c r="I272" i="5"/>
  <c r="I273" i="5"/>
  <c r="I274" i="5"/>
  <c r="I275" i="5"/>
  <c r="I276" i="5"/>
  <c r="I277" i="5"/>
  <c r="I278" i="5"/>
  <c r="I279" i="5"/>
  <c r="I280" i="5"/>
  <c r="I281" i="5"/>
  <c r="I282" i="5"/>
  <c r="I283" i="5"/>
  <c r="I284" i="5"/>
  <c r="I285" i="5"/>
  <c r="I194" i="5"/>
  <c r="J176" i="5"/>
  <c r="K176" i="5"/>
  <c r="L176" i="5"/>
  <c r="M176" i="5"/>
  <c r="N176" i="5"/>
  <c r="J169" i="5"/>
  <c r="K169" i="5"/>
  <c r="L169" i="5"/>
  <c r="M169" i="5"/>
  <c r="N169" i="5"/>
  <c r="J170" i="5"/>
  <c r="K170" i="5"/>
  <c r="L170" i="5"/>
  <c r="M170" i="5"/>
  <c r="N170" i="5"/>
  <c r="J171" i="5"/>
  <c r="K171" i="5"/>
  <c r="L171" i="5"/>
  <c r="M171" i="5"/>
  <c r="N171" i="5"/>
  <c r="J172" i="5"/>
  <c r="K172" i="5"/>
  <c r="L172" i="5"/>
  <c r="M172" i="5"/>
  <c r="N172" i="5"/>
  <c r="J173" i="5"/>
  <c r="K173" i="5"/>
  <c r="L173" i="5"/>
  <c r="M173" i="5"/>
  <c r="N173" i="5"/>
  <c r="J174" i="5"/>
  <c r="K174" i="5"/>
  <c r="L174" i="5"/>
  <c r="M174" i="5"/>
  <c r="N174" i="5"/>
  <c r="J175" i="5"/>
  <c r="K175" i="5"/>
  <c r="L175" i="5"/>
  <c r="M175" i="5"/>
  <c r="N175" i="5"/>
  <c r="J5" i="5"/>
  <c r="K5" i="5"/>
  <c r="L5" i="5"/>
  <c r="M5" i="5"/>
  <c r="N5" i="5"/>
  <c r="J6" i="5"/>
  <c r="K6" i="5"/>
  <c r="L6" i="5"/>
  <c r="M6" i="5"/>
  <c r="N6" i="5"/>
  <c r="J7" i="5"/>
  <c r="K7" i="5"/>
  <c r="L7" i="5"/>
  <c r="M7" i="5"/>
  <c r="N7" i="5"/>
  <c r="J8" i="5"/>
  <c r="K8" i="5"/>
  <c r="L8" i="5"/>
  <c r="M8" i="5"/>
  <c r="N8" i="5"/>
  <c r="J9" i="5"/>
  <c r="K9" i="5"/>
  <c r="L9" i="5"/>
  <c r="M9" i="5"/>
  <c r="N9" i="5"/>
  <c r="J10" i="5"/>
  <c r="K10" i="5"/>
  <c r="L10" i="5"/>
  <c r="M10" i="5"/>
  <c r="N10" i="5"/>
  <c r="J11" i="5"/>
  <c r="K11" i="5"/>
  <c r="L11" i="5"/>
  <c r="M11" i="5"/>
  <c r="N11" i="5"/>
  <c r="J12" i="5"/>
  <c r="K12" i="5"/>
  <c r="L12" i="5"/>
  <c r="M12" i="5"/>
  <c r="N12" i="5"/>
  <c r="J13" i="5"/>
  <c r="K13" i="5"/>
  <c r="L13" i="5"/>
  <c r="M13" i="5"/>
  <c r="N13" i="5"/>
  <c r="J14" i="5"/>
  <c r="K14" i="5"/>
  <c r="L14" i="5"/>
  <c r="M14" i="5"/>
  <c r="N14" i="5"/>
  <c r="J15" i="5"/>
  <c r="K15" i="5"/>
  <c r="L15" i="5"/>
  <c r="M15" i="5"/>
  <c r="N15" i="5"/>
  <c r="J16" i="5"/>
  <c r="K16" i="5"/>
  <c r="L16" i="5"/>
  <c r="M16" i="5"/>
  <c r="N16" i="5"/>
  <c r="J17" i="5"/>
  <c r="K17" i="5"/>
  <c r="L17" i="5"/>
  <c r="M17" i="5"/>
  <c r="N17" i="5"/>
  <c r="J18" i="5"/>
  <c r="K18" i="5"/>
  <c r="L18" i="5"/>
  <c r="M18" i="5"/>
  <c r="N18" i="5"/>
  <c r="J19" i="5"/>
  <c r="K19" i="5"/>
  <c r="L19" i="5"/>
  <c r="M19" i="5"/>
  <c r="N19" i="5"/>
  <c r="J20" i="5"/>
  <c r="K20" i="5"/>
  <c r="L20" i="5"/>
  <c r="M20" i="5"/>
  <c r="N20" i="5"/>
  <c r="J21" i="5"/>
  <c r="K21" i="5"/>
  <c r="L21" i="5"/>
  <c r="M21" i="5"/>
  <c r="N21" i="5"/>
  <c r="J22" i="5"/>
  <c r="K22" i="5"/>
  <c r="L22" i="5"/>
  <c r="M22" i="5"/>
  <c r="N22" i="5"/>
  <c r="J23" i="5"/>
  <c r="K23" i="5"/>
  <c r="L23" i="5"/>
  <c r="M23" i="5"/>
  <c r="N23" i="5"/>
  <c r="J24" i="5"/>
  <c r="K24" i="5"/>
  <c r="L24" i="5"/>
  <c r="M24" i="5"/>
  <c r="N24" i="5"/>
  <c r="J25" i="5"/>
  <c r="K25" i="5"/>
  <c r="L25" i="5"/>
  <c r="M25" i="5"/>
  <c r="N25" i="5"/>
  <c r="J26" i="5"/>
  <c r="K26" i="5"/>
  <c r="L26" i="5"/>
  <c r="M26" i="5"/>
  <c r="N26" i="5"/>
  <c r="J27" i="5"/>
  <c r="K27" i="5"/>
  <c r="L27" i="5"/>
  <c r="M27" i="5"/>
  <c r="N27" i="5"/>
  <c r="J28" i="5"/>
  <c r="K28" i="5"/>
  <c r="L28" i="5"/>
  <c r="M28" i="5"/>
  <c r="N28" i="5"/>
  <c r="J29" i="5"/>
  <c r="K29" i="5"/>
  <c r="L29" i="5"/>
  <c r="M29" i="5"/>
  <c r="N29" i="5"/>
  <c r="J30" i="5"/>
  <c r="K30" i="5"/>
  <c r="L30" i="5"/>
  <c r="M30" i="5"/>
  <c r="N30" i="5"/>
  <c r="J31" i="5"/>
  <c r="K31" i="5"/>
  <c r="L31" i="5"/>
  <c r="M31" i="5"/>
  <c r="N31" i="5"/>
  <c r="J32" i="5"/>
  <c r="K32" i="5"/>
  <c r="L32" i="5"/>
  <c r="M32" i="5"/>
  <c r="N32" i="5"/>
  <c r="J33" i="5"/>
  <c r="K33" i="5"/>
  <c r="L33" i="5"/>
  <c r="M33" i="5"/>
  <c r="N33" i="5"/>
  <c r="J34" i="5"/>
  <c r="K34" i="5"/>
  <c r="L34" i="5"/>
  <c r="M34" i="5"/>
  <c r="N34" i="5"/>
  <c r="J35" i="5"/>
  <c r="K35" i="5"/>
  <c r="L35" i="5"/>
  <c r="M35" i="5"/>
  <c r="N35" i="5"/>
  <c r="J36" i="5"/>
  <c r="K36" i="5"/>
  <c r="L36" i="5"/>
  <c r="M36" i="5"/>
  <c r="N36" i="5"/>
  <c r="J37" i="5"/>
  <c r="K37" i="5"/>
  <c r="L37" i="5"/>
  <c r="M37" i="5"/>
  <c r="N37" i="5"/>
  <c r="J38" i="5"/>
  <c r="K38" i="5"/>
  <c r="L38" i="5"/>
  <c r="M38" i="5"/>
  <c r="N38" i="5"/>
  <c r="J39" i="5"/>
  <c r="K39" i="5"/>
  <c r="L39" i="5"/>
  <c r="M39" i="5"/>
  <c r="N39" i="5"/>
  <c r="J40" i="5"/>
  <c r="K40" i="5"/>
  <c r="L40" i="5"/>
  <c r="M40" i="5"/>
  <c r="N40" i="5"/>
  <c r="J41" i="5"/>
  <c r="K41" i="5"/>
  <c r="L41" i="5"/>
  <c r="M41" i="5"/>
  <c r="N41" i="5"/>
  <c r="J42" i="5"/>
  <c r="K42" i="5"/>
  <c r="L42" i="5"/>
  <c r="M42" i="5"/>
  <c r="N42" i="5"/>
  <c r="J43" i="5"/>
  <c r="K43" i="5"/>
  <c r="L43" i="5"/>
  <c r="M43" i="5"/>
  <c r="N43" i="5"/>
  <c r="J44" i="5"/>
  <c r="K44" i="5"/>
  <c r="L44" i="5"/>
  <c r="M44" i="5"/>
  <c r="N44" i="5"/>
  <c r="J45" i="5"/>
  <c r="K45" i="5"/>
  <c r="L45" i="5"/>
  <c r="M45" i="5"/>
  <c r="N45" i="5"/>
  <c r="J46" i="5"/>
  <c r="K46" i="5"/>
  <c r="L46" i="5"/>
  <c r="M46" i="5"/>
  <c r="N46" i="5"/>
  <c r="J47" i="5"/>
  <c r="K47" i="5"/>
  <c r="L47" i="5"/>
  <c r="M47" i="5"/>
  <c r="N47" i="5"/>
  <c r="J48" i="5"/>
  <c r="K48" i="5"/>
  <c r="L48" i="5"/>
  <c r="M48" i="5"/>
  <c r="N48" i="5"/>
  <c r="J49" i="5"/>
  <c r="K49" i="5"/>
  <c r="L49" i="5"/>
  <c r="M49" i="5"/>
  <c r="N49" i="5"/>
  <c r="J50" i="5"/>
  <c r="K50" i="5"/>
  <c r="L50" i="5"/>
  <c r="M50" i="5"/>
  <c r="N50" i="5"/>
  <c r="J51" i="5"/>
  <c r="K51" i="5"/>
  <c r="L51" i="5"/>
  <c r="M51" i="5"/>
  <c r="N51" i="5"/>
  <c r="J52" i="5"/>
  <c r="K52" i="5"/>
  <c r="L52" i="5"/>
  <c r="M52" i="5"/>
  <c r="N52" i="5"/>
  <c r="J53" i="5"/>
  <c r="K53" i="5"/>
  <c r="L53" i="5"/>
  <c r="M53" i="5"/>
  <c r="N53" i="5"/>
  <c r="J54" i="5"/>
  <c r="K54" i="5"/>
  <c r="L54" i="5"/>
  <c r="M54" i="5"/>
  <c r="N54" i="5"/>
  <c r="J55" i="5"/>
  <c r="K55" i="5"/>
  <c r="L55" i="5"/>
  <c r="M55" i="5"/>
  <c r="N55" i="5"/>
  <c r="J56" i="5"/>
  <c r="K56" i="5"/>
  <c r="L56" i="5"/>
  <c r="M56" i="5"/>
  <c r="N56" i="5"/>
  <c r="J57" i="5"/>
  <c r="K57" i="5"/>
  <c r="L57" i="5"/>
  <c r="M57" i="5"/>
  <c r="N57" i="5"/>
  <c r="J58" i="5"/>
  <c r="K58" i="5"/>
  <c r="L58" i="5"/>
  <c r="M58" i="5"/>
  <c r="N58" i="5"/>
  <c r="J59" i="5"/>
  <c r="K59" i="5"/>
  <c r="L59" i="5"/>
  <c r="M59" i="5"/>
  <c r="N59" i="5"/>
  <c r="J60" i="5"/>
  <c r="K60" i="5"/>
  <c r="L60" i="5"/>
  <c r="M60" i="5"/>
  <c r="N60" i="5"/>
  <c r="J61" i="5"/>
  <c r="K61" i="5"/>
  <c r="L61" i="5"/>
  <c r="M61" i="5"/>
  <c r="N61" i="5"/>
  <c r="J62" i="5"/>
  <c r="K62" i="5"/>
  <c r="L62" i="5"/>
  <c r="M62" i="5"/>
  <c r="N62" i="5"/>
  <c r="J63" i="5"/>
  <c r="K63" i="5"/>
  <c r="L63" i="5"/>
  <c r="M63" i="5"/>
  <c r="N63" i="5"/>
  <c r="J64" i="5"/>
  <c r="K64" i="5"/>
  <c r="L64" i="5"/>
  <c r="M64" i="5"/>
  <c r="N64" i="5"/>
  <c r="J65" i="5"/>
  <c r="K65" i="5"/>
  <c r="L65" i="5"/>
  <c r="M65" i="5"/>
  <c r="N65" i="5"/>
  <c r="J66" i="5"/>
  <c r="K66" i="5"/>
  <c r="L66" i="5"/>
  <c r="M66" i="5"/>
  <c r="N66" i="5"/>
  <c r="J67" i="5"/>
  <c r="K67" i="5"/>
  <c r="L67" i="5"/>
  <c r="M67" i="5"/>
  <c r="N67" i="5"/>
  <c r="J68" i="5"/>
  <c r="K68" i="5"/>
  <c r="L68" i="5"/>
  <c r="M68" i="5"/>
  <c r="N68" i="5"/>
  <c r="J69" i="5"/>
  <c r="K69" i="5"/>
  <c r="L69" i="5"/>
  <c r="M69" i="5"/>
  <c r="N69" i="5"/>
  <c r="J70" i="5"/>
  <c r="K70" i="5"/>
  <c r="L70" i="5"/>
  <c r="M70" i="5"/>
  <c r="N70" i="5"/>
  <c r="J71" i="5"/>
  <c r="K71" i="5"/>
  <c r="L71" i="5"/>
  <c r="M71" i="5"/>
  <c r="N71" i="5"/>
  <c r="J72" i="5"/>
  <c r="K72" i="5"/>
  <c r="L72" i="5"/>
  <c r="M72" i="5"/>
  <c r="N72" i="5"/>
  <c r="J73" i="5"/>
  <c r="K73" i="5"/>
  <c r="L73" i="5"/>
  <c r="M73" i="5"/>
  <c r="N73" i="5"/>
  <c r="J74" i="5"/>
  <c r="K74" i="5"/>
  <c r="L74" i="5"/>
  <c r="M74" i="5"/>
  <c r="N74" i="5"/>
  <c r="J75" i="5"/>
  <c r="K75" i="5"/>
  <c r="L75" i="5"/>
  <c r="M75" i="5"/>
  <c r="N75" i="5"/>
  <c r="J76" i="5"/>
  <c r="K76" i="5"/>
  <c r="L76" i="5"/>
  <c r="M76" i="5"/>
  <c r="N76" i="5"/>
  <c r="J77" i="5"/>
  <c r="K77" i="5"/>
  <c r="L77" i="5"/>
  <c r="M77" i="5"/>
  <c r="N77" i="5"/>
  <c r="J78" i="5"/>
  <c r="K78" i="5"/>
  <c r="L78" i="5"/>
  <c r="M78" i="5"/>
  <c r="N78" i="5"/>
  <c r="J79" i="5"/>
  <c r="K79" i="5"/>
  <c r="L79" i="5"/>
  <c r="M79" i="5"/>
  <c r="N79" i="5"/>
  <c r="J80" i="5"/>
  <c r="K80" i="5"/>
  <c r="L80" i="5"/>
  <c r="M80" i="5"/>
  <c r="N80" i="5"/>
  <c r="J81" i="5"/>
  <c r="K81" i="5"/>
  <c r="L81" i="5"/>
  <c r="M81" i="5"/>
  <c r="N81" i="5"/>
  <c r="J82" i="5"/>
  <c r="K82" i="5"/>
  <c r="L82" i="5"/>
  <c r="M82" i="5"/>
  <c r="N82" i="5"/>
  <c r="J83" i="5"/>
  <c r="K83" i="5"/>
  <c r="L83" i="5"/>
  <c r="M83" i="5"/>
  <c r="N83" i="5"/>
  <c r="J84" i="5"/>
  <c r="K84" i="5"/>
  <c r="L84" i="5"/>
  <c r="M84" i="5"/>
  <c r="N84" i="5"/>
  <c r="J85" i="5"/>
  <c r="K85" i="5"/>
  <c r="L85" i="5"/>
  <c r="M85" i="5"/>
  <c r="N85" i="5"/>
  <c r="J86" i="5"/>
  <c r="K86" i="5"/>
  <c r="L86" i="5"/>
  <c r="M86" i="5"/>
  <c r="N86" i="5"/>
  <c r="J87" i="5"/>
  <c r="K87" i="5"/>
  <c r="L87" i="5"/>
  <c r="M87" i="5"/>
  <c r="N87" i="5"/>
  <c r="J88" i="5"/>
  <c r="K88" i="5"/>
  <c r="L88" i="5"/>
  <c r="M88" i="5"/>
  <c r="N88" i="5"/>
  <c r="J89" i="5"/>
  <c r="K89" i="5"/>
  <c r="L89" i="5"/>
  <c r="M89" i="5"/>
  <c r="N89" i="5"/>
  <c r="J90" i="5"/>
  <c r="K90" i="5"/>
  <c r="L90" i="5"/>
  <c r="M90" i="5"/>
  <c r="N90" i="5"/>
  <c r="J91" i="5"/>
  <c r="K91" i="5"/>
  <c r="L91" i="5"/>
  <c r="M91" i="5"/>
  <c r="N91" i="5"/>
  <c r="J92" i="5"/>
  <c r="K92" i="5"/>
  <c r="L92" i="5"/>
  <c r="M92" i="5"/>
  <c r="N92" i="5"/>
  <c r="J93" i="5"/>
  <c r="K93" i="5"/>
  <c r="L93" i="5"/>
  <c r="M93" i="5"/>
  <c r="N93" i="5"/>
  <c r="J94" i="5"/>
  <c r="K94" i="5"/>
  <c r="L94" i="5"/>
  <c r="M94" i="5"/>
  <c r="N94" i="5"/>
  <c r="J95" i="5"/>
  <c r="K95" i="5"/>
  <c r="L95" i="5"/>
  <c r="M95" i="5"/>
  <c r="N95" i="5"/>
  <c r="J96" i="5"/>
  <c r="K96" i="5"/>
  <c r="L96" i="5"/>
  <c r="M96" i="5"/>
  <c r="N96" i="5"/>
  <c r="J97" i="5"/>
  <c r="K97" i="5"/>
  <c r="L97" i="5"/>
  <c r="M97" i="5"/>
  <c r="N97" i="5"/>
  <c r="J98" i="5"/>
  <c r="K98" i="5"/>
  <c r="L98" i="5"/>
  <c r="M98" i="5"/>
  <c r="N98" i="5"/>
  <c r="J99" i="5"/>
  <c r="K99" i="5"/>
  <c r="L99" i="5"/>
  <c r="M99" i="5"/>
  <c r="N99" i="5"/>
  <c r="J100" i="5"/>
  <c r="K100" i="5"/>
  <c r="L100" i="5"/>
  <c r="M100" i="5"/>
  <c r="N100" i="5"/>
  <c r="J101" i="5"/>
  <c r="K101" i="5"/>
  <c r="L101" i="5"/>
  <c r="M101" i="5"/>
  <c r="N101" i="5"/>
  <c r="J102" i="5"/>
  <c r="K102" i="5"/>
  <c r="L102" i="5"/>
  <c r="M102" i="5"/>
  <c r="N102" i="5"/>
  <c r="J103" i="5"/>
  <c r="K103" i="5"/>
  <c r="L103" i="5"/>
  <c r="M103" i="5"/>
  <c r="N103" i="5"/>
  <c r="J104" i="5"/>
  <c r="K104" i="5"/>
  <c r="L104" i="5"/>
  <c r="M104" i="5"/>
  <c r="N104" i="5"/>
  <c r="J105" i="5"/>
  <c r="K105" i="5"/>
  <c r="L105" i="5"/>
  <c r="M105" i="5"/>
  <c r="N105" i="5"/>
  <c r="J106" i="5"/>
  <c r="K106" i="5"/>
  <c r="L106" i="5"/>
  <c r="M106" i="5"/>
  <c r="N106" i="5"/>
  <c r="J107" i="5"/>
  <c r="K107" i="5"/>
  <c r="L107" i="5"/>
  <c r="M107" i="5"/>
  <c r="N107" i="5"/>
  <c r="J108" i="5"/>
  <c r="K108" i="5"/>
  <c r="L108" i="5"/>
  <c r="M108" i="5"/>
  <c r="N108" i="5"/>
  <c r="J109" i="5"/>
  <c r="K109" i="5"/>
  <c r="L109" i="5"/>
  <c r="M109" i="5"/>
  <c r="N109" i="5"/>
  <c r="J110" i="5"/>
  <c r="K110" i="5"/>
  <c r="L110" i="5"/>
  <c r="M110" i="5"/>
  <c r="N110" i="5"/>
  <c r="J111" i="5"/>
  <c r="K111" i="5"/>
  <c r="L111" i="5"/>
  <c r="M111" i="5"/>
  <c r="N111" i="5"/>
  <c r="J112" i="5"/>
  <c r="K112" i="5"/>
  <c r="L112" i="5"/>
  <c r="M112" i="5"/>
  <c r="N112" i="5"/>
  <c r="J113" i="5"/>
  <c r="K113" i="5"/>
  <c r="L113" i="5"/>
  <c r="M113" i="5"/>
  <c r="N113" i="5"/>
  <c r="J114" i="5"/>
  <c r="K114" i="5"/>
  <c r="L114" i="5"/>
  <c r="M114" i="5"/>
  <c r="N114" i="5"/>
  <c r="J115" i="5"/>
  <c r="K115" i="5"/>
  <c r="L115" i="5"/>
  <c r="M115" i="5"/>
  <c r="N115" i="5"/>
  <c r="J116" i="5"/>
  <c r="K116" i="5"/>
  <c r="L116" i="5"/>
  <c r="M116" i="5"/>
  <c r="N116" i="5"/>
  <c r="J117" i="5"/>
  <c r="K117" i="5"/>
  <c r="L117" i="5"/>
  <c r="M117" i="5"/>
  <c r="N117" i="5"/>
  <c r="J118" i="5"/>
  <c r="K118" i="5"/>
  <c r="L118" i="5"/>
  <c r="M118" i="5"/>
  <c r="N118" i="5"/>
  <c r="J119" i="5"/>
  <c r="K119" i="5"/>
  <c r="L119" i="5"/>
  <c r="M119" i="5"/>
  <c r="N119" i="5"/>
  <c r="J120" i="5"/>
  <c r="K120" i="5"/>
  <c r="L120" i="5"/>
  <c r="M120" i="5"/>
  <c r="N120" i="5"/>
  <c r="J121" i="5"/>
  <c r="K121" i="5"/>
  <c r="L121" i="5"/>
  <c r="M121" i="5"/>
  <c r="N121" i="5"/>
  <c r="J122" i="5"/>
  <c r="K122" i="5"/>
  <c r="L122" i="5"/>
  <c r="M122" i="5"/>
  <c r="N122" i="5"/>
  <c r="J123" i="5"/>
  <c r="K123" i="5"/>
  <c r="L123" i="5"/>
  <c r="M123" i="5"/>
  <c r="N123" i="5"/>
  <c r="J124" i="5"/>
  <c r="K124" i="5"/>
  <c r="L124" i="5"/>
  <c r="M124" i="5"/>
  <c r="N124" i="5"/>
  <c r="J125" i="5"/>
  <c r="K125" i="5"/>
  <c r="L125" i="5"/>
  <c r="M125" i="5"/>
  <c r="N125" i="5"/>
  <c r="J126" i="5"/>
  <c r="K126" i="5"/>
  <c r="L126" i="5"/>
  <c r="M126" i="5"/>
  <c r="N126" i="5"/>
  <c r="J127" i="5"/>
  <c r="K127" i="5"/>
  <c r="L127" i="5"/>
  <c r="M127" i="5"/>
  <c r="N127" i="5"/>
  <c r="J128" i="5"/>
  <c r="K128" i="5"/>
  <c r="L128" i="5"/>
  <c r="M128" i="5"/>
  <c r="N128" i="5"/>
  <c r="J129" i="5"/>
  <c r="K129" i="5"/>
  <c r="L129" i="5"/>
  <c r="M129" i="5"/>
  <c r="N129" i="5"/>
  <c r="J130" i="5"/>
  <c r="K130" i="5"/>
  <c r="L130" i="5"/>
  <c r="M130" i="5"/>
  <c r="N130" i="5"/>
  <c r="J131" i="5"/>
  <c r="K131" i="5"/>
  <c r="L131" i="5"/>
  <c r="M131" i="5"/>
  <c r="N131" i="5"/>
  <c r="J132" i="5"/>
  <c r="K132" i="5"/>
  <c r="L132" i="5"/>
  <c r="M132" i="5"/>
  <c r="N132" i="5"/>
  <c r="J133" i="5"/>
  <c r="K133" i="5"/>
  <c r="L133" i="5"/>
  <c r="M133" i="5"/>
  <c r="N133" i="5"/>
  <c r="J134" i="5"/>
  <c r="K134" i="5"/>
  <c r="L134" i="5"/>
  <c r="M134" i="5"/>
  <c r="N134" i="5"/>
  <c r="J135" i="5"/>
  <c r="K135" i="5"/>
  <c r="L135" i="5"/>
  <c r="M135" i="5"/>
  <c r="N135" i="5"/>
  <c r="J136" i="5"/>
  <c r="K136" i="5"/>
  <c r="L136" i="5"/>
  <c r="M136" i="5"/>
  <c r="N136" i="5"/>
  <c r="J137" i="5"/>
  <c r="K137" i="5"/>
  <c r="L137" i="5"/>
  <c r="M137" i="5"/>
  <c r="N137" i="5"/>
  <c r="J138" i="5"/>
  <c r="K138" i="5"/>
  <c r="L138" i="5"/>
  <c r="M138" i="5"/>
  <c r="N138" i="5"/>
  <c r="J139" i="5"/>
  <c r="K139" i="5"/>
  <c r="L139" i="5"/>
  <c r="M139" i="5"/>
  <c r="N139" i="5"/>
  <c r="J140" i="5"/>
  <c r="K140" i="5"/>
  <c r="L140" i="5"/>
  <c r="M140" i="5"/>
  <c r="N140" i="5"/>
  <c r="J141" i="5"/>
  <c r="K141" i="5"/>
  <c r="L141" i="5"/>
  <c r="M141" i="5"/>
  <c r="N141" i="5"/>
  <c r="J142" i="5"/>
  <c r="K142" i="5"/>
  <c r="L142" i="5"/>
  <c r="M142" i="5"/>
  <c r="N142" i="5"/>
  <c r="J143" i="5"/>
  <c r="K143" i="5"/>
  <c r="L143" i="5"/>
  <c r="M143" i="5"/>
  <c r="N143" i="5"/>
  <c r="J144" i="5"/>
  <c r="K144" i="5"/>
  <c r="L144" i="5"/>
  <c r="M144" i="5"/>
  <c r="N144" i="5"/>
  <c r="J145" i="5"/>
  <c r="K145" i="5"/>
  <c r="L145" i="5"/>
  <c r="M145" i="5"/>
  <c r="N145" i="5"/>
  <c r="J146" i="5"/>
  <c r="K146" i="5"/>
  <c r="L146" i="5"/>
  <c r="M146" i="5"/>
  <c r="N146" i="5"/>
  <c r="J147" i="5"/>
  <c r="K147" i="5"/>
  <c r="L147" i="5"/>
  <c r="M147" i="5"/>
  <c r="N147" i="5"/>
  <c r="J148" i="5"/>
  <c r="K148" i="5"/>
  <c r="L148" i="5"/>
  <c r="M148" i="5"/>
  <c r="N148" i="5"/>
  <c r="J149" i="5"/>
  <c r="K149" i="5"/>
  <c r="L149" i="5"/>
  <c r="M149" i="5"/>
  <c r="N149" i="5"/>
  <c r="J150" i="5"/>
  <c r="K150" i="5"/>
  <c r="L150" i="5"/>
  <c r="M150" i="5"/>
  <c r="N150" i="5"/>
  <c r="J151" i="5"/>
  <c r="K151" i="5"/>
  <c r="L151" i="5"/>
  <c r="M151" i="5"/>
  <c r="N151" i="5"/>
  <c r="J152" i="5"/>
  <c r="K152" i="5"/>
  <c r="L152" i="5"/>
  <c r="M152" i="5"/>
  <c r="N152" i="5"/>
  <c r="J153" i="5"/>
  <c r="K153" i="5"/>
  <c r="L153" i="5"/>
  <c r="M153" i="5"/>
  <c r="N153" i="5"/>
  <c r="J154" i="5"/>
  <c r="K154" i="5"/>
  <c r="L154" i="5"/>
  <c r="M154" i="5"/>
  <c r="N154" i="5"/>
  <c r="J155" i="5"/>
  <c r="K155" i="5"/>
  <c r="L155" i="5"/>
  <c r="M155" i="5"/>
  <c r="N155" i="5"/>
  <c r="J156" i="5"/>
  <c r="K156" i="5"/>
  <c r="L156" i="5"/>
  <c r="M156" i="5"/>
  <c r="N156" i="5"/>
  <c r="J157" i="5"/>
  <c r="K157" i="5"/>
  <c r="L157" i="5"/>
  <c r="M157" i="5"/>
  <c r="N157" i="5"/>
  <c r="J158" i="5"/>
  <c r="K158" i="5"/>
  <c r="L158" i="5"/>
  <c r="M158" i="5"/>
  <c r="N158" i="5"/>
  <c r="J159" i="5"/>
  <c r="K159" i="5"/>
  <c r="L159" i="5"/>
  <c r="M159" i="5"/>
  <c r="N159" i="5"/>
  <c r="J160" i="5"/>
  <c r="K160" i="5"/>
  <c r="L160" i="5"/>
  <c r="M160" i="5"/>
  <c r="N160" i="5"/>
  <c r="J161" i="5"/>
  <c r="K161" i="5"/>
  <c r="L161" i="5"/>
  <c r="M161" i="5"/>
  <c r="N161" i="5"/>
  <c r="J162" i="5"/>
  <c r="K162" i="5"/>
  <c r="L162" i="5"/>
  <c r="M162" i="5"/>
  <c r="N162" i="5"/>
  <c r="J163" i="5"/>
  <c r="K163" i="5"/>
  <c r="L163" i="5"/>
  <c r="M163" i="5"/>
  <c r="N163" i="5"/>
  <c r="J164" i="5"/>
  <c r="K164" i="5"/>
  <c r="L164" i="5"/>
  <c r="M164" i="5"/>
  <c r="N164" i="5"/>
  <c r="J165" i="5"/>
  <c r="K165" i="5"/>
  <c r="L165" i="5"/>
  <c r="M165" i="5"/>
  <c r="N165" i="5"/>
  <c r="J166" i="5"/>
  <c r="K166" i="5"/>
  <c r="L166" i="5"/>
  <c r="M166" i="5"/>
  <c r="N166" i="5"/>
  <c r="J167" i="5"/>
  <c r="K167" i="5"/>
  <c r="L167" i="5"/>
  <c r="M167" i="5"/>
  <c r="N167" i="5"/>
  <c r="J168" i="5"/>
  <c r="K168" i="5"/>
  <c r="L168" i="5"/>
  <c r="M168" i="5"/>
  <c r="N168" i="5"/>
  <c r="K4" i="5"/>
  <c r="L4" i="5"/>
  <c r="M4" i="5"/>
  <c r="N4" i="5"/>
  <c r="J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4" i="5"/>
  <c r="A6" i="5"/>
  <c r="A8" i="5" s="1"/>
  <c r="A10" i="5" s="1"/>
  <c r="A12" i="5" s="1"/>
  <c r="A14" i="5" s="1"/>
  <c r="A16" i="5" s="1"/>
  <c r="A18" i="5" s="1"/>
  <c r="A20" i="5" s="1"/>
  <c r="A22" i="5" s="1"/>
  <c r="A24" i="5" s="1"/>
  <c r="A26" i="5" s="1"/>
  <c r="A28" i="5" s="1"/>
  <c r="A30" i="5" s="1"/>
  <c r="A32" i="5" s="1"/>
  <c r="A34" i="5" s="1"/>
  <c r="A36" i="5" s="1"/>
  <c r="A38" i="5" s="1"/>
  <c r="A40" i="5" s="1"/>
  <c r="A42" i="5" s="1"/>
  <c r="A44" i="5" s="1"/>
  <c r="A46" i="5" s="1"/>
  <c r="A48" i="5" s="1"/>
  <c r="A50" i="5" s="1"/>
  <c r="A52" i="5" s="1"/>
  <c r="A54" i="5" s="1"/>
  <c r="A56" i="5" s="1"/>
  <c r="A58" i="5" s="1"/>
  <c r="A60" i="5" s="1"/>
  <c r="A62" i="5" s="1"/>
  <c r="A64" i="5" s="1"/>
  <c r="A66" i="5" s="1"/>
  <c r="A68" i="5" s="1"/>
  <c r="A70" i="5" s="1"/>
  <c r="A72" i="5" s="1"/>
  <c r="A74" i="5" s="1"/>
  <c r="A76" i="5" s="1"/>
  <c r="A78" i="5" s="1"/>
  <c r="A80" i="5" s="1"/>
  <c r="A82" i="5" s="1"/>
  <c r="A84" i="5" s="1"/>
  <c r="A86" i="5" s="1"/>
  <c r="A88" i="5" s="1"/>
  <c r="A90" i="5" s="1"/>
  <c r="A92" i="5" s="1"/>
  <c r="A94" i="5" s="1"/>
  <c r="A96" i="5" s="1"/>
  <c r="A98" i="5" s="1"/>
  <c r="A100" i="5" s="1"/>
  <c r="A102" i="5" s="1"/>
  <c r="A104" i="5" s="1"/>
  <c r="A106" i="5" s="1"/>
  <c r="A108" i="5" s="1"/>
  <c r="A110" i="5" s="1"/>
  <c r="A112" i="5" s="1"/>
  <c r="A114" i="5" s="1"/>
  <c r="A116" i="5" s="1"/>
  <c r="A118" i="5" s="1"/>
  <c r="A120" i="5" s="1"/>
  <c r="A122" i="5" s="1"/>
  <c r="A124" i="5" s="1"/>
  <c r="A126" i="5" s="1"/>
  <c r="A128" i="5" s="1"/>
  <c r="A130" i="5" s="1"/>
  <c r="A132" i="5" s="1"/>
  <c r="A134" i="5" s="1"/>
  <c r="A136" i="5" s="1"/>
  <c r="A138" i="5" s="1"/>
  <c r="A140" i="5" s="1"/>
  <c r="A142" i="5" s="1"/>
  <c r="A144" i="5" s="1"/>
  <c r="A146" i="5" s="1"/>
  <c r="A148" i="5" s="1"/>
  <c r="A150" i="5" s="1"/>
  <c r="A152" i="5" s="1"/>
  <c r="A154" i="5" s="1"/>
  <c r="A156" i="5" s="1"/>
  <c r="A158" i="5" s="1"/>
  <c r="A160" i="5" s="1"/>
  <c r="A162" i="5" s="1"/>
  <c r="A164" i="5" s="1"/>
  <c r="A166" i="5" s="1"/>
  <c r="A168" i="5" s="1"/>
  <c r="A170" i="5" s="1"/>
  <c r="A172" i="5" s="1"/>
  <c r="A174" i="5" s="1"/>
  <c r="A176" i="5" s="1"/>
  <c r="A178" i="5" s="1"/>
  <c r="A180" i="5" s="1"/>
  <c r="A182" i="5" s="1"/>
  <c r="A184" i="5" s="1"/>
  <c r="A186" i="5" s="1"/>
  <c r="A188" i="5" s="1"/>
  <c r="A190" i="5" s="1"/>
  <c r="A192" i="5" s="1"/>
  <c r="A7" i="5"/>
  <c r="A9" i="5" s="1"/>
  <c r="A11" i="5" s="1"/>
  <c r="A13" i="5" s="1"/>
  <c r="A15" i="5" s="1"/>
  <c r="A17" i="5" s="1"/>
  <c r="A19" i="5" s="1"/>
  <c r="A21" i="5" s="1"/>
  <c r="A23" i="5" s="1"/>
  <c r="A25" i="5" s="1"/>
  <c r="A27" i="5" s="1"/>
  <c r="A29" i="5" s="1"/>
  <c r="A31" i="5" s="1"/>
  <c r="A33" i="5" s="1"/>
  <c r="A35" i="5" s="1"/>
  <c r="A37" i="5" s="1"/>
  <c r="A39" i="5" s="1"/>
  <c r="A41" i="5" s="1"/>
  <c r="A43" i="5" s="1"/>
  <c r="A45" i="5" s="1"/>
  <c r="A47" i="5" s="1"/>
  <c r="A49" i="5" s="1"/>
  <c r="A51" i="5" s="1"/>
  <c r="A53" i="5" s="1"/>
  <c r="A55" i="5" s="1"/>
  <c r="A57" i="5" s="1"/>
  <c r="A59" i="5" s="1"/>
  <c r="A61" i="5" s="1"/>
  <c r="A63" i="5" s="1"/>
  <c r="A65" i="5" s="1"/>
  <c r="A67" i="5" s="1"/>
  <c r="A69" i="5" s="1"/>
  <c r="A71" i="5" s="1"/>
  <c r="A73" i="5" s="1"/>
  <c r="A75" i="5" s="1"/>
  <c r="A77" i="5" s="1"/>
  <c r="A79" i="5" s="1"/>
  <c r="A81" i="5" s="1"/>
  <c r="A83" i="5" s="1"/>
  <c r="A85" i="5" s="1"/>
  <c r="A87" i="5" s="1"/>
  <c r="A89" i="5" s="1"/>
  <c r="A91" i="5" s="1"/>
  <c r="A93" i="5" s="1"/>
  <c r="A95" i="5" s="1"/>
  <c r="A97" i="5" s="1"/>
  <c r="A99" i="5" s="1"/>
  <c r="A101" i="5" s="1"/>
  <c r="A103" i="5" s="1"/>
  <c r="A105" i="5" s="1"/>
  <c r="A107" i="5" s="1"/>
  <c r="A109" i="5" s="1"/>
  <c r="A111" i="5" s="1"/>
  <c r="A113" i="5" s="1"/>
  <c r="A115" i="5" s="1"/>
  <c r="A117" i="5" s="1"/>
  <c r="A119" i="5" s="1"/>
  <c r="A121" i="5" s="1"/>
  <c r="A123" i="5" s="1"/>
  <c r="A125" i="5" s="1"/>
  <c r="A127" i="5" s="1"/>
  <c r="A129" i="5" s="1"/>
  <c r="A131" i="5" s="1"/>
  <c r="A133" i="5" s="1"/>
  <c r="A135" i="5" s="1"/>
  <c r="A137" i="5" s="1"/>
  <c r="A139" i="5" s="1"/>
  <c r="A141" i="5" s="1"/>
  <c r="A143" i="5" s="1"/>
  <c r="A145" i="5" s="1"/>
  <c r="A147" i="5" s="1"/>
  <c r="A149" i="5" s="1"/>
  <c r="A151" i="5" s="1"/>
  <c r="A153" i="5" s="1"/>
  <c r="A155" i="5" s="1"/>
  <c r="A157" i="5" s="1"/>
  <c r="A159" i="5" s="1"/>
  <c r="A161" i="5" s="1"/>
  <c r="A163" i="5" s="1"/>
  <c r="A165" i="5" s="1"/>
  <c r="A167" i="5" s="1"/>
  <c r="A169" i="5" s="1"/>
  <c r="A171" i="5" s="1"/>
  <c r="A173" i="5" s="1"/>
  <c r="A175" i="5" s="1"/>
  <c r="A177" i="5" s="1"/>
  <c r="A179" i="5" s="1"/>
  <c r="A181" i="5" s="1"/>
  <c r="A183" i="5" s="1"/>
  <c r="A185" i="5" s="1"/>
  <c r="A187" i="5" s="1"/>
  <c r="A189" i="5" s="1"/>
  <c r="A191" i="5" s="1"/>
  <c r="A193" i="5" s="1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O282" i="5" l="1"/>
  <c r="Q282" i="5" s="1"/>
  <c r="O283" i="5"/>
  <c r="R283" i="5" s="1"/>
  <c r="O284" i="5"/>
  <c r="R284" i="5" s="1"/>
  <c r="O285" i="5"/>
  <c r="Q285" i="5" s="1"/>
  <c r="O234" i="5"/>
  <c r="T234" i="5" s="1"/>
  <c r="U234" i="5" s="1"/>
  <c r="O235" i="5"/>
  <c r="T235" i="5" s="1"/>
  <c r="U235" i="5" s="1"/>
  <c r="O5" i="5"/>
  <c r="T5" i="5" s="1"/>
  <c r="U5" i="5" s="1"/>
  <c r="O6" i="5"/>
  <c r="T6" i="5" s="1"/>
  <c r="U6" i="5" s="1"/>
  <c r="O7" i="5"/>
  <c r="T7" i="5" s="1"/>
  <c r="U7" i="5" s="1"/>
  <c r="O8" i="5"/>
  <c r="T8" i="5" s="1"/>
  <c r="U8" i="5" s="1"/>
  <c r="O9" i="5"/>
  <c r="T9" i="5" s="1"/>
  <c r="U9" i="5" s="1"/>
  <c r="O10" i="5"/>
  <c r="T10" i="5" s="1"/>
  <c r="U10" i="5" s="1"/>
  <c r="O11" i="5"/>
  <c r="T11" i="5" s="1"/>
  <c r="U11" i="5" s="1"/>
  <c r="O12" i="5"/>
  <c r="T12" i="5" s="1"/>
  <c r="U12" i="5" s="1"/>
  <c r="O13" i="5"/>
  <c r="T13" i="5" s="1"/>
  <c r="U13" i="5" s="1"/>
  <c r="O14" i="5"/>
  <c r="T14" i="5" s="1"/>
  <c r="U14" i="5" s="1"/>
  <c r="O15" i="5"/>
  <c r="T15" i="5" s="1"/>
  <c r="U15" i="5" s="1"/>
  <c r="O16" i="5"/>
  <c r="T16" i="5" s="1"/>
  <c r="U16" i="5" s="1"/>
  <c r="O17" i="5"/>
  <c r="T17" i="5" s="1"/>
  <c r="U17" i="5" s="1"/>
  <c r="O18" i="5"/>
  <c r="T18" i="5" s="1"/>
  <c r="U18" i="5" s="1"/>
  <c r="O19" i="5"/>
  <c r="T19" i="5" s="1"/>
  <c r="U19" i="5" s="1"/>
  <c r="O20" i="5"/>
  <c r="T20" i="5" s="1"/>
  <c r="U20" i="5" s="1"/>
  <c r="O21" i="5"/>
  <c r="T21" i="5" s="1"/>
  <c r="U21" i="5" s="1"/>
  <c r="O22" i="5"/>
  <c r="T22" i="5" s="1"/>
  <c r="U22" i="5" s="1"/>
  <c r="O23" i="5"/>
  <c r="T23" i="5" s="1"/>
  <c r="U23" i="5" s="1"/>
  <c r="O24" i="5"/>
  <c r="T24" i="5" s="1"/>
  <c r="U24" i="5" s="1"/>
  <c r="O25" i="5"/>
  <c r="T25" i="5" s="1"/>
  <c r="U25" i="5" s="1"/>
  <c r="O26" i="5"/>
  <c r="T26" i="5" s="1"/>
  <c r="U26" i="5" s="1"/>
  <c r="O27" i="5"/>
  <c r="T27" i="5" s="1"/>
  <c r="U27" i="5" s="1"/>
  <c r="O28" i="5"/>
  <c r="T28" i="5" s="1"/>
  <c r="U28" i="5" s="1"/>
  <c r="O29" i="5"/>
  <c r="T29" i="5" s="1"/>
  <c r="U29" i="5" s="1"/>
  <c r="O30" i="5"/>
  <c r="T30" i="5" s="1"/>
  <c r="U30" i="5" s="1"/>
  <c r="O31" i="5"/>
  <c r="T31" i="5" s="1"/>
  <c r="U31" i="5" s="1"/>
  <c r="O32" i="5"/>
  <c r="T32" i="5" s="1"/>
  <c r="U32" i="5" s="1"/>
  <c r="O33" i="5"/>
  <c r="T33" i="5" s="1"/>
  <c r="U33" i="5" s="1"/>
  <c r="O34" i="5"/>
  <c r="T34" i="5" s="1"/>
  <c r="U34" i="5" s="1"/>
  <c r="O35" i="5"/>
  <c r="T35" i="5" s="1"/>
  <c r="U35" i="5" s="1"/>
  <c r="O36" i="5"/>
  <c r="T36" i="5" s="1"/>
  <c r="U36" i="5" s="1"/>
  <c r="O37" i="5"/>
  <c r="T37" i="5" s="1"/>
  <c r="U37" i="5" s="1"/>
  <c r="O38" i="5"/>
  <c r="T38" i="5" s="1"/>
  <c r="U38" i="5" s="1"/>
  <c r="O39" i="5"/>
  <c r="T39" i="5" s="1"/>
  <c r="U39" i="5" s="1"/>
  <c r="O40" i="5"/>
  <c r="T40" i="5" s="1"/>
  <c r="U40" i="5" s="1"/>
  <c r="O41" i="5"/>
  <c r="T41" i="5" s="1"/>
  <c r="U41" i="5" s="1"/>
  <c r="O42" i="5"/>
  <c r="T42" i="5" s="1"/>
  <c r="U42" i="5" s="1"/>
  <c r="O43" i="5"/>
  <c r="T43" i="5" s="1"/>
  <c r="U43" i="5" s="1"/>
  <c r="O44" i="5"/>
  <c r="T44" i="5" s="1"/>
  <c r="U44" i="5" s="1"/>
  <c r="O205" i="5"/>
  <c r="T205" i="5" s="1"/>
  <c r="U205" i="5" s="1"/>
  <c r="O206" i="5"/>
  <c r="T206" i="5" s="1"/>
  <c r="U206" i="5" s="1"/>
  <c r="O207" i="5"/>
  <c r="T207" i="5" s="1"/>
  <c r="U207" i="5" s="1"/>
  <c r="O208" i="5"/>
  <c r="O209" i="5"/>
  <c r="T209" i="5" s="1"/>
  <c r="U209" i="5" s="1"/>
  <c r="O210" i="5"/>
  <c r="T210" i="5" s="1"/>
  <c r="U210" i="5" s="1"/>
  <c r="O211" i="5"/>
  <c r="T211" i="5" s="1"/>
  <c r="U211" i="5" s="1"/>
  <c r="O212" i="5"/>
  <c r="Q212" i="5" s="1"/>
  <c r="O213" i="5"/>
  <c r="T213" i="5" s="1"/>
  <c r="U213" i="5" s="1"/>
  <c r="O214" i="5"/>
  <c r="T214" i="5" s="1"/>
  <c r="U214" i="5" s="1"/>
  <c r="O215" i="5"/>
  <c r="T215" i="5" s="1"/>
  <c r="U215" i="5" s="1"/>
  <c r="O216" i="5"/>
  <c r="Q216" i="5" s="1"/>
  <c r="O217" i="5"/>
  <c r="T217" i="5" s="1"/>
  <c r="U217" i="5" s="1"/>
  <c r="O218" i="5"/>
  <c r="T218" i="5" s="1"/>
  <c r="U218" i="5" s="1"/>
  <c r="O219" i="5"/>
  <c r="T219" i="5" s="1"/>
  <c r="U219" i="5" s="1"/>
  <c r="O220" i="5"/>
  <c r="Q220" i="5" s="1"/>
  <c r="O221" i="5"/>
  <c r="T221" i="5" s="1"/>
  <c r="U221" i="5" s="1"/>
  <c r="O222" i="5"/>
  <c r="T222" i="5" s="1"/>
  <c r="U222" i="5" s="1"/>
  <c r="O223" i="5"/>
  <c r="T223" i="5" s="1"/>
  <c r="U223" i="5" s="1"/>
  <c r="O224" i="5"/>
  <c r="Q224" i="5" s="1"/>
  <c r="O225" i="5"/>
  <c r="T225" i="5" s="1"/>
  <c r="U225" i="5" s="1"/>
  <c r="O226" i="5"/>
  <c r="T226" i="5" s="1"/>
  <c r="U226" i="5" s="1"/>
  <c r="O227" i="5"/>
  <c r="T227" i="5" s="1"/>
  <c r="U227" i="5" s="1"/>
  <c r="O228" i="5"/>
  <c r="Q228" i="5" s="1"/>
  <c r="O229" i="5"/>
  <c r="T229" i="5" s="1"/>
  <c r="U229" i="5" s="1"/>
  <c r="O230" i="5"/>
  <c r="T230" i="5" s="1"/>
  <c r="U230" i="5" s="1"/>
  <c r="O231" i="5"/>
  <c r="T231" i="5" s="1"/>
  <c r="U231" i="5" s="1"/>
  <c r="O232" i="5"/>
  <c r="Q232" i="5" s="1"/>
  <c r="O233" i="5"/>
  <c r="T233" i="5" s="1"/>
  <c r="U233" i="5" s="1"/>
  <c r="O236" i="5"/>
  <c r="T236" i="5" s="1"/>
  <c r="U236" i="5" s="1"/>
  <c r="O237" i="5"/>
  <c r="T237" i="5" s="1"/>
  <c r="U237" i="5" s="1"/>
  <c r="O238" i="5"/>
  <c r="T238" i="5" s="1"/>
  <c r="U238" i="5" s="1"/>
  <c r="O239" i="5"/>
  <c r="T239" i="5" s="1"/>
  <c r="U239" i="5" s="1"/>
  <c r="O240" i="5"/>
  <c r="T240" i="5" s="1"/>
  <c r="U240" i="5" s="1"/>
  <c r="O241" i="5"/>
  <c r="T241" i="5" s="1"/>
  <c r="U241" i="5" s="1"/>
  <c r="O242" i="5"/>
  <c r="T242" i="5" s="1"/>
  <c r="U242" i="5" s="1"/>
  <c r="O243" i="5"/>
  <c r="T243" i="5" s="1"/>
  <c r="U243" i="5" s="1"/>
  <c r="O244" i="5"/>
  <c r="T244" i="5" s="1"/>
  <c r="U244" i="5" s="1"/>
  <c r="O245" i="5"/>
  <c r="T245" i="5" s="1"/>
  <c r="U245" i="5" s="1"/>
  <c r="O246" i="5"/>
  <c r="T246" i="5" s="1"/>
  <c r="U246" i="5" s="1"/>
  <c r="O247" i="5"/>
  <c r="T247" i="5" s="1"/>
  <c r="U247" i="5" s="1"/>
  <c r="O248" i="5"/>
  <c r="T248" i="5" s="1"/>
  <c r="U248" i="5" s="1"/>
  <c r="O249" i="5"/>
  <c r="T249" i="5" s="1"/>
  <c r="U249" i="5" s="1"/>
  <c r="O250" i="5"/>
  <c r="T250" i="5" s="1"/>
  <c r="U250" i="5" s="1"/>
  <c r="O251" i="5"/>
  <c r="T251" i="5" s="1"/>
  <c r="U251" i="5" s="1"/>
  <c r="O252" i="5"/>
  <c r="T252" i="5" s="1"/>
  <c r="U252" i="5" s="1"/>
  <c r="O253" i="5"/>
  <c r="T253" i="5" s="1"/>
  <c r="U253" i="5" s="1"/>
  <c r="O254" i="5"/>
  <c r="T254" i="5" s="1"/>
  <c r="U254" i="5" s="1"/>
  <c r="O255" i="5"/>
  <c r="T255" i="5" s="1"/>
  <c r="U255" i="5" s="1"/>
  <c r="O256" i="5"/>
  <c r="T256" i="5" s="1"/>
  <c r="U256" i="5" s="1"/>
  <c r="O257" i="5"/>
  <c r="T257" i="5" s="1"/>
  <c r="U257" i="5" s="1"/>
  <c r="O258" i="5"/>
  <c r="T258" i="5" s="1"/>
  <c r="U258" i="5" s="1"/>
  <c r="O259" i="5"/>
  <c r="T259" i="5" s="1"/>
  <c r="U259" i="5" s="1"/>
  <c r="O260" i="5"/>
  <c r="T260" i="5" s="1"/>
  <c r="U260" i="5" s="1"/>
  <c r="O261" i="5"/>
  <c r="T261" i="5" s="1"/>
  <c r="U261" i="5" s="1"/>
  <c r="O262" i="5"/>
  <c r="T262" i="5" s="1"/>
  <c r="U262" i="5" s="1"/>
  <c r="O263" i="5"/>
  <c r="T263" i="5" s="1"/>
  <c r="U263" i="5" s="1"/>
  <c r="O264" i="5"/>
  <c r="T264" i="5" s="1"/>
  <c r="U264" i="5" s="1"/>
  <c r="O265" i="5"/>
  <c r="T265" i="5" s="1"/>
  <c r="U265" i="5" s="1"/>
  <c r="O266" i="5"/>
  <c r="Q266" i="5" s="1"/>
  <c r="O267" i="5"/>
  <c r="T267" i="5" s="1"/>
  <c r="U267" i="5" s="1"/>
  <c r="O268" i="5"/>
  <c r="T268" i="5" s="1"/>
  <c r="U268" i="5" s="1"/>
  <c r="O269" i="5"/>
  <c r="T269" i="5" s="1"/>
  <c r="U269" i="5" s="1"/>
  <c r="O270" i="5"/>
  <c r="Q270" i="5" s="1"/>
  <c r="O271" i="5"/>
  <c r="T271" i="5" s="1"/>
  <c r="U271" i="5" s="1"/>
  <c r="O272" i="5"/>
  <c r="T272" i="5" s="1"/>
  <c r="U272" i="5" s="1"/>
  <c r="O273" i="5"/>
  <c r="T273" i="5" s="1"/>
  <c r="U273" i="5" s="1"/>
  <c r="O274" i="5"/>
  <c r="Q274" i="5" s="1"/>
  <c r="O275" i="5"/>
  <c r="T275" i="5" s="1"/>
  <c r="U275" i="5" s="1"/>
  <c r="O276" i="5"/>
  <c r="T276" i="5" s="1"/>
  <c r="U276" i="5" s="1"/>
  <c r="O277" i="5"/>
  <c r="T277" i="5" s="1"/>
  <c r="U277" i="5" s="1"/>
  <c r="O278" i="5"/>
  <c r="T278" i="5" s="1"/>
  <c r="U278" i="5" s="1"/>
  <c r="O279" i="5"/>
  <c r="T279" i="5" s="1"/>
  <c r="U279" i="5" s="1"/>
  <c r="O280" i="5"/>
  <c r="T280" i="5" s="1"/>
  <c r="U280" i="5" s="1"/>
  <c r="O281" i="5"/>
  <c r="T281" i="5" s="1"/>
  <c r="U281" i="5" s="1"/>
  <c r="R223" i="5"/>
  <c r="R243" i="5"/>
  <c r="Q207" i="5"/>
  <c r="Q208" i="5"/>
  <c r="P4" i="5"/>
  <c r="R26" i="5"/>
  <c r="O4" i="5"/>
  <c r="Q4" i="5" s="1"/>
  <c r="Q15" i="5"/>
  <c r="Q23" i="5"/>
  <c r="Q32" i="5"/>
  <c r="Q33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R7" i="5"/>
  <c r="R15" i="5"/>
  <c r="Q9" i="5" l="1"/>
  <c r="R217" i="5"/>
  <c r="R9" i="5"/>
  <c r="R209" i="5"/>
  <c r="R18" i="5"/>
  <c r="R210" i="5"/>
  <c r="Q244" i="5"/>
  <c r="Q210" i="5"/>
  <c r="Q263" i="5"/>
  <c r="Q262" i="5"/>
  <c r="R244" i="5"/>
  <c r="Q26" i="5"/>
  <c r="Q10" i="5"/>
  <c r="Q41" i="5"/>
  <c r="Q34" i="5"/>
  <c r="Q42" i="5"/>
  <c r="Q18" i="5"/>
  <c r="Q237" i="5"/>
  <c r="Q261" i="5"/>
  <c r="R13" i="5"/>
  <c r="Q236" i="5"/>
  <c r="R6" i="5"/>
  <c r="R236" i="5"/>
  <c r="Q213" i="5"/>
  <c r="R268" i="5"/>
  <c r="Q27" i="5"/>
  <c r="R30" i="5"/>
  <c r="R218" i="5"/>
  <c r="Q6" i="5"/>
  <c r="R214" i="5"/>
  <c r="Q38" i="5"/>
  <c r="Q5" i="5"/>
  <c r="Q240" i="5"/>
  <c r="R22" i="5"/>
  <c r="R240" i="5"/>
  <c r="R14" i="5"/>
  <c r="Q22" i="5"/>
  <c r="R12" i="5"/>
  <c r="Q235" i="5"/>
  <c r="R234" i="5"/>
  <c r="Q268" i="5"/>
  <c r="R11" i="5"/>
  <c r="R42" i="5"/>
  <c r="Q206" i="5"/>
  <c r="Q234" i="5"/>
  <c r="R206" i="5"/>
  <c r="R264" i="5"/>
  <c r="Q279" i="5"/>
  <c r="R10" i="5"/>
  <c r="Q14" i="5"/>
  <c r="R38" i="5"/>
  <c r="Q252" i="5"/>
  <c r="Q219" i="5"/>
  <c r="R252" i="5"/>
  <c r="R222" i="5"/>
  <c r="Q264" i="5"/>
  <c r="R280" i="5"/>
  <c r="R8" i="5"/>
  <c r="Q30" i="5"/>
  <c r="Q13" i="5"/>
  <c r="R34" i="5"/>
  <c r="Q251" i="5"/>
  <c r="Q214" i="5"/>
  <c r="R248" i="5"/>
  <c r="R219" i="5"/>
  <c r="R263" i="5"/>
  <c r="R275" i="5"/>
  <c r="Q231" i="5"/>
  <c r="Q221" i="5"/>
  <c r="R205" i="5"/>
  <c r="Q259" i="5"/>
  <c r="R261" i="5"/>
  <c r="Q209" i="5"/>
  <c r="R221" i="5"/>
  <c r="R213" i="5"/>
  <c r="R258" i="5"/>
  <c r="Q267" i="5"/>
  <c r="Q253" i="5"/>
  <c r="R29" i="5"/>
  <c r="Q242" i="5"/>
  <c r="Q217" i="5"/>
  <c r="R271" i="5"/>
  <c r="R259" i="5"/>
  <c r="R267" i="5"/>
  <c r="Q205" i="5"/>
  <c r="R237" i="5"/>
  <c r="R254" i="5"/>
  <c r="Q276" i="5"/>
  <c r="Q271" i="5"/>
  <c r="R279" i="5"/>
  <c r="Q20" i="5"/>
  <c r="R238" i="5"/>
  <c r="R277" i="5"/>
  <c r="Q37" i="5"/>
  <c r="Q28" i="5"/>
  <c r="Q24" i="5"/>
  <c r="Q19" i="5"/>
  <c r="R41" i="5"/>
  <c r="R25" i="5"/>
  <c r="R21" i="5"/>
  <c r="R17" i="5"/>
  <c r="Q243" i="5"/>
  <c r="Q227" i="5"/>
  <c r="R233" i="5"/>
  <c r="Q277" i="5"/>
  <c r="R16" i="5"/>
  <c r="Q241" i="5"/>
  <c r="Q225" i="5"/>
  <c r="R229" i="5"/>
  <c r="Q17" i="5"/>
  <c r="Q8" i="5"/>
  <c r="R44" i="5"/>
  <c r="R33" i="5"/>
  <c r="R27" i="5"/>
  <c r="R23" i="5"/>
  <c r="R19" i="5"/>
  <c r="Q247" i="5"/>
  <c r="Q229" i="5"/>
  <c r="R235" i="5"/>
  <c r="Q36" i="5"/>
  <c r="R20" i="5"/>
  <c r="Q40" i="5"/>
  <c r="R5" i="5"/>
  <c r="Q44" i="5"/>
  <c r="Q21" i="5"/>
  <c r="Q12" i="5"/>
  <c r="Q7" i="5"/>
  <c r="R43" i="5"/>
  <c r="Q246" i="5"/>
  <c r="R247" i="5"/>
  <c r="R278" i="5"/>
  <c r="Q281" i="5"/>
  <c r="R40" i="5"/>
  <c r="R24" i="5"/>
  <c r="R242" i="5"/>
  <c r="Q43" i="5"/>
  <c r="Q29" i="5"/>
  <c r="Q25" i="5"/>
  <c r="Q16" i="5"/>
  <c r="Q11" i="5"/>
  <c r="R37" i="5"/>
  <c r="Q239" i="5"/>
  <c r="Q233" i="5"/>
  <c r="Q223" i="5"/>
  <c r="R246" i="5"/>
  <c r="R239" i="5"/>
  <c r="Q278" i="5"/>
  <c r="Q248" i="5"/>
  <c r="R256" i="5"/>
  <c r="Q260" i="5"/>
  <c r="R276" i="5"/>
  <c r="Q269" i="5"/>
  <c r="Q245" i="5"/>
  <c r="Q211" i="5"/>
  <c r="R241" i="5"/>
  <c r="R227" i="5"/>
  <c r="R211" i="5"/>
  <c r="Q257" i="5"/>
  <c r="R253" i="5"/>
  <c r="Q275" i="5"/>
  <c r="R272" i="5"/>
  <c r="Q280" i="5"/>
  <c r="Q249" i="5"/>
  <c r="R245" i="5"/>
  <c r="R257" i="5"/>
  <c r="R265" i="5"/>
  <c r="Q272" i="5"/>
  <c r="R4" i="5"/>
  <c r="Q238" i="5"/>
  <c r="Q215" i="5"/>
  <c r="R249" i="5"/>
  <c r="R231" i="5"/>
  <c r="R215" i="5"/>
  <c r="Q256" i="5"/>
  <c r="Q265" i="5"/>
  <c r="R260" i="5"/>
  <c r="R269" i="5"/>
  <c r="R281" i="5"/>
  <c r="R255" i="5"/>
  <c r="R36" i="5"/>
  <c r="R32" i="5"/>
  <c r="R28" i="5"/>
  <c r="Q284" i="5"/>
  <c r="R31" i="5"/>
  <c r="R251" i="5"/>
  <c r="R226" i="5"/>
  <c r="Q255" i="5"/>
  <c r="T4" i="5"/>
  <c r="R207" i="5"/>
  <c r="R273" i="5"/>
  <c r="R35" i="5"/>
  <c r="Q39" i="5"/>
  <c r="Q35" i="5"/>
  <c r="Q31" i="5"/>
  <c r="R39" i="5"/>
  <c r="Q250" i="5"/>
  <c r="Q230" i="5"/>
  <c r="Q226" i="5"/>
  <c r="Q222" i="5"/>
  <c r="Q218" i="5"/>
  <c r="R230" i="5"/>
  <c r="R250" i="5"/>
  <c r="R225" i="5"/>
  <c r="Q258" i="5"/>
  <c r="Q254" i="5"/>
  <c r="Q273" i="5"/>
  <c r="Q283" i="5"/>
  <c r="T282" i="5"/>
  <c r="U282" i="5" s="1"/>
  <c r="R282" i="5"/>
  <c r="R285" i="5"/>
  <c r="T285" i="5"/>
  <c r="U285" i="5" s="1"/>
  <c r="T284" i="5"/>
  <c r="U284" i="5" s="1"/>
  <c r="T283" i="5"/>
  <c r="U283" i="5" s="1"/>
  <c r="R274" i="5"/>
  <c r="T274" i="5"/>
  <c r="U274" i="5" s="1"/>
  <c r="R232" i="5"/>
  <c r="T232" i="5"/>
  <c r="U232" i="5" s="1"/>
  <c r="R220" i="5"/>
  <c r="T220" i="5"/>
  <c r="U220" i="5" s="1"/>
  <c r="R212" i="5"/>
  <c r="T212" i="5"/>
  <c r="U212" i="5" s="1"/>
  <c r="R270" i="5"/>
  <c r="T270" i="5"/>
  <c r="U270" i="5" s="1"/>
  <c r="R228" i="5"/>
  <c r="T228" i="5"/>
  <c r="U228" i="5" s="1"/>
  <c r="R208" i="5"/>
  <c r="T208" i="5"/>
  <c r="U208" i="5" s="1"/>
  <c r="R216" i="5"/>
  <c r="T216" i="5"/>
  <c r="U216" i="5" s="1"/>
  <c r="R262" i="5"/>
  <c r="R266" i="5"/>
  <c r="T266" i="5"/>
  <c r="U266" i="5" s="1"/>
  <c r="R224" i="5"/>
  <c r="T224" i="5"/>
  <c r="U224" i="5" s="1"/>
</calcChain>
</file>

<file path=xl/sharedStrings.xml><?xml version="1.0" encoding="utf-8"?>
<sst xmlns="http://schemas.openxmlformats.org/spreadsheetml/2006/main" count="952" uniqueCount="148">
  <si>
    <t>BU</t>
  </si>
  <si>
    <t>Category</t>
  </si>
  <si>
    <t>Sub Cat</t>
  </si>
  <si>
    <t>Seller Segment</t>
  </si>
  <si>
    <t>Top 20 Sellers</t>
  </si>
  <si>
    <t>TCS</t>
  </si>
  <si>
    <t>Is Seller JBP, KBP or prefered?</t>
  </si>
  <si>
    <t>Commission discount(Y/N)</t>
  </si>
  <si>
    <t>Joined SPA(Y/N)</t>
  </si>
  <si>
    <t>Joined FSM(Y/N)</t>
  </si>
  <si>
    <t>Joined EDC(Y/N)</t>
  </si>
  <si>
    <t>Annual Pass CY23</t>
  </si>
  <si>
    <t>Lazada MP</t>
  </si>
  <si>
    <t>EL</t>
  </si>
  <si>
    <t>Digital Goods</t>
  </si>
  <si>
    <t>GSKA</t>
  </si>
  <si>
    <t>Top 20</t>
  </si>
  <si>
    <t>JBP</t>
  </si>
  <si>
    <t>Y</t>
  </si>
  <si>
    <t>Y - Basic</t>
  </si>
  <si>
    <t>LazMall</t>
  </si>
  <si>
    <t>FMCG excl GR</t>
  </si>
  <si>
    <t>Digital Utilities</t>
  </si>
  <si>
    <t>KA</t>
  </si>
  <si>
    <t>Top 20 - 50</t>
  </si>
  <si>
    <t>KBP</t>
  </si>
  <si>
    <t>N</t>
  </si>
  <si>
    <t>Y - Premium</t>
  </si>
  <si>
    <t>LazGlobal</t>
  </si>
  <si>
    <t>FA</t>
  </si>
  <si>
    <t>Free Sample (Flexi Combo)</t>
  </si>
  <si>
    <t>HPM</t>
  </si>
  <si>
    <t>Top 50 - 100</t>
  </si>
  <si>
    <t>Preferred/SSP</t>
  </si>
  <si>
    <t>Y - VIP</t>
  </si>
  <si>
    <t>GM</t>
  </si>
  <si>
    <t>Service Product</t>
  </si>
  <si>
    <t>HM</t>
  </si>
  <si>
    <t>&gt; 100</t>
  </si>
  <si>
    <t>None</t>
  </si>
  <si>
    <t>DG</t>
  </si>
  <si>
    <t>Services</t>
  </si>
  <si>
    <t>Small</t>
  </si>
  <si>
    <t>&gt;2</t>
  </si>
  <si>
    <t>GR</t>
  </si>
  <si>
    <t>Special Digital Products</t>
  </si>
  <si>
    <t>Audio</t>
  </si>
  <si>
    <t>Cameras &amp; Drones</t>
  </si>
  <si>
    <t>Computers &amp; Laptops</t>
  </si>
  <si>
    <t>Data Storage</t>
  </si>
  <si>
    <t>Electronics Accessories</t>
  </si>
  <si>
    <t>Large Appliances</t>
  </si>
  <si>
    <t>Mobiles &amp; Tablets</t>
  </si>
  <si>
    <t>Monitors &amp; Printers</t>
  </si>
  <si>
    <t>Small Appliances</t>
  </si>
  <si>
    <t>Smart Devices</t>
  </si>
  <si>
    <t>Televisions &amp; Videos</t>
  </si>
  <si>
    <t>Beauty</t>
  </si>
  <si>
    <t>Groceries</t>
  </si>
  <si>
    <t>Health</t>
  </si>
  <si>
    <t>Household Supplies</t>
  </si>
  <si>
    <t>Mother &amp; Baby</t>
  </si>
  <si>
    <t>Pet Supplies</t>
  </si>
  <si>
    <t>Toys &amp; Games</t>
  </si>
  <si>
    <t>Bags and Travel</t>
  </si>
  <si>
    <t>Fashion Accessories</t>
  </si>
  <si>
    <t>Kids Shoes and Clothing</t>
  </si>
  <si>
    <t>Mens Shoes and Clothing</t>
  </si>
  <si>
    <t>Sports Shoes and Clothing</t>
  </si>
  <si>
    <t>Womens Shoes and Clothing</t>
  </si>
  <si>
    <t>Bedding &amp; Bath</t>
  </si>
  <si>
    <t>Furniture &amp; Organization</t>
  </si>
  <si>
    <t>Kitchen &amp; Dining</t>
  </si>
  <si>
    <t>Laundry &amp; Cleaning Equipment</t>
  </si>
  <si>
    <t>Lighting &amp; Décor</t>
  </si>
  <si>
    <t>Media, Music &amp; Books</t>
  </si>
  <si>
    <t>Motors</t>
  </si>
  <si>
    <t>Outdoor &amp; Garden</t>
  </si>
  <si>
    <t>Sports &amp; Outdoors</t>
  </si>
  <si>
    <t>Stationery, Craft &amp; Gift Cards</t>
  </si>
  <si>
    <t>Tools &amp; Home Improvement</t>
  </si>
  <si>
    <t>Seller Name</t>
  </si>
  <si>
    <t>Kingsman Wine &amp; Spirits Pte Ltd</t>
  </si>
  <si>
    <t>THE LIQUOR SHOP</t>
  </si>
  <si>
    <t>AbsoluteVending-DrinkRUs</t>
  </si>
  <si>
    <t>Cloud Delivery</t>
  </si>
  <si>
    <t>Wines4You</t>
  </si>
  <si>
    <t>3 Elixir - Alcohol Delivery Singapore</t>
  </si>
  <si>
    <t>KingsBar</t>
  </si>
  <si>
    <t>Good Lady</t>
  </si>
  <si>
    <t>Liquor Avenue</t>
  </si>
  <si>
    <t>Yukiyama.sg</t>
  </si>
  <si>
    <t>SL Foods</t>
  </si>
  <si>
    <t>The Liquid Specialist</t>
  </si>
  <si>
    <t>Reiwa-Online</t>
  </si>
  <si>
    <t>CELLARBRATION</t>
  </si>
  <si>
    <t>Snow Treasures</t>
  </si>
  <si>
    <t>Pernod Ricard</t>
  </si>
  <si>
    <t>KAM INPUT</t>
  </si>
  <si>
    <t>Short Code</t>
  </si>
  <si>
    <t>Approved List</t>
  </si>
  <si>
    <t>Start Date 
(DD-MMM-YY)</t>
  </si>
  <si>
    <t>End Date 
(DD-MMM-YY)</t>
  </si>
  <si>
    <t>Co Fund %</t>
  </si>
  <si>
    <t>Mega</t>
  </si>
  <si>
    <t>A+ &amp; Below</t>
  </si>
  <si>
    <t>The Liquor Shop</t>
  </si>
  <si>
    <t>Carlsberg Official Store</t>
  </si>
  <si>
    <t>MAY BAU</t>
  </si>
  <si>
    <t>Papa.com.sg</t>
  </si>
  <si>
    <t>Garden State Coffee</t>
  </si>
  <si>
    <t>Paksong Coffee Company</t>
  </si>
  <si>
    <t>Pot A Toast</t>
  </si>
  <si>
    <t>Alcohol Warehouse Sale</t>
  </si>
  <si>
    <t>Name of campaign</t>
  </si>
  <si>
    <t>Campaign Size</t>
  </si>
  <si>
    <t>Coffee Price (SGD)</t>
  </si>
  <si>
    <t>Seller Lowest  Price (SGD)</t>
  </si>
  <si>
    <t>Suggested Sales Price (SGD)</t>
  </si>
  <si>
    <t>Seller Stock</t>
  </si>
  <si>
    <t xml:space="preserve">Min Spend </t>
  </si>
  <si>
    <t>Spend Capped</t>
  </si>
  <si>
    <t>Max Subsidy CIR%</t>
  </si>
  <si>
    <t>May Evergreen</t>
  </si>
  <si>
    <t>AbsoluteVending-DrinksRUs</t>
  </si>
  <si>
    <t>Kingsman EXIM Wine &amp; Spirits</t>
  </si>
  <si>
    <t>Wine Station</t>
  </si>
  <si>
    <t>Liquor Times</t>
  </si>
  <si>
    <t>Tiong guan mini mart</t>
  </si>
  <si>
    <t>TippsyWine.com</t>
  </si>
  <si>
    <t>ZestyLeaf</t>
  </si>
  <si>
    <t>Benwholesale</t>
  </si>
  <si>
    <t>6.6 Campaign</t>
  </si>
  <si>
    <t>6.6 Mega Campaign</t>
  </si>
  <si>
    <t>Kingsbar</t>
  </si>
  <si>
    <t>Pan Royal</t>
  </si>
  <si>
    <t>Durian Plantation</t>
  </si>
  <si>
    <t>(400g)ButterKing 牛油王</t>
  </si>
  <si>
    <t>(400g) Msw 猫山王</t>
  </si>
  <si>
    <t>(400g)TSW 太上皇</t>
  </si>
  <si>
    <t>1kg GP金风 (AA)</t>
  </si>
  <si>
    <t>1k RP老树红虾(AA)</t>
  </si>
  <si>
    <t>platform SKU</t>
  </si>
  <si>
    <t>platform Price (SGD)</t>
  </si>
  <si>
    <t>Max platform Subsidy (SGD)</t>
  </si>
  <si>
    <t>Total platform Budget (SGD)</t>
  </si>
  <si>
    <t>Total platform Budget (USD)</t>
  </si>
  <si>
    <t>SG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</si>
</sst>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theme="2" tint="-0.499984740745262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i/>
      <strike/>
      <sz val="11"/>
      <color theme="2" tint="-0.49998474074526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C65911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2">
    <xf numFmtId="0" fontId="0" fillId="0" borderId="0" xfId="0"/>
    <xf numFmtId="0" fontId="0" fillId="0" borderId="0" xfId="0" applyAlignment="1">
      <alignment wrapText="1"/>
    </xf>
    <xf numFmtId="0" fontId="3" fillId="0" borderId="0" xfId="0" applyFont="1"/>
    <xf numFmtId="0" fontId="4" fillId="0" borderId="3" xfId="0" applyFont="1" applyBorder="1"/>
    <xf numFmtId="0" fontId="0" fillId="0" borderId="3" xfId="0" applyBorder="1"/>
    <xf numFmtId="0" fontId="2" fillId="2" borderId="3" xfId="0" applyFont="1" applyFill="1" applyBorder="1" applyAlignment="1">
      <alignment wrapText="1"/>
    </xf>
    <xf numFmtId="0" fontId="2" fillId="4" borderId="5" xfId="0" applyFont="1" applyFill="1" applyBorder="1" applyAlignment="1">
      <alignment wrapText="1"/>
    </xf>
    <xf numFmtId="0" fontId="2" fillId="4" borderId="6" xfId="0" applyFont="1" applyFill="1" applyBorder="1" applyAlignment="1">
      <alignment wrapText="1"/>
    </xf>
    <xf numFmtId="0" fontId="2" fillId="2" borderId="4" xfId="0" applyFont="1" applyFill="1" applyBorder="1" applyAlignment="1">
      <alignment wrapText="1"/>
    </xf>
    <xf numFmtId="0" fontId="2" fillId="4" borderId="3" xfId="0" applyFont="1" applyFill="1" applyBorder="1" applyAlignment="1">
      <alignment wrapText="1"/>
    </xf>
    <xf numFmtId="0" fontId="5" fillId="5" borderId="3" xfId="0" applyFont="1" applyFill="1" applyBorder="1" applyAlignment="1">
      <alignment wrapText="1"/>
    </xf>
    <xf numFmtId="0" fontId="2" fillId="4" borderId="3" xfId="0" applyFont="1" applyFill="1" applyBorder="1" applyAlignment="1">
      <alignment horizontal="center" wrapText="1"/>
    </xf>
    <xf numFmtId="9" fontId="4" fillId="0" borderId="3" xfId="0" applyNumberFormat="1" applyFont="1" applyBorder="1"/>
    <xf numFmtId="9" fontId="4" fillId="6" borderId="3" xfId="2" applyFont="1" applyFill="1" applyBorder="1"/>
    <xf numFmtId="164" fontId="4" fillId="6" borderId="3" xfId="1" applyNumberFormat="1" applyFont="1" applyFill="1" applyBorder="1"/>
    <xf numFmtId="49" fontId="0" fillId="6" borderId="3" xfId="1" applyNumberFormat="1" applyFont="1" applyFill="1" applyBorder="1"/>
    <xf numFmtId="0" fontId="0" fillId="7" borderId="3" xfId="0" applyFill="1" applyBorder="1"/>
    <xf numFmtId="9" fontId="0" fillId="0" borderId="3" xfId="0" applyNumberFormat="1" applyBorder="1"/>
    <xf numFmtId="0" fontId="4" fillId="6" borderId="3" xfId="0" applyFont="1" applyFill="1" applyBorder="1"/>
    <xf numFmtId="0" fontId="2" fillId="3" borderId="3" xfId="0" applyFont="1" applyFill="1" applyBorder="1"/>
    <xf numFmtId="0" fontId="0" fillId="0" borderId="0" xfId="0" applyAlignment="1">
      <alignment vertical="center"/>
    </xf>
    <xf numFmtId="15" fontId="0" fillId="0" borderId="3" xfId="0" applyNumberFormat="1" applyBorder="1"/>
    <xf numFmtId="1" fontId="0" fillId="0" borderId="3" xfId="0" applyNumberFormat="1" applyBorder="1"/>
    <xf numFmtId="0" fontId="0" fillId="0" borderId="3" xfId="0" applyBorder="1" applyAlignment="1">
      <alignment horizontal="left"/>
    </xf>
    <xf numFmtId="0" fontId="0" fillId="0" borderId="0" xfId="0" applyAlignment="1">
      <alignment horizontal="left"/>
    </xf>
    <xf numFmtId="15" fontId="0" fillId="0" borderId="3" xfId="0" applyNumberFormat="1" applyBorder="1" applyAlignment="1">
      <alignment horizontal="right"/>
    </xf>
    <xf numFmtId="8" fontId="0" fillId="0" borderId="3" xfId="1" applyNumberFormat="1" applyFont="1" applyBorder="1"/>
    <xf numFmtId="15" fontId="0" fillId="0" borderId="0" xfId="0" applyNumberFormat="1"/>
    <xf numFmtId="0" fontId="4" fillId="0" borderId="0" xfId="0" applyFont="1"/>
    <xf numFmtId="8" fontId="4" fillId="6" borderId="3" xfId="0" applyNumberFormat="1" applyFont="1" applyFill="1" applyBorder="1"/>
    <xf numFmtId="8" fontId="4" fillId="0" borderId="3" xfId="0" applyNumberFormat="1" applyFont="1" applyBorder="1"/>
    <xf numFmtId="0" fontId="6" fillId="0" borderId="0" xfId="0" applyFont="1"/>
    <xf numFmtId="0" fontId="6" fillId="0" borderId="0" xfId="0" applyFont="1" applyAlignment="1">
      <alignment horizontal="left"/>
    </xf>
    <xf numFmtId="15" fontId="6" fillId="0" borderId="3" xfId="0" applyNumberFormat="1" applyFont="1" applyBorder="1"/>
    <xf numFmtId="8" fontId="7" fillId="6" borderId="3" xfId="0" applyNumberFormat="1" applyFont="1" applyFill="1" applyBorder="1"/>
    <xf numFmtId="0" fontId="7" fillId="0" borderId="0" xfId="0" applyFont="1"/>
    <xf numFmtId="8" fontId="7" fillId="0" borderId="3" xfId="0" applyNumberFormat="1" applyFont="1" applyBorder="1"/>
    <xf numFmtId="9" fontId="7" fillId="6" borderId="3" xfId="2" applyFont="1" applyFill="1" applyBorder="1"/>
    <xf numFmtId="9" fontId="6" fillId="0" borderId="3" xfId="0" applyNumberFormat="1" applyFont="1" applyBorder="1"/>
    <xf numFmtId="164" fontId="7" fillId="6" borderId="3" xfId="1" applyNumberFormat="1" applyFont="1" applyFill="1" applyBorder="1"/>
    <xf numFmtId="0" fontId="2" fillId="2" borderId="1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wrapText="1"/>
    </xf>
  </cellXfs>
  <cellStyles count="3">
    <cellStyle name="Comma" xfId="1" builtinId="3"/>
    <cellStyle name="Normal" xfId="0" builtinId="0"/>
    <cellStyle name="Per cent" xfId="2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xlFile://Root/Users/hongyong.toh/Desktop/230425%20Category%20Investment%20Template%20-%20G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ropdown list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3ECDF-0F66-4336-BCA7-260F83F4F703}">
  <sheetPr codeName="Sheet1"/>
  <dimension ref="A1:L42"/>
  <sheetViews>
    <sheetView zoomScale="85" zoomScaleNormal="85" workbookViewId="0">
      <selection activeCell="L2" sqref="L2"/>
    </sheetView>
  </sheetViews>
  <sheetFormatPr baseColWidth="10" defaultColWidth="8.83203125" defaultRowHeight="15" x14ac:dyDescent="0.2"/>
  <cols>
    <col min="1" max="1" width="10.6640625" bestFit="1" customWidth="1"/>
    <col min="2" max="2" width="13.5" bestFit="1" customWidth="1"/>
    <col min="3" max="3" width="29.6640625" bestFit="1" customWidth="1"/>
    <col min="4" max="4" width="14.5" bestFit="1" customWidth="1"/>
    <col min="5" max="5" width="13.33203125" bestFit="1" customWidth="1"/>
    <col min="6" max="6" width="4.1640625" bestFit="1" customWidth="1"/>
    <col min="7" max="7" width="28" bestFit="1" customWidth="1"/>
    <col min="8" max="8" width="25.1640625" bestFit="1" customWidth="1"/>
    <col min="9" max="9" width="15.6640625" bestFit="1" customWidth="1"/>
    <col min="10" max="10" width="16.1640625" bestFit="1" customWidth="1"/>
    <col min="11" max="11" width="15.6640625" bestFit="1" customWidth="1"/>
    <col min="12" max="12" width="16.5" bestFit="1" customWidth="1"/>
  </cols>
  <sheetData>
    <row r="1" spans="1:12" x14ac:dyDescent="0.2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  <c r="H1" s="19" t="s">
        <v>7</v>
      </c>
      <c r="I1" s="19" t="s">
        <v>8</v>
      </c>
      <c r="J1" s="19" t="s">
        <v>9</v>
      </c>
      <c r="K1" s="19" t="s">
        <v>10</v>
      </c>
      <c r="L1" s="19" t="s">
        <v>11</v>
      </c>
    </row>
    <row r="2" spans="1:12" x14ac:dyDescent="0.2">
      <c r="A2" t="s">
        <v>12</v>
      </c>
      <c r="B2" t="s">
        <v>13</v>
      </c>
      <c r="C2" s="20" t="s">
        <v>14</v>
      </c>
      <c r="D2" t="s">
        <v>15</v>
      </c>
      <c r="E2" t="s">
        <v>16</v>
      </c>
      <c r="F2">
        <v>0</v>
      </c>
      <c r="G2" t="s">
        <v>17</v>
      </c>
      <c r="H2" t="s">
        <v>18</v>
      </c>
      <c r="I2" t="s">
        <v>19</v>
      </c>
      <c r="J2" t="s">
        <v>18</v>
      </c>
      <c r="K2" t="s">
        <v>18</v>
      </c>
      <c r="L2" t="s">
        <v>18</v>
      </c>
    </row>
    <row r="3" spans="1:12" x14ac:dyDescent="0.2">
      <c r="A3" t="s">
        <v>20</v>
      </c>
      <c r="B3" t="s">
        <v>21</v>
      </c>
      <c r="C3" s="20" t="s">
        <v>22</v>
      </c>
      <c r="D3" t="s">
        <v>23</v>
      </c>
      <c r="E3" t="s">
        <v>24</v>
      </c>
      <c r="F3">
        <v>0.5</v>
      </c>
      <c r="G3" t="s">
        <v>25</v>
      </c>
      <c r="H3" t="s">
        <v>26</v>
      </c>
      <c r="I3" t="s">
        <v>27</v>
      </c>
      <c r="J3" t="s">
        <v>26</v>
      </c>
      <c r="K3" t="s">
        <v>26</v>
      </c>
      <c r="L3" t="s">
        <v>26</v>
      </c>
    </row>
    <row r="4" spans="1:12" x14ac:dyDescent="0.2">
      <c r="A4" t="s">
        <v>28</v>
      </c>
      <c r="B4" t="s">
        <v>29</v>
      </c>
      <c r="C4" s="20" t="s">
        <v>30</v>
      </c>
      <c r="D4" t="s">
        <v>31</v>
      </c>
      <c r="E4" t="s">
        <v>32</v>
      </c>
      <c r="F4">
        <v>1</v>
      </c>
      <c r="G4" t="s">
        <v>33</v>
      </c>
      <c r="I4" t="s">
        <v>34</v>
      </c>
    </row>
    <row r="5" spans="1:12" x14ac:dyDescent="0.2">
      <c r="B5" t="s">
        <v>35</v>
      </c>
      <c r="C5" s="20" t="s">
        <v>36</v>
      </c>
      <c r="D5" t="s">
        <v>37</v>
      </c>
      <c r="E5" t="s">
        <v>38</v>
      </c>
      <c r="F5">
        <v>2</v>
      </c>
      <c r="G5" t="s">
        <v>39</v>
      </c>
      <c r="I5" t="s">
        <v>26</v>
      </c>
    </row>
    <row r="6" spans="1:12" x14ac:dyDescent="0.2">
      <c r="B6" t="s">
        <v>40</v>
      </c>
      <c r="C6" s="20" t="s">
        <v>41</v>
      </c>
      <c r="D6" t="s">
        <v>42</v>
      </c>
      <c r="F6" t="s">
        <v>43</v>
      </c>
    </row>
    <row r="7" spans="1:12" x14ac:dyDescent="0.2">
      <c r="B7" t="s">
        <v>44</v>
      </c>
      <c r="C7" s="20" t="s">
        <v>45</v>
      </c>
    </row>
    <row r="8" spans="1:12" x14ac:dyDescent="0.2">
      <c r="C8" s="20" t="s">
        <v>46</v>
      </c>
    </row>
    <row r="9" spans="1:12" x14ac:dyDescent="0.2">
      <c r="C9" s="20" t="s">
        <v>47</v>
      </c>
    </row>
    <row r="10" spans="1:12" x14ac:dyDescent="0.2">
      <c r="C10" s="20" t="s">
        <v>48</v>
      </c>
    </row>
    <row r="11" spans="1:12" x14ac:dyDescent="0.2">
      <c r="C11" s="20" t="s">
        <v>49</v>
      </c>
    </row>
    <row r="12" spans="1:12" x14ac:dyDescent="0.2">
      <c r="C12" s="20" t="s">
        <v>50</v>
      </c>
    </row>
    <row r="13" spans="1:12" x14ac:dyDescent="0.2">
      <c r="C13" s="20" t="s">
        <v>51</v>
      </c>
    </row>
    <row r="14" spans="1:12" x14ac:dyDescent="0.2">
      <c r="C14" s="20" t="s">
        <v>52</v>
      </c>
    </row>
    <row r="15" spans="1:12" x14ac:dyDescent="0.2">
      <c r="C15" s="20" t="s">
        <v>53</v>
      </c>
    </row>
    <row r="16" spans="1:12" x14ac:dyDescent="0.2">
      <c r="C16" s="20" t="s">
        <v>54</v>
      </c>
    </row>
    <row r="17" spans="3:3" x14ac:dyDescent="0.2">
      <c r="C17" s="20" t="s">
        <v>55</v>
      </c>
    </row>
    <row r="18" spans="3:3" x14ac:dyDescent="0.2">
      <c r="C18" s="20" t="s">
        <v>56</v>
      </c>
    </row>
    <row r="19" spans="3:3" x14ac:dyDescent="0.2">
      <c r="C19" s="20" t="s">
        <v>57</v>
      </c>
    </row>
    <row r="20" spans="3:3" x14ac:dyDescent="0.2">
      <c r="C20" s="20" t="s">
        <v>58</v>
      </c>
    </row>
    <row r="21" spans="3:3" x14ac:dyDescent="0.2">
      <c r="C21" s="20" t="s">
        <v>59</v>
      </c>
    </row>
    <row r="22" spans="3:3" x14ac:dyDescent="0.2">
      <c r="C22" s="20" t="s">
        <v>60</v>
      </c>
    </row>
    <row r="23" spans="3:3" x14ac:dyDescent="0.2">
      <c r="C23" s="20" t="s">
        <v>61</v>
      </c>
    </row>
    <row r="24" spans="3:3" x14ac:dyDescent="0.2">
      <c r="C24" s="20" t="s">
        <v>62</v>
      </c>
    </row>
    <row r="25" spans="3:3" x14ac:dyDescent="0.2">
      <c r="C25" s="20" t="s">
        <v>63</v>
      </c>
    </row>
    <row r="26" spans="3:3" x14ac:dyDescent="0.2">
      <c r="C26" s="20" t="s">
        <v>64</v>
      </c>
    </row>
    <row r="27" spans="3:3" x14ac:dyDescent="0.2">
      <c r="C27" s="20" t="s">
        <v>65</v>
      </c>
    </row>
    <row r="28" spans="3:3" x14ac:dyDescent="0.2">
      <c r="C28" s="20" t="s">
        <v>66</v>
      </c>
    </row>
    <row r="29" spans="3:3" x14ac:dyDescent="0.2">
      <c r="C29" s="20" t="s">
        <v>67</v>
      </c>
    </row>
    <row r="30" spans="3:3" x14ac:dyDescent="0.2">
      <c r="C30" s="20" t="s">
        <v>68</v>
      </c>
    </row>
    <row r="31" spans="3:3" x14ac:dyDescent="0.2">
      <c r="C31" s="20" t="s">
        <v>69</v>
      </c>
    </row>
    <row r="32" spans="3:3" x14ac:dyDescent="0.2">
      <c r="C32" s="20" t="s">
        <v>70</v>
      </c>
    </row>
    <row r="33" spans="3:3" x14ac:dyDescent="0.2">
      <c r="C33" s="20" t="s">
        <v>71</v>
      </c>
    </row>
    <row r="34" spans="3:3" x14ac:dyDescent="0.2">
      <c r="C34" s="20" t="s">
        <v>72</v>
      </c>
    </row>
    <row r="35" spans="3:3" x14ac:dyDescent="0.2">
      <c r="C35" s="20" t="s">
        <v>73</v>
      </c>
    </row>
    <row r="36" spans="3:3" x14ac:dyDescent="0.2">
      <c r="C36" s="20" t="s">
        <v>74</v>
      </c>
    </row>
    <row r="37" spans="3:3" x14ac:dyDescent="0.2">
      <c r="C37" s="20" t="s">
        <v>75</v>
      </c>
    </row>
    <row r="38" spans="3:3" x14ac:dyDescent="0.2">
      <c r="C38" s="20" t="s">
        <v>76</v>
      </c>
    </row>
    <row r="39" spans="3:3" x14ac:dyDescent="0.2">
      <c r="C39" s="20" t="s">
        <v>77</v>
      </c>
    </row>
    <row r="40" spans="3:3" x14ac:dyDescent="0.2">
      <c r="C40" s="20" t="s">
        <v>78</v>
      </c>
    </row>
    <row r="41" spans="3:3" x14ac:dyDescent="0.2">
      <c r="C41" s="20" t="s">
        <v>79</v>
      </c>
    </row>
    <row r="42" spans="3:3" x14ac:dyDescent="0.2">
      <c r="C42" s="20" t="s">
        <v>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DB5A2-951F-45BE-99BF-576A505D624B}">
  <sheetPr codeName="Sheet6">
    <tabColor theme="1"/>
  </sheetPr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53F65-2F24-483B-A0B1-EFBE094852DC}">
  <sheetPr codeName="Sheet7">
    <tabColor rgb="FFFFFF00"/>
  </sheetPr>
  <dimension ref="A1:U290"/>
  <sheetViews>
    <sheetView showGridLines="0" tabSelected="1" zoomScaleNormal="85" workbookViewId="0">
      <pane xSplit="3" ySplit="3" topLeftCell="D4" activePane="bottomRight" state="frozen"/>
      <selection pane="topRight" activeCell="D4" sqref="D4"/>
      <selection pane="bottomLeft" activeCell="D4" sqref="D4"/>
      <selection pane="bottomRight" activeCell="V1" sqref="V1:W1048576"/>
    </sheetView>
  </sheetViews>
  <sheetFormatPr baseColWidth="10" defaultColWidth="14.5" defaultRowHeight="15" x14ac:dyDescent="0.2"/>
  <cols>
    <col min="1" max="1" width="8.5" bestFit="1" customWidth="1"/>
    <col min="2" max="2" width="27.5" customWidth="1"/>
    <col min="3" max="3" width="11" bestFit="1" customWidth="1"/>
    <col min="4" max="4" width="13.6640625" customWidth="1"/>
    <col min="5" max="5" width="18.5" customWidth="1"/>
    <col min="6" max="6" width="20.5" customWidth="1"/>
    <col min="7" max="8" width="18.1640625" customWidth="1"/>
    <col min="9" max="9" width="31.6640625" bestFit="1" customWidth="1"/>
    <col min="10" max="10" width="10.83203125" customWidth="1"/>
    <col min="11" max="11" width="11" customWidth="1"/>
    <col min="12" max="13" width="14.5" customWidth="1"/>
    <col min="14" max="14" width="10.5" bestFit="1" customWidth="1"/>
    <col min="15" max="17" width="14.5" customWidth="1"/>
    <col min="18" max="18" width="13.1640625" bestFit="1" customWidth="1"/>
    <col min="19" max="19" width="10.5" customWidth="1"/>
    <col min="20" max="20" width="12.83203125" bestFit="1" customWidth="1"/>
    <col min="21" max="21" width="12.1640625" customWidth="1"/>
  </cols>
  <sheetData>
    <row r="1" spans="1:21" x14ac:dyDescent="0.2">
      <c r="B1" s="2"/>
      <c r="C1" s="2" t="s">
        <v>98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>
        <v>1.38</v>
      </c>
    </row>
    <row r="2" spans="1:21" ht="15" customHeight="1" x14ac:dyDescent="0.2">
      <c r="B2" s="40"/>
      <c r="C2" s="41"/>
      <c r="D2" s="41"/>
      <c r="E2" s="6"/>
      <c r="F2" s="7"/>
      <c r="G2" s="6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</row>
    <row r="3" spans="1:21" s="1" customFormat="1" ht="32" x14ac:dyDescent="0.2">
      <c r="B3" s="5" t="s">
        <v>81</v>
      </c>
      <c r="C3" s="5" t="s">
        <v>99</v>
      </c>
      <c r="D3" s="8" t="s">
        <v>100</v>
      </c>
      <c r="E3" s="9" t="s">
        <v>114</v>
      </c>
      <c r="F3" s="9" t="s">
        <v>115</v>
      </c>
      <c r="G3" s="9" t="s">
        <v>101</v>
      </c>
      <c r="H3" s="10" t="s">
        <v>102</v>
      </c>
      <c r="I3" s="9" t="s">
        <v>142</v>
      </c>
      <c r="J3" s="9" t="s">
        <v>143</v>
      </c>
      <c r="K3" s="9" t="s">
        <v>116</v>
      </c>
      <c r="L3" s="9" t="s">
        <v>117</v>
      </c>
      <c r="M3" s="9" t="s">
        <v>118</v>
      </c>
      <c r="N3" s="11" t="s">
        <v>119</v>
      </c>
      <c r="O3" s="9" t="s">
        <v>144</v>
      </c>
      <c r="P3" s="9" t="s">
        <v>120</v>
      </c>
      <c r="Q3" s="9" t="s">
        <v>121</v>
      </c>
      <c r="R3" s="9" t="s">
        <v>122</v>
      </c>
      <c r="S3" s="9" t="s">
        <v>103</v>
      </c>
      <c r="T3" s="9" t="s">
        <v>145</v>
      </c>
      <c r="U3" s="9" t="s">
        <v>146</v>
      </c>
    </row>
    <row r="4" spans="1:21" x14ac:dyDescent="0.2">
      <c r="A4">
        <v>2</v>
      </c>
      <c r="B4" s="15" t="s">
        <v>106</v>
      </c>
      <c r="C4" s="16" t="s">
        <v>147</v>
      </c>
      <c r="D4" s="3" t="e">
        <f>COUNTIF(#REF!,'PRICE SUBSIDY'!C4)</f>
        <v>#REF!</v>
      </c>
      <c r="E4" s="23">
        <v>5.5</v>
      </c>
      <c r="F4" s="4"/>
      <c r="G4" s="25">
        <v>45051</v>
      </c>
      <c r="H4" s="25">
        <v>45053</v>
      </c>
      <c r="I4" s="22">
        <f ca="1">RANDBETWEEN(1000000000,99999999999)</f>
        <v>12242660549</v>
      </c>
      <c r="J4" s="26">
        <f ca="1">RANDBETWEEN(0,50)</f>
        <v>12</v>
      </c>
      <c r="K4" s="26">
        <f t="shared" ref="K4:N19" ca="1" si="0">RANDBETWEEN(0,50)</f>
        <v>9</v>
      </c>
      <c r="L4" s="26">
        <f t="shared" ca="1" si="0"/>
        <v>24</v>
      </c>
      <c r="M4" s="26">
        <f t="shared" ca="1" si="0"/>
        <v>20</v>
      </c>
      <c r="N4" s="26">
        <f t="shared" ca="1" si="0"/>
        <v>21</v>
      </c>
      <c r="O4" s="18">
        <f t="shared" ref="O4:O35" ca="1" si="1">IFERROR(L4-M4,"")</f>
        <v>4</v>
      </c>
      <c r="P4" s="3">
        <f ca="1">IFERROR(M4-N4,"")</f>
        <v>-1</v>
      </c>
      <c r="Q4" s="3">
        <f t="shared" ref="Q4:Q35" ca="1" si="2">IFERROR(N4*O4,"")</f>
        <v>84</v>
      </c>
      <c r="R4" s="13">
        <f t="shared" ref="R4:R35" ca="1" si="3">O4/M4</f>
        <v>0.2</v>
      </c>
      <c r="S4" s="12">
        <v>1</v>
      </c>
      <c r="T4" s="14">
        <f t="shared" ref="T4:T35" ca="1" si="4">O4*N4</f>
        <v>84</v>
      </c>
      <c r="U4" s="14"/>
    </row>
    <row r="5" spans="1:21" x14ac:dyDescent="0.2">
      <c r="A5">
        <v>4</v>
      </c>
      <c r="B5" s="15" t="s">
        <v>106</v>
      </c>
      <c r="C5" s="16" t="s">
        <v>147</v>
      </c>
      <c r="D5" s="3" t="e">
        <f>COUNTIF(#REF!,'PRICE SUBSIDY'!C5)</f>
        <v>#REF!</v>
      </c>
      <c r="E5" s="23">
        <v>5.5</v>
      </c>
      <c r="F5" s="4"/>
      <c r="G5" s="25">
        <v>45051</v>
      </c>
      <c r="H5" s="25">
        <v>45053</v>
      </c>
      <c r="I5" s="22">
        <f t="shared" ref="I5:I68" ca="1" si="5">RANDBETWEEN(1000000000,99999999999)</f>
        <v>59987966304</v>
      </c>
      <c r="J5" s="26">
        <f t="shared" ref="J5:N36" ca="1" si="6">RANDBETWEEN(0,50)</f>
        <v>4</v>
      </c>
      <c r="K5" s="26">
        <f t="shared" ca="1" si="0"/>
        <v>50</v>
      </c>
      <c r="L5" s="26">
        <f t="shared" ca="1" si="0"/>
        <v>33</v>
      </c>
      <c r="M5" s="26">
        <f t="shared" ca="1" si="0"/>
        <v>12</v>
      </c>
      <c r="N5" s="26">
        <f t="shared" ca="1" si="0"/>
        <v>7</v>
      </c>
      <c r="O5" s="18">
        <f t="shared" ca="1" si="1"/>
        <v>21</v>
      </c>
      <c r="P5" s="3">
        <f t="shared" ref="P5:P35" ca="1" si="7">IFERROR(M5-N5,"")</f>
        <v>5</v>
      </c>
      <c r="Q5" s="3">
        <f t="shared" ca="1" si="2"/>
        <v>147</v>
      </c>
      <c r="R5" s="13">
        <f t="shared" ca="1" si="3"/>
        <v>1.75</v>
      </c>
      <c r="S5" s="17">
        <v>1</v>
      </c>
      <c r="T5" s="14">
        <f t="shared" ca="1" si="4"/>
        <v>147</v>
      </c>
      <c r="U5" s="14">
        <f t="shared" ref="U5:U36" ca="1" si="8">IFERROR(T5/$U$1,"")</f>
        <v>106.5217391304348</v>
      </c>
    </row>
    <row r="6" spans="1:21" x14ac:dyDescent="0.2">
      <c r="A6">
        <f t="shared" ref="A6:A37" si="9">A4</f>
        <v>2</v>
      </c>
      <c r="B6" s="15" t="s">
        <v>106</v>
      </c>
      <c r="C6" s="16" t="s">
        <v>147</v>
      </c>
      <c r="D6" s="3" t="e">
        <f>COUNTIF(#REF!,'PRICE SUBSIDY'!C6)</f>
        <v>#REF!</v>
      </c>
      <c r="E6" s="23">
        <v>5.5</v>
      </c>
      <c r="F6" s="4"/>
      <c r="G6" s="25">
        <v>45051</v>
      </c>
      <c r="H6" s="25">
        <v>45053</v>
      </c>
      <c r="I6" s="22">
        <f t="shared" ca="1" si="5"/>
        <v>56736605512</v>
      </c>
      <c r="J6" s="26">
        <f t="shared" ca="1" si="6"/>
        <v>11</v>
      </c>
      <c r="K6" s="26">
        <f t="shared" ca="1" si="0"/>
        <v>44</v>
      </c>
      <c r="L6" s="26">
        <f t="shared" ca="1" si="0"/>
        <v>46</v>
      </c>
      <c r="M6" s="26">
        <f t="shared" ca="1" si="0"/>
        <v>46</v>
      </c>
      <c r="N6" s="26">
        <f t="shared" ca="1" si="0"/>
        <v>15</v>
      </c>
      <c r="O6" s="18">
        <f t="shared" ca="1" si="1"/>
        <v>0</v>
      </c>
      <c r="P6" s="3">
        <f t="shared" ca="1" si="7"/>
        <v>31</v>
      </c>
      <c r="Q6" s="3">
        <f t="shared" ca="1" si="2"/>
        <v>0</v>
      </c>
      <c r="R6" s="13">
        <f t="shared" ca="1" si="3"/>
        <v>0</v>
      </c>
      <c r="S6" s="17">
        <v>1</v>
      </c>
      <c r="T6" s="14">
        <f t="shared" ca="1" si="4"/>
        <v>0</v>
      </c>
      <c r="U6" s="14">
        <f t="shared" ca="1" si="8"/>
        <v>0</v>
      </c>
    </row>
    <row r="7" spans="1:21" x14ac:dyDescent="0.2">
      <c r="A7">
        <f t="shared" si="9"/>
        <v>4</v>
      </c>
      <c r="B7" s="15" t="s">
        <v>106</v>
      </c>
      <c r="C7" s="16" t="s">
        <v>147</v>
      </c>
      <c r="D7" s="3" t="e">
        <f>COUNTIF(#REF!,'PRICE SUBSIDY'!C7)</f>
        <v>#REF!</v>
      </c>
      <c r="E7" s="23" t="s">
        <v>123</v>
      </c>
      <c r="F7" s="4"/>
      <c r="G7" s="21">
        <v>45047</v>
      </c>
      <c r="H7" s="21">
        <v>45077</v>
      </c>
      <c r="I7" s="22">
        <f t="shared" ca="1" si="5"/>
        <v>27401068700</v>
      </c>
      <c r="J7" s="26">
        <f t="shared" ca="1" si="6"/>
        <v>40</v>
      </c>
      <c r="K7" s="26">
        <f t="shared" ca="1" si="0"/>
        <v>48</v>
      </c>
      <c r="L7" s="26">
        <f t="shared" ca="1" si="0"/>
        <v>41</v>
      </c>
      <c r="M7" s="26">
        <f t="shared" ca="1" si="0"/>
        <v>11</v>
      </c>
      <c r="N7" s="26">
        <f t="shared" ca="1" si="0"/>
        <v>3</v>
      </c>
      <c r="O7" s="18">
        <f t="shared" ca="1" si="1"/>
        <v>30</v>
      </c>
      <c r="P7" s="3">
        <f t="shared" ca="1" si="7"/>
        <v>8</v>
      </c>
      <c r="Q7" s="3">
        <f t="shared" ca="1" si="2"/>
        <v>90</v>
      </c>
      <c r="R7" s="13">
        <f t="shared" ca="1" si="3"/>
        <v>2.7272727272727271</v>
      </c>
      <c r="S7" s="17">
        <v>1</v>
      </c>
      <c r="T7" s="14">
        <f t="shared" ca="1" si="4"/>
        <v>90</v>
      </c>
      <c r="U7" s="14">
        <f t="shared" ca="1" si="8"/>
        <v>65.217391304347828</v>
      </c>
    </row>
    <row r="8" spans="1:21" x14ac:dyDescent="0.2">
      <c r="A8">
        <f t="shared" si="9"/>
        <v>2</v>
      </c>
      <c r="B8" s="15" t="s">
        <v>106</v>
      </c>
      <c r="C8" s="16" t="s">
        <v>147</v>
      </c>
      <c r="D8" s="3" t="e">
        <f>COUNTIF(#REF!,'PRICE SUBSIDY'!C8)</f>
        <v>#REF!</v>
      </c>
      <c r="E8" s="23" t="s">
        <v>123</v>
      </c>
      <c r="F8" s="4"/>
      <c r="G8" s="21">
        <v>45047</v>
      </c>
      <c r="H8" s="21">
        <v>45077</v>
      </c>
      <c r="I8" s="22">
        <f t="shared" ca="1" si="5"/>
        <v>97445751927</v>
      </c>
      <c r="J8" s="26">
        <f t="shared" ca="1" si="6"/>
        <v>18</v>
      </c>
      <c r="K8" s="26">
        <f t="shared" ca="1" si="0"/>
        <v>46</v>
      </c>
      <c r="L8" s="26">
        <f t="shared" ca="1" si="0"/>
        <v>32</v>
      </c>
      <c r="M8" s="26">
        <f t="shared" ca="1" si="0"/>
        <v>9</v>
      </c>
      <c r="N8" s="26">
        <f t="shared" ca="1" si="0"/>
        <v>11</v>
      </c>
      <c r="O8" s="18">
        <f t="shared" ca="1" si="1"/>
        <v>23</v>
      </c>
      <c r="P8" s="3">
        <f t="shared" ca="1" si="7"/>
        <v>-2</v>
      </c>
      <c r="Q8" s="3">
        <f t="shared" ca="1" si="2"/>
        <v>253</v>
      </c>
      <c r="R8" s="13">
        <f t="shared" ca="1" si="3"/>
        <v>2.5555555555555554</v>
      </c>
      <c r="S8" s="17">
        <v>1</v>
      </c>
      <c r="T8" s="14">
        <f t="shared" ca="1" si="4"/>
        <v>253</v>
      </c>
      <c r="U8" s="14">
        <f t="shared" ca="1" si="8"/>
        <v>183.33333333333334</v>
      </c>
    </row>
    <row r="9" spans="1:21" x14ac:dyDescent="0.2">
      <c r="A9">
        <f t="shared" si="9"/>
        <v>4</v>
      </c>
      <c r="B9" s="15" t="s">
        <v>106</v>
      </c>
      <c r="C9" s="16" t="s">
        <v>147</v>
      </c>
      <c r="D9" s="3" t="e">
        <f>COUNTIF(#REF!,'PRICE SUBSIDY'!C9)</f>
        <v>#REF!</v>
      </c>
      <c r="E9" s="23" t="s">
        <v>123</v>
      </c>
      <c r="F9" s="4"/>
      <c r="G9" s="21">
        <v>45047</v>
      </c>
      <c r="H9" s="21">
        <v>45077</v>
      </c>
      <c r="I9" s="22">
        <f t="shared" ca="1" si="5"/>
        <v>60912307419</v>
      </c>
      <c r="J9" s="26">
        <f t="shared" ca="1" si="6"/>
        <v>29</v>
      </c>
      <c r="K9" s="26">
        <f t="shared" ca="1" si="0"/>
        <v>15</v>
      </c>
      <c r="L9" s="26">
        <f t="shared" ca="1" si="0"/>
        <v>32</v>
      </c>
      <c r="M9" s="26">
        <f t="shared" ca="1" si="0"/>
        <v>33</v>
      </c>
      <c r="N9" s="26">
        <f t="shared" ca="1" si="0"/>
        <v>24</v>
      </c>
      <c r="O9" s="18">
        <f t="shared" ca="1" si="1"/>
        <v>-1</v>
      </c>
      <c r="P9" s="3">
        <f t="shared" ca="1" si="7"/>
        <v>9</v>
      </c>
      <c r="Q9" s="3">
        <f t="shared" ca="1" si="2"/>
        <v>-24</v>
      </c>
      <c r="R9" s="13">
        <f t="shared" ca="1" si="3"/>
        <v>-3.0303030303030304E-2</v>
      </c>
      <c r="S9" s="17">
        <v>1</v>
      </c>
      <c r="T9" s="14">
        <f t="shared" ca="1" si="4"/>
        <v>-24</v>
      </c>
      <c r="U9" s="14">
        <f t="shared" ca="1" si="8"/>
        <v>-17.39130434782609</v>
      </c>
    </row>
    <row r="10" spans="1:21" x14ac:dyDescent="0.2">
      <c r="A10">
        <f t="shared" si="9"/>
        <v>2</v>
      </c>
      <c r="B10" s="15" t="s">
        <v>106</v>
      </c>
      <c r="C10" s="16" t="s">
        <v>147</v>
      </c>
      <c r="D10" s="3" t="e">
        <f>COUNTIF(#REF!,'PRICE SUBSIDY'!C10)</f>
        <v>#REF!</v>
      </c>
      <c r="E10" s="23" t="s">
        <v>123</v>
      </c>
      <c r="F10" s="4"/>
      <c r="G10" s="21">
        <v>45047</v>
      </c>
      <c r="H10" s="21">
        <v>45077</v>
      </c>
      <c r="I10" s="22">
        <f t="shared" ca="1" si="5"/>
        <v>82342257643</v>
      </c>
      <c r="J10" s="26">
        <f t="shared" ca="1" si="6"/>
        <v>18</v>
      </c>
      <c r="K10" s="26">
        <f t="shared" ca="1" si="0"/>
        <v>0</v>
      </c>
      <c r="L10" s="26">
        <f t="shared" ca="1" si="0"/>
        <v>37</v>
      </c>
      <c r="M10" s="26">
        <f t="shared" ca="1" si="0"/>
        <v>43</v>
      </c>
      <c r="N10" s="26">
        <f t="shared" ca="1" si="0"/>
        <v>49</v>
      </c>
      <c r="O10" s="18">
        <f t="shared" ca="1" si="1"/>
        <v>-6</v>
      </c>
      <c r="P10" s="3">
        <f t="shared" ca="1" si="7"/>
        <v>-6</v>
      </c>
      <c r="Q10" s="3">
        <f t="shared" ca="1" si="2"/>
        <v>-294</v>
      </c>
      <c r="R10" s="13">
        <f t="shared" ca="1" si="3"/>
        <v>-0.13953488372093023</v>
      </c>
      <c r="S10" s="17">
        <v>1</v>
      </c>
      <c r="T10" s="14">
        <f t="shared" ca="1" si="4"/>
        <v>-294</v>
      </c>
      <c r="U10" s="14">
        <f t="shared" ca="1" si="8"/>
        <v>-213.04347826086959</v>
      </c>
    </row>
    <row r="11" spans="1:21" x14ac:dyDescent="0.2">
      <c r="A11">
        <f t="shared" si="9"/>
        <v>4</v>
      </c>
      <c r="B11" s="15" t="s">
        <v>106</v>
      </c>
      <c r="C11" s="16" t="s">
        <v>147</v>
      </c>
      <c r="D11" s="3" t="e">
        <f>COUNTIF(#REF!,'PRICE SUBSIDY'!C11)</f>
        <v>#REF!</v>
      </c>
      <c r="E11" s="23" t="s">
        <v>123</v>
      </c>
      <c r="F11" s="4"/>
      <c r="G11" s="21">
        <v>45047</v>
      </c>
      <c r="H11" s="21">
        <v>45077</v>
      </c>
      <c r="I11" s="22">
        <f t="shared" ca="1" si="5"/>
        <v>43341519100</v>
      </c>
      <c r="J11" s="26">
        <f t="shared" ca="1" si="6"/>
        <v>23</v>
      </c>
      <c r="K11" s="26">
        <f t="shared" ca="1" si="0"/>
        <v>48</v>
      </c>
      <c r="L11" s="26">
        <f t="shared" ca="1" si="0"/>
        <v>46</v>
      </c>
      <c r="M11" s="26">
        <f t="shared" ca="1" si="0"/>
        <v>46</v>
      </c>
      <c r="N11" s="26">
        <f t="shared" ca="1" si="0"/>
        <v>0</v>
      </c>
      <c r="O11" s="18">
        <f t="shared" ca="1" si="1"/>
        <v>0</v>
      </c>
      <c r="P11" s="3">
        <f t="shared" ca="1" si="7"/>
        <v>46</v>
      </c>
      <c r="Q11" s="3">
        <f t="shared" ca="1" si="2"/>
        <v>0</v>
      </c>
      <c r="R11" s="13">
        <f t="shared" ca="1" si="3"/>
        <v>0</v>
      </c>
      <c r="S11" s="17">
        <v>1</v>
      </c>
      <c r="T11" s="14">
        <f t="shared" ca="1" si="4"/>
        <v>0</v>
      </c>
      <c r="U11" s="14">
        <f t="shared" ca="1" si="8"/>
        <v>0</v>
      </c>
    </row>
    <row r="12" spans="1:21" x14ac:dyDescent="0.2">
      <c r="A12">
        <f t="shared" si="9"/>
        <v>2</v>
      </c>
      <c r="B12" s="15" t="s">
        <v>106</v>
      </c>
      <c r="C12" s="16" t="s">
        <v>147</v>
      </c>
      <c r="D12" s="3" t="e">
        <f>COUNTIF(#REF!,'PRICE SUBSIDY'!C12)</f>
        <v>#REF!</v>
      </c>
      <c r="E12" s="23" t="s">
        <v>123</v>
      </c>
      <c r="F12" s="4"/>
      <c r="G12" s="21">
        <v>45047</v>
      </c>
      <c r="H12" s="21">
        <v>45077</v>
      </c>
      <c r="I12" s="22">
        <f t="shared" ca="1" si="5"/>
        <v>3469071975</v>
      </c>
      <c r="J12" s="26">
        <f t="shared" ca="1" si="6"/>
        <v>39</v>
      </c>
      <c r="K12" s="26">
        <f t="shared" ca="1" si="0"/>
        <v>17</v>
      </c>
      <c r="L12" s="26">
        <f t="shared" ca="1" si="0"/>
        <v>46</v>
      </c>
      <c r="M12" s="26">
        <f t="shared" ca="1" si="0"/>
        <v>45</v>
      </c>
      <c r="N12" s="26">
        <f t="shared" ca="1" si="0"/>
        <v>17</v>
      </c>
      <c r="O12" s="18">
        <f t="shared" ca="1" si="1"/>
        <v>1</v>
      </c>
      <c r="P12" s="3">
        <f t="shared" ca="1" si="7"/>
        <v>28</v>
      </c>
      <c r="Q12" s="3">
        <f t="shared" ca="1" si="2"/>
        <v>17</v>
      </c>
      <c r="R12" s="13">
        <f t="shared" ca="1" si="3"/>
        <v>2.2222222222222223E-2</v>
      </c>
      <c r="S12" s="17">
        <v>1</v>
      </c>
      <c r="T12" s="14">
        <f t="shared" ca="1" si="4"/>
        <v>17</v>
      </c>
      <c r="U12" s="14">
        <f t="shared" ca="1" si="8"/>
        <v>12.318840579710146</v>
      </c>
    </row>
    <row r="13" spans="1:21" x14ac:dyDescent="0.2">
      <c r="A13">
        <f t="shared" si="9"/>
        <v>4</v>
      </c>
      <c r="B13" s="15" t="s">
        <v>106</v>
      </c>
      <c r="C13" s="16" t="s">
        <v>147</v>
      </c>
      <c r="D13" s="3" t="e">
        <f>COUNTIF(#REF!,'PRICE SUBSIDY'!C13)</f>
        <v>#REF!</v>
      </c>
      <c r="E13" s="23" t="s">
        <v>123</v>
      </c>
      <c r="F13" s="4"/>
      <c r="G13" s="21">
        <v>45047</v>
      </c>
      <c r="H13" s="21">
        <v>45077</v>
      </c>
      <c r="I13" s="22">
        <f t="shared" ca="1" si="5"/>
        <v>19353123514</v>
      </c>
      <c r="J13" s="26">
        <f t="shared" ca="1" si="6"/>
        <v>9</v>
      </c>
      <c r="K13" s="26">
        <f t="shared" ca="1" si="0"/>
        <v>21</v>
      </c>
      <c r="L13" s="26">
        <f t="shared" ca="1" si="0"/>
        <v>9</v>
      </c>
      <c r="M13" s="26">
        <f t="shared" ca="1" si="0"/>
        <v>4</v>
      </c>
      <c r="N13" s="26">
        <f t="shared" ca="1" si="0"/>
        <v>2</v>
      </c>
      <c r="O13" s="18">
        <f t="shared" ca="1" si="1"/>
        <v>5</v>
      </c>
      <c r="P13" s="3">
        <f t="shared" ca="1" si="7"/>
        <v>2</v>
      </c>
      <c r="Q13" s="3">
        <f t="shared" ca="1" si="2"/>
        <v>10</v>
      </c>
      <c r="R13" s="13">
        <f t="shared" ca="1" si="3"/>
        <v>1.25</v>
      </c>
      <c r="S13" s="17">
        <v>1</v>
      </c>
      <c r="T13" s="14">
        <f t="shared" ca="1" si="4"/>
        <v>10</v>
      </c>
      <c r="U13" s="14">
        <f t="shared" ca="1" si="8"/>
        <v>7.2463768115942031</v>
      </c>
    </row>
    <row r="14" spans="1:21" x14ac:dyDescent="0.2">
      <c r="A14">
        <f t="shared" si="9"/>
        <v>2</v>
      </c>
      <c r="B14" s="15" t="s">
        <v>106</v>
      </c>
      <c r="C14" s="16" t="s">
        <v>147</v>
      </c>
      <c r="D14" s="3" t="e">
        <f>COUNTIF(#REF!,'PRICE SUBSIDY'!C14)</f>
        <v>#REF!</v>
      </c>
      <c r="E14" s="23" t="s">
        <v>123</v>
      </c>
      <c r="F14" s="4"/>
      <c r="G14" s="21">
        <v>45047</v>
      </c>
      <c r="H14" s="21">
        <v>45077</v>
      </c>
      <c r="I14" s="22">
        <f t="shared" ca="1" si="5"/>
        <v>19295232689</v>
      </c>
      <c r="J14" s="26">
        <f t="shared" ca="1" si="6"/>
        <v>10</v>
      </c>
      <c r="K14" s="26">
        <f t="shared" ca="1" si="0"/>
        <v>24</v>
      </c>
      <c r="L14" s="26">
        <f t="shared" ca="1" si="0"/>
        <v>26</v>
      </c>
      <c r="M14" s="26">
        <f t="shared" ca="1" si="0"/>
        <v>25</v>
      </c>
      <c r="N14" s="26">
        <f t="shared" ca="1" si="0"/>
        <v>20</v>
      </c>
      <c r="O14" s="18">
        <f t="shared" ca="1" si="1"/>
        <v>1</v>
      </c>
      <c r="P14" s="3">
        <f t="shared" ca="1" si="7"/>
        <v>5</v>
      </c>
      <c r="Q14" s="3">
        <f t="shared" ca="1" si="2"/>
        <v>20</v>
      </c>
      <c r="R14" s="13">
        <f t="shared" ca="1" si="3"/>
        <v>0.04</v>
      </c>
      <c r="S14" s="17">
        <v>1</v>
      </c>
      <c r="T14" s="14">
        <f t="shared" ca="1" si="4"/>
        <v>20</v>
      </c>
      <c r="U14" s="14">
        <f t="shared" ca="1" si="8"/>
        <v>14.492753623188406</v>
      </c>
    </row>
    <row r="15" spans="1:21" x14ac:dyDescent="0.2">
      <c r="A15">
        <f t="shared" si="9"/>
        <v>4</v>
      </c>
      <c r="B15" s="15" t="s">
        <v>106</v>
      </c>
      <c r="C15" s="16" t="s">
        <v>147</v>
      </c>
      <c r="D15" s="3" t="e">
        <f>COUNTIF(#REF!,'PRICE SUBSIDY'!C15)</f>
        <v>#REF!</v>
      </c>
      <c r="E15" s="23" t="s">
        <v>123</v>
      </c>
      <c r="F15" s="4"/>
      <c r="G15" s="21">
        <v>45047</v>
      </c>
      <c r="H15" s="21">
        <v>45077</v>
      </c>
      <c r="I15" s="22">
        <f t="shared" ca="1" si="5"/>
        <v>3658902749</v>
      </c>
      <c r="J15" s="26">
        <f t="shared" ca="1" si="6"/>
        <v>47</v>
      </c>
      <c r="K15" s="26">
        <f t="shared" ca="1" si="0"/>
        <v>36</v>
      </c>
      <c r="L15" s="26">
        <f t="shared" ca="1" si="0"/>
        <v>7</v>
      </c>
      <c r="M15" s="26">
        <f t="shared" ca="1" si="0"/>
        <v>41</v>
      </c>
      <c r="N15" s="26">
        <f t="shared" ca="1" si="0"/>
        <v>21</v>
      </c>
      <c r="O15" s="18">
        <f t="shared" ca="1" si="1"/>
        <v>-34</v>
      </c>
      <c r="P15" s="3">
        <f t="shared" ca="1" si="7"/>
        <v>20</v>
      </c>
      <c r="Q15" s="3">
        <f t="shared" ca="1" si="2"/>
        <v>-714</v>
      </c>
      <c r="R15" s="13">
        <f t="shared" ca="1" si="3"/>
        <v>-0.82926829268292679</v>
      </c>
      <c r="S15" s="17">
        <v>1</v>
      </c>
      <c r="T15" s="14">
        <f t="shared" ca="1" si="4"/>
        <v>-714</v>
      </c>
      <c r="U15" s="14">
        <f t="shared" ca="1" si="8"/>
        <v>-517.39130434782612</v>
      </c>
    </row>
    <row r="16" spans="1:21" x14ac:dyDescent="0.2">
      <c r="A16">
        <f t="shared" si="9"/>
        <v>2</v>
      </c>
      <c r="B16" t="s">
        <v>106</v>
      </c>
      <c r="C16" s="16" t="s">
        <v>147</v>
      </c>
      <c r="D16" s="3" t="e">
        <f>COUNTIF(#REF!,'PRICE SUBSIDY'!C16)</f>
        <v>#REF!</v>
      </c>
      <c r="E16" s="24" t="s">
        <v>123</v>
      </c>
      <c r="G16" s="21">
        <v>45047</v>
      </c>
      <c r="H16" s="21">
        <v>45077</v>
      </c>
      <c r="I16" s="22">
        <f t="shared" ca="1" si="5"/>
        <v>86037902548</v>
      </c>
      <c r="J16" s="26">
        <f t="shared" ca="1" si="6"/>
        <v>10</v>
      </c>
      <c r="K16" s="26">
        <f t="shared" ca="1" si="0"/>
        <v>50</v>
      </c>
      <c r="L16" s="26">
        <f t="shared" ca="1" si="0"/>
        <v>44</v>
      </c>
      <c r="M16" s="26">
        <f t="shared" ca="1" si="0"/>
        <v>43</v>
      </c>
      <c r="N16" s="26">
        <f t="shared" ca="1" si="0"/>
        <v>30</v>
      </c>
      <c r="O16" s="18">
        <f t="shared" ca="1" si="1"/>
        <v>1</v>
      </c>
      <c r="P16" s="3">
        <f t="shared" ca="1" si="7"/>
        <v>13</v>
      </c>
      <c r="Q16" s="3">
        <f t="shared" ca="1" si="2"/>
        <v>30</v>
      </c>
      <c r="R16" s="13">
        <f t="shared" ca="1" si="3"/>
        <v>2.3255813953488372E-2</v>
      </c>
      <c r="S16" s="17">
        <v>1</v>
      </c>
      <c r="T16" s="14">
        <f t="shared" ca="1" si="4"/>
        <v>30</v>
      </c>
      <c r="U16" s="14">
        <f t="shared" ca="1" si="8"/>
        <v>21.739130434782609</v>
      </c>
    </row>
    <row r="17" spans="1:21" ht="15" customHeight="1" x14ac:dyDescent="0.2">
      <c r="A17">
        <f t="shared" si="9"/>
        <v>4</v>
      </c>
      <c r="B17" t="s">
        <v>106</v>
      </c>
      <c r="C17" s="16" t="s">
        <v>147</v>
      </c>
      <c r="D17" s="3" t="e">
        <f>COUNTIF(#REF!,'PRICE SUBSIDY'!C17)</f>
        <v>#REF!</v>
      </c>
      <c r="E17" s="24" t="s">
        <v>123</v>
      </c>
      <c r="G17" s="21">
        <v>45047</v>
      </c>
      <c r="H17" s="21">
        <v>45077</v>
      </c>
      <c r="I17" s="22">
        <f t="shared" ca="1" si="5"/>
        <v>17562191346</v>
      </c>
      <c r="J17" s="26">
        <f t="shared" ca="1" si="6"/>
        <v>47</v>
      </c>
      <c r="K17" s="26">
        <f t="shared" ca="1" si="0"/>
        <v>8</v>
      </c>
      <c r="L17" s="26">
        <f t="shared" ca="1" si="0"/>
        <v>9</v>
      </c>
      <c r="M17" s="26">
        <f t="shared" ca="1" si="0"/>
        <v>0</v>
      </c>
      <c r="N17" s="26">
        <f t="shared" ca="1" si="0"/>
        <v>24</v>
      </c>
      <c r="O17" s="18">
        <f t="shared" ca="1" si="1"/>
        <v>9</v>
      </c>
      <c r="P17" s="3">
        <f t="shared" ca="1" si="7"/>
        <v>-24</v>
      </c>
      <c r="Q17" s="3">
        <f t="shared" ca="1" si="2"/>
        <v>216</v>
      </c>
      <c r="R17" s="13" t="e">
        <f t="shared" ca="1" si="3"/>
        <v>#DIV/0!</v>
      </c>
      <c r="S17" s="17">
        <v>1</v>
      </c>
      <c r="T17" s="14">
        <f t="shared" ca="1" si="4"/>
        <v>216</v>
      </c>
      <c r="U17" s="14">
        <f t="shared" ca="1" si="8"/>
        <v>156.52173913043478</v>
      </c>
    </row>
    <row r="18" spans="1:21" x14ac:dyDescent="0.2">
      <c r="A18">
        <f t="shared" si="9"/>
        <v>2</v>
      </c>
      <c r="B18" t="s">
        <v>106</v>
      </c>
      <c r="C18" s="16" t="s">
        <v>147</v>
      </c>
      <c r="D18" s="3" t="e">
        <f>COUNTIF(#REF!,'PRICE SUBSIDY'!C18)</f>
        <v>#REF!</v>
      </c>
      <c r="E18" s="24" t="s">
        <v>123</v>
      </c>
      <c r="G18" s="21">
        <v>45047</v>
      </c>
      <c r="H18" s="21">
        <v>45077</v>
      </c>
      <c r="I18" s="22">
        <f t="shared" ca="1" si="5"/>
        <v>31651890279</v>
      </c>
      <c r="J18" s="26">
        <f t="shared" ca="1" si="6"/>
        <v>41</v>
      </c>
      <c r="K18" s="26">
        <f t="shared" ca="1" si="0"/>
        <v>24</v>
      </c>
      <c r="L18" s="26">
        <f t="shared" ca="1" si="0"/>
        <v>34</v>
      </c>
      <c r="M18" s="26">
        <f t="shared" ca="1" si="0"/>
        <v>10</v>
      </c>
      <c r="N18" s="26">
        <f t="shared" ca="1" si="0"/>
        <v>32</v>
      </c>
      <c r="O18" s="18">
        <f t="shared" ca="1" si="1"/>
        <v>24</v>
      </c>
      <c r="P18" s="3">
        <f t="shared" ca="1" si="7"/>
        <v>-22</v>
      </c>
      <c r="Q18" s="3">
        <f t="shared" ca="1" si="2"/>
        <v>768</v>
      </c>
      <c r="R18" s="13">
        <f t="shared" ca="1" si="3"/>
        <v>2.4</v>
      </c>
      <c r="S18" s="17">
        <v>1</v>
      </c>
      <c r="T18" s="14">
        <f t="shared" ca="1" si="4"/>
        <v>768</v>
      </c>
      <c r="U18" s="14">
        <f t="shared" ca="1" si="8"/>
        <v>556.52173913043487</v>
      </c>
    </row>
    <row r="19" spans="1:21" x14ac:dyDescent="0.2">
      <c r="A19">
        <f t="shared" si="9"/>
        <v>4</v>
      </c>
      <c r="B19" t="s">
        <v>106</v>
      </c>
      <c r="C19" s="16" t="s">
        <v>147</v>
      </c>
      <c r="D19" s="3" t="e">
        <f>COUNTIF(#REF!,'PRICE SUBSIDY'!C19)</f>
        <v>#REF!</v>
      </c>
      <c r="E19" s="24" t="s">
        <v>123</v>
      </c>
      <c r="G19" s="21">
        <v>45047</v>
      </c>
      <c r="H19" s="21">
        <v>45077</v>
      </c>
      <c r="I19" s="22">
        <f t="shared" ca="1" si="5"/>
        <v>10582575756</v>
      </c>
      <c r="J19" s="26">
        <f t="shared" ca="1" si="6"/>
        <v>18</v>
      </c>
      <c r="K19" s="26">
        <f t="shared" ca="1" si="0"/>
        <v>23</v>
      </c>
      <c r="L19" s="26">
        <f t="shared" ca="1" si="0"/>
        <v>44</v>
      </c>
      <c r="M19" s="26">
        <f t="shared" ca="1" si="0"/>
        <v>35</v>
      </c>
      <c r="N19" s="26">
        <f t="shared" ca="1" si="0"/>
        <v>16</v>
      </c>
      <c r="O19" s="18">
        <f t="shared" ca="1" si="1"/>
        <v>9</v>
      </c>
      <c r="P19" s="3">
        <f t="shared" ca="1" si="7"/>
        <v>19</v>
      </c>
      <c r="Q19" s="3">
        <f t="shared" ca="1" si="2"/>
        <v>144</v>
      </c>
      <c r="R19" s="13">
        <f t="shared" ca="1" si="3"/>
        <v>0.25714285714285712</v>
      </c>
      <c r="S19" s="17">
        <v>1</v>
      </c>
      <c r="T19" s="14">
        <f t="shared" ca="1" si="4"/>
        <v>144</v>
      </c>
      <c r="U19" s="14">
        <f t="shared" ca="1" si="8"/>
        <v>104.34782608695653</v>
      </c>
    </row>
    <row r="20" spans="1:21" x14ac:dyDescent="0.2">
      <c r="A20">
        <f t="shared" si="9"/>
        <v>2</v>
      </c>
      <c r="B20" t="s">
        <v>106</v>
      </c>
      <c r="C20" s="16" t="s">
        <v>147</v>
      </c>
      <c r="D20" s="3" t="e">
        <f>COUNTIF(#REF!,'PRICE SUBSIDY'!C20)</f>
        <v>#REF!</v>
      </c>
      <c r="E20" s="24" t="s">
        <v>123</v>
      </c>
      <c r="G20" s="21">
        <v>45047</v>
      </c>
      <c r="H20" s="21">
        <v>45077</v>
      </c>
      <c r="I20" s="22">
        <f t="shared" ca="1" si="5"/>
        <v>38917439618</v>
      </c>
      <c r="J20" s="26">
        <f t="shared" ca="1" si="6"/>
        <v>32</v>
      </c>
      <c r="K20" s="26">
        <f t="shared" ca="1" si="6"/>
        <v>15</v>
      </c>
      <c r="L20" s="26">
        <f t="shared" ca="1" si="6"/>
        <v>30</v>
      </c>
      <c r="M20" s="26">
        <f t="shared" ca="1" si="6"/>
        <v>29</v>
      </c>
      <c r="N20" s="26">
        <f t="shared" ca="1" si="6"/>
        <v>31</v>
      </c>
      <c r="O20" s="18">
        <f t="shared" ca="1" si="1"/>
        <v>1</v>
      </c>
      <c r="P20" s="3">
        <f t="shared" ca="1" si="7"/>
        <v>-2</v>
      </c>
      <c r="Q20" s="3">
        <f t="shared" ca="1" si="2"/>
        <v>31</v>
      </c>
      <c r="R20" s="13">
        <f t="shared" ca="1" si="3"/>
        <v>3.4482758620689655E-2</v>
      </c>
      <c r="S20" s="17">
        <v>1</v>
      </c>
      <c r="T20" s="14">
        <f t="shared" ca="1" si="4"/>
        <v>31</v>
      </c>
      <c r="U20" s="14">
        <f t="shared" ca="1" si="8"/>
        <v>22.463768115942031</v>
      </c>
    </row>
    <row r="21" spans="1:21" x14ac:dyDescent="0.2">
      <c r="A21">
        <f t="shared" si="9"/>
        <v>4</v>
      </c>
      <c r="B21" t="s">
        <v>106</v>
      </c>
      <c r="C21" s="16" t="s">
        <v>147</v>
      </c>
      <c r="D21" s="3" t="e">
        <f>COUNTIF(#REF!,'PRICE SUBSIDY'!C21)</f>
        <v>#REF!</v>
      </c>
      <c r="E21" s="24" t="s">
        <v>123</v>
      </c>
      <c r="G21" s="21">
        <v>45047</v>
      </c>
      <c r="H21" s="21">
        <v>45077</v>
      </c>
      <c r="I21" s="22">
        <f t="shared" ca="1" si="5"/>
        <v>86873593735</v>
      </c>
      <c r="J21" s="26">
        <f t="shared" ca="1" si="6"/>
        <v>30</v>
      </c>
      <c r="K21" s="26">
        <f t="shared" ca="1" si="6"/>
        <v>26</v>
      </c>
      <c r="L21" s="26">
        <f t="shared" ca="1" si="6"/>
        <v>25</v>
      </c>
      <c r="M21" s="26">
        <f t="shared" ca="1" si="6"/>
        <v>50</v>
      </c>
      <c r="N21" s="26">
        <f t="shared" ca="1" si="6"/>
        <v>25</v>
      </c>
      <c r="O21" s="18">
        <f t="shared" ca="1" si="1"/>
        <v>-25</v>
      </c>
      <c r="P21" s="3">
        <f t="shared" ca="1" si="7"/>
        <v>25</v>
      </c>
      <c r="Q21" s="3">
        <f t="shared" ca="1" si="2"/>
        <v>-625</v>
      </c>
      <c r="R21" s="13">
        <f t="shared" ca="1" si="3"/>
        <v>-0.5</v>
      </c>
      <c r="S21" s="17">
        <v>1</v>
      </c>
      <c r="T21" s="14">
        <f t="shared" ca="1" si="4"/>
        <v>-625</v>
      </c>
      <c r="U21" s="14">
        <f t="shared" ca="1" si="8"/>
        <v>-452.89855072463774</v>
      </c>
    </row>
    <row r="22" spans="1:21" x14ac:dyDescent="0.2">
      <c r="A22">
        <f t="shared" si="9"/>
        <v>2</v>
      </c>
      <c r="B22" t="s">
        <v>106</v>
      </c>
      <c r="C22" s="16" t="s">
        <v>147</v>
      </c>
      <c r="D22" s="3" t="e">
        <f>COUNTIF(#REF!,'PRICE SUBSIDY'!C22)</f>
        <v>#REF!</v>
      </c>
      <c r="E22" s="24" t="s">
        <v>123</v>
      </c>
      <c r="G22" s="21">
        <v>45047</v>
      </c>
      <c r="H22" s="21">
        <v>45077</v>
      </c>
      <c r="I22" s="22">
        <f t="shared" ca="1" si="5"/>
        <v>69702930334</v>
      </c>
      <c r="J22" s="26">
        <f t="shared" ca="1" si="6"/>
        <v>17</v>
      </c>
      <c r="K22" s="26">
        <f t="shared" ca="1" si="6"/>
        <v>40</v>
      </c>
      <c r="L22" s="26">
        <f t="shared" ca="1" si="6"/>
        <v>41</v>
      </c>
      <c r="M22" s="26">
        <f t="shared" ca="1" si="6"/>
        <v>5</v>
      </c>
      <c r="N22" s="26">
        <f t="shared" ca="1" si="6"/>
        <v>46</v>
      </c>
      <c r="O22" s="18">
        <f t="shared" ca="1" si="1"/>
        <v>36</v>
      </c>
      <c r="P22" s="3">
        <f t="shared" ca="1" si="7"/>
        <v>-41</v>
      </c>
      <c r="Q22" s="3">
        <f t="shared" ca="1" si="2"/>
        <v>1656</v>
      </c>
      <c r="R22" s="13">
        <f t="shared" ca="1" si="3"/>
        <v>7.2</v>
      </c>
      <c r="S22" s="17">
        <v>1</v>
      </c>
      <c r="T22" s="14">
        <f t="shared" ca="1" si="4"/>
        <v>1656</v>
      </c>
      <c r="U22" s="14">
        <f t="shared" ca="1" si="8"/>
        <v>1200</v>
      </c>
    </row>
    <row r="23" spans="1:21" x14ac:dyDescent="0.2">
      <c r="A23">
        <f t="shared" si="9"/>
        <v>4</v>
      </c>
      <c r="B23" t="s">
        <v>106</v>
      </c>
      <c r="C23" s="16" t="s">
        <v>147</v>
      </c>
      <c r="D23" s="3" t="e">
        <f>COUNTIF(#REF!,'PRICE SUBSIDY'!C23)</f>
        <v>#REF!</v>
      </c>
      <c r="E23" s="24" t="s">
        <v>123</v>
      </c>
      <c r="G23" s="21">
        <v>45047</v>
      </c>
      <c r="H23" s="21">
        <v>45077</v>
      </c>
      <c r="I23" s="22">
        <f t="shared" ca="1" si="5"/>
        <v>8977632335</v>
      </c>
      <c r="J23" s="26">
        <f t="shared" ca="1" si="6"/>
        <v>38</v>
      </c>
      <c r="K23" s="26">
        <f t="shared" ca="1" si="6"/>
        <v>34</v>
      </c>
      <c r="L23" s="26">
        <f t="shared" ca="1" si="6"/>
        <v>21</v>
      </c>
      <c r="M23" s="26">
        <f t="shared" ca="1" si="6"/>
        <v>17</v>
      </c>
      <c r="N23" s="26">
        <f t="shared" ca="1" si="6"/>
        <v>26</v>
      </c>
      <c r="O23" s="18">
        <f t="shared" ca="1" si="1"/>
        <v>4</v>
      </c>
      <c r="P23" s="3">
        <f t="shared" ca="1" si="7"/>
        <v>-9</v>
      </c>
      <c r="Q23" s="3">
        <f t="shared" ca="1" si="2"/>
        <v>104</v>
      </c>
      <c r="R23" s="13">
        <f t="shared" ca="1" si="3"/>
        <v>0.23529411764705882</v>
      </c>
      <c r="S23" s="17">
        <v>1</v>
      </c>
      <c r="T23" s="14">
        <f t="shared" ca="1" si="4"/>
        <v>104</v>
      </c>
      <c r="U23" s="14">
        <f t="shared" ca="1" si="8"/>
        <v>75.362318840579718</v>
      </c>
    </row>
    <row r="24" spans="1:21" x14ac:dyDescent="0.2">
      <c r="A24">
        <f t="shared" si="9"/>
        <v>2</v>
      </c>
      <c r="B24" t="s">
        <v>106</v>
      </c>
      <c r="C24" s="16" t="s">
        <v>147</v>
      </c>
      <c r="D24" s="3" t="e">
        <f>COUNTIF(#REF!,'PRICE SUBSIDY'!C24)</f>
        <v>#REF!</v>
      </c>
      <c r="E24" s="24" t="s">
        <v>123</v>
      </c>
      <c r="G24" s="21">
        <v>45047</v>
      </c>
      <c r="H24" s="21">
        <v>45077</v>
      </c>
      <c r="I24" s="22">
        <f t="shared" ca="1" si="5"/>
        <v>26925475480</v>
      </c>
      <c r="J24" s="26">
        <f t="shared" ca="1" si="6"/>
        <v>37</v>
      </c>
      <c r="K24" s="26">
        <f t="shared" ca="1" si="6"/>
        <v>1</v>
      </c>
      <c r="L24" s="26">
        <f t="shared" ca="1" si="6"/>
        <v>19</v>
      </c>
      <c r="M24" s="26">
        <f t="shared" ca="1" si="6"/>
        <v>38</v>
      </c>
      <c r="N24" s="26">
        <f t="shared" ca="1" si="6"/>
        <v>16</v>
      </c>
      <c r="O24" s="18">
        <f t="shared" ca="1" si="1"/>
        <v>-19</v>
      </c>
      <c r="P24" s="3">
        <f t="shared" ca="1" si="7"/>
        <v>22</v>
      </c>
      <c r="Q24" s="3">
        <f t="shared" ca="1" si="2"/>
        <v>-304</v>
      </c>
      <c r="R24" s="13">
        <f t="shared" ca="1" si="3"/>
        <v>-0.5</v>
      </c>
      <c r="S24" s="17">
        <v>1</v>
      </c>
      <c r="T24" s="14">
        <f t="shared" ca="1" si="4"/>
        <v>-304</v>
      </c>
      <c r="U24" s="14">
        <f t="shared" ca="1" si="8"/>
        <v>-220.28985507246378</v>
      </c>
    </row>
    <row r="25" spans="1:21" x14ac:dyDescent="0.2">
      <c r="A25">
        <f t="shared" si="9"/>
        <v>4</v>
      </c>
      <c r="B25" t="s">
        <v>106</v>
      </c>
      <c r="C25" s="16" t="s">
        <v>147</v>
      </c>
      <c r="D25" s="3" t="e">
        <f>COUNTIF(#REF!,'PRICE SUBSIDY'!C25)</f>
        <v>#REF!</v>
      </c>
      <c r="E25" s="24" t="s">
        <v>123</v>
      </c>
      <c r="G25" s="21">
        <v>45047</v>
      </c>
      <c r="H25" s="21">
        <v>45077</v>
      </c>
      <c r="I25" s="22">
        <f t="shared" ca="1" si="5"/>
        <v>52222940788</v>
      </c>
      <c r="J25" s="26">
        <f t="shared" ca="1" si="6"/>
        <v>36</v>
      </c>
      <c r="K25" s="26">
        <f t="shared" ca="1" si="6"/>
        <v>13</v>
      </c>
      <c r="L25" s="26">
        <f t="shared" ca="1" si="6"/>
        <v>14</v>
      </c>
      <c r="M25" s="26">
        <f t="shared" ca="1" si="6"/>
        <v>31</v>
      </c>
      <c r="N25" s="26">
        <f t="shared" ca="1" si="6"/>
        <v>44</v>
      </c>
      <c r="O25" s="18">
        <f t="shared" ca="1" si="1"/>
        <v>-17</v>
      </c>
      <c r="P25" s="3">
        <f t="shared" ca="1" si="7"/>
        <v>-13</v>
      </c>
      <c r="Q25" s="3">
        <f t="shared" ca="1" si="2"/>
        <v>-748</v>
      </c>
      <c r="R25" s="13">
        <f t="shared" ca="1" si="3"/>
        <v>-0.54838709677419351</v>
      </c>
      <c r="S25" s="17">
        <v>1</v>
      </c>
      <c r="T25" s="14">
        <f t="shared" ca="1" si="4"/>
        <v>-748</v>
      </c>
      <c r="U25" s="14">
        <f t="shared" ca="1" si="8"/>
        <v>-542.02898550724638</v>
      </c>
    </row>
    <row r="26" spans="1:21" x14ac:dyDescent="0.2">
      <c r="A26">
        <f t="shared" si="9"/>
        <v>2</v>
      </c>
      <c r="B26" t="s">
        <v>106</v>
      </c>
      <c r="C26" s="16" t="s">
        <v>147</v>
      </c>
      <c r="D26" s="3" t="e">
        <f>COUNTIF(#REF!,'PRICE SUBSIDY'!C26)</f>
        <v>#REF!</v>
      </c>
      <c r="E26" s="24" t="s">
        <v>123</v>
      </c>
      <c r="G26" s="21">
        <v>45047</v>
      </c>
      <c r="H26" s="21">
        <v>45077</v>
      </c>
      <c r="I26" s="22">
        <f t="shared" ca="1" si="5"/>
        <v>32643163111</v>
      </c>
      <c r="J26" s="26">
        <f t="shared" ca="1" si="6"/>
        <v>15</v>
      </c>
      <c r="K26" s="26">
        <f t="shared" ca="1" si="6"/>
        <v>31</v>
      </c>
      <c r="L26" s="26">
        <f t="shared" ca="1" si="6"/>
        <v>27</v>
      </c>
      <c r="M26" s="26">
        <f t="shared" ca="1" si="6"/>
        <v>25</v>
      </c>
      <c r="N26" s="26">
        <f t="shared" ca="1" si="6"/>
        <v>5</v>
      </c>
      <c r="O26" s="18">
        <f t="shared" ca="1" si="1"/>
        <v>2</v>
      </c>
      <c r="P26" s="3">
        <f t="shared" ca="1" si="7"/>
        <v>20</v>
      </c>
      <c r="Q26" s="3">
        <f t="shared" ca="1" si="2"/>
        <v>10</v>
      </c>
      <c r="R26" s="13">
        <f t="shared" ca="1" si="3"/>
        <v>0.08</v>
      </c>
      <c r="S26" s="17">
        <v>1</v>
      </c>
      <c r="T26" s="14">
        <f t="shared" ca="1" si="4"/>
        <v>10</v>
      </c>
      <c r="U26" s="14">
        <f t="shared" ca="1" si="8"/>
        <v>7.2463768115942031</v>
      </c>
    </row>
    <row r="27" spans="1:21" x14ac:dyDescent="0.2">
      <c r="A27">
        <f t="shared" si="9"/>
        <v>4</v>
      </c>
      <c r="B27" t="s">
        <v>106</v>
      </c>
      <c r="C27" s="16" t="s">
        <v>147</v>
      </c>
      <c r="D27" s="3" t="e">
        <f>COUNTIF(#REF!,'PRICE SUBSIDY'!C27)</f>
        <v>#REF!</v>
      </c>
      <c r="E27" s="24" t="s">
        <v>123</v>
      </c>
      <c r="G27" s="21">
        <v>45047</v>
      </c>
      <c r="H27" s="21">
        <v>45077</v>
      </c>
      <c r="I27" s="22">
        <f t="shared" ca="1" si="5"/>
        <v>3356480402</v>
      </c>
      <c r="J27" s="26">
        <f t="shared" ca="1" si="6"/>
        <v>49</v>
      </c>
      <c r="K27" s="26">
        <f t="shared" ca="1" si="6"/>
        <v>14</v>
      </c>
      <c r="L27" s="26">
        <f t="shared" ca="1" si="6"/>
        <v>35</v>
      </c>
      <c r="M27" s="26">
        <f t="shared" ca="1" si="6"/>
        <v>25</v>
      </c>
      <c r="N27" s="26">
        <f t="shared" ca="1" si="6"/>
        <v>26</v>
      </c>
      <c r="O27" s="18">
        <f t="shared" ca="1" si="1"/>
        <v>10</v>
      </c>
      <c r="P27" s="3">
        <f t="shared" ca="1" si="7"/>
        <v>-1</v>
      </c>
      <c r="Q27" s="3">
        <f t="shared" ca="1" si="2"/>
        <v>260</v>
      </c>
      <c r="R27" s="13">
        <f t="shared" ca="1" si="3"/>
        <v>0.4</v>
      </c>
      <c r="S27" s="17">
        <v>1</v>
      </c>
      <c r="T27" s="14">
        <f t="shared" ca="1" si="4"/>
        <v>260</v>
      </c>
      <c r="U27" s="14">
        <f t="shared" ca="1" si="8"/>
        <v>188.40579710144928</v>
      </c>
    </row>
    <row r="28" spans="1:21" x14ac:dyDescent="0.2">
      <c r="A28">
        <f t="shared" si="9"/>
        <v>2</v>
      </c>
      <c r="B28" t="s">
        <v>106</v>
      </c>
      <c r="C28" s="16" t="s">
        <v>147</v>
      </c>
      <c r="D28" s="3" t="e">
        <f>COUNTIF(#REF!,'PRICE SUBSIDY'!C28)</f>
        <v>#REF!</v>
      </c>
      <c r="E28" s="24" t="s">
        <v>123</v>
      </c>
      <c r="G28" s="21">
        <v>45047</v>
      </c>
      <c r="H28" s="21">
        <v>45077</v>
      </c>
      <c r="I28" s="22">
        <f t="shared" ca="1" si="5"/>
        <v>42496269761</v>
      </c>
      <c r="J28" s="26">
        <f t="shared" ca="1" si="6"/>
        <v>20</v>
      </c>
      <c r="K28" s="26">
        <f t="shared" ca="1" si="6"/>
        <v>7</v>
      </c>
      <c r="L28" s="26">
        <f t="shared" ca="1" si="6"/>
        <v>12</v>
      </c>
      <c r="M28" s="26">
        <f t="shared" ca="1" si="6"/>
        <v>22</v>
      </c>
      <c r="N28" s="26">
        <f t="shared" ca="1" si="6"/>
        <v>23</v>
      </c>
      <c r="O28" s="18">
        <f t="shared" ca="1" si="1"/>
        <v>-10</v>
      </c>
      <c r="P28" s="3">
        <f t="shared" ca="1" si="7"/>
        <v>-1</v>
      </c>
      <c r="Q28" s="3">
        <f t="shared" ca="1" si="2"/>
        <v>-230</v>
      </c>
      <c r="R28" s="13">
        <f t="shared" ca="1" si="3"/>
        <v>-0.45454545454545453</v>
      </c>
      <c r="S28" s="17">
        <v>1</v>
      </c>
      <c r="T28" s="14">
        <f t="shared" ca="1" si="4"/>
        <v>-230</v>
      </c>
      <c r="U28" s="14">
        <f t="shared" ca="1" si="8"/>
        <v>-166.66666666666669</v>
      </c>
    </row>
    <row r="29" spans="1:21" x14ac:dyDescent="0.2">
      <c r="A29">
        <f t="shared" si="9"/>
        <v>4</v>
      </c>
      <c r="B29" t="s">
        <v>106</v>
      </c>
      <c r="C29" s="16" t="s">
        <v>147</v>
      </c>
      <c r="D29" s="3" t="e">
        <f>COUNTIF(#REF!,'PRICE SUBSIDY'!C29)</f>
        <v>#REF!</v>
      </c>
      <c r="E29" s="24" t="s">
        <v>123</v>
      </c>
      <c r="G29" s="21">
        <v>45047</v>
      </c>
      <c r="H29" s="21">
        <v>45077</v>
      </c>
      <c r="I29" s="22">
        <f t="shared" ca="1" si="5"/>
        <v>70421874566</v>
      </c>
      <c r="J29" s="26">
        <f t="shared" ca="1" si="6"/>
        <v>42</v>
      </c>
      <c r="K29" s="26">
        <f t="shared" ca="1" si="6"/>
        <v>22</v>
      </c>
      <c r="L29" s="26">
        <f t="shared" ca="1" si="6"/>
        <v>10</v>
      </c>
      <c r="M29" s="26">
        <f t="shared" ca="1" si="6"/>
        <v>14</v>
      </c>
      <c r="N29" s="26">
        <f t="shared" ca="1" si="6"/>
        <v>13</v>
      </c>
      <c r="O29" s="18">
        <f t="shared" ca="1" si="1"/>
        <v>-4</v>
      </c>
      <c r="P29" s="3">
        <f t="shared" ca="1" si="7"/>
        <v>1</v>
      </c>
      <c r="Q29" s="3">
        <f t="shared" ca="1" si="2"/>
        <v>-52</v>
      </c>
      <c r="R29" s="13">
        <f t="shared" ca="1" si="3"/>
        <v>-0.2857142857142857</v>
      </c>
      <c r="S29" s="17">
        <v>1</v>
      </c>
      <c r="T29" s="14">
        <f t="shared" ca="1" si="4"/>
        <v>-52</v>
      </c>
      <c r="U29" s="14">
        <f t="shared" ca="1" si="8"/>
        <v>-37.681159420289859</v>
      </c>
    </row>
    <row r="30" spans="1:21" x14ac:dyDescent="0.2">
      <c r="A30">
        <f t="shared" si="9"/>
        <v>2</v>
      </c>
      <c r="B30" t="s">
        <v>106</v>
      </c>
      <c r="C30" s="16" t="s">
        <v>147</v>
      </c>
      <c r="D30" s="3" t="e">
        <f>COUNTIF(#REF!,'PRICE SUBSIDY'!C30)</f>
        <v>#REF!</v>
      </c>
      <c r="E30" s="24" t="s">
        <v>123</v>
      </c>
      <c r="G30" s="21">
        <v>45047</v>
      </c>
      <c r="H30" s="21">
        <v>45077</v>
      </c>
      <c r="I30" s="22">
        <f t="shared" ca="1" si="5"/>
        <v>3276825101</v>
      </c>
      <c r="J30" s="26">
        <f t="shared" ca="1" si="6"/>
        <v>38</v>
      </c>
      <c r="K30" s="26">
        <f t="shared" ca="1" si="6"/>
        <v>13</v>
      </c>
      <c r="L30" s="26">
        <f t="shared" ca="1" si="6"/>
        <v>49</v>
      </c>
      <c r="M30" s="26">
        <f t="shared" ca="1" si="6"/>
        <v>7</v>
      </c>
      <c r="N30" s="26">
        <f t="shared" ca="1" si="6"/>
        <v>26</v>
      </c>
      <c r="O30" s="18">
        <f t="shared" ca="1" si="1"/>
        <v>42</v>
      </c>
      <c r="P30" s="3">
        <f t="shared" ca="1" si="7"/>
        <v>-19</v>
      </c>
      <c r="Q30" s="3">
        <f t="shared" ca="1" si="2"/>
        <v>1092</v>
      </c>
      <c r="R30" s="13">
        <f t="shared" ca="1" si="3"/>
        <v>6</v>
      </c>
      <c r="S30" s="17">
        <v>1</v>
      </c>
      <c r="T30" s="14">
        <f t="shared" ca="1" si="4"/>
        <v>1092</v>
      </c>
      <c r="U30" s="14">
        <f t="shared" ca="1" si="8"/>
        <v>791.304347826087</v>
      </c>
    </row>
    <row r="31" spans="1:21" x14ac:dyDescent="0.2">
      <c r="A31">
        <f t="shared" si="9"/>
        <v>4</v>
      </c>
      <c r="B31" t="s">
        <v>106</v>
      </c>
      <c r="C31" s="16" t="s">
        <v>147</v>
      </c>
      <c r="D31" s="3" t="e">
        <f>COUNTIF(#REF!,'PRICE SUBSIDY'!C31)</f>
        <v>#REF!</v>
      </c>
      <c r="E31" s="24" t="s">
        <v>123</v>
      </c>
      <c r="G31" s="21">
        <v>45047</v>
      </c>
      <c r="H31" s="21">
        <v>45077</v>
      </c>
      <c r="I31" s="22">
        <f t="shared" ca="1" si="5"/>
        <v>72234415357</v>
      </c>
      <c r="J31" s="26">
        <f t="shared" ca="1" si="6"/>
        <v>37</v>
      </c>
      <c r="K31" s="26">
        <f t="shared" ca="1" si="6"/>
        <v>7</v>
      </c>
      <c r="L31" s="26">
        <f t="shared" ca="1" si="6"/>
        <v>19</v>
      </c>
      <c r="M31" s="26">
        <f t="shared" ca="1" si="6"/>
        <v>4</v>
      </c>
      <c r="N31" s="26">
        <f t="shared" ca="1" si="6"/>
        <v>20</v>
      </c>
      <c r="O31" s="18">
        <f t="shared" ca="1" si="1"/>
        <v>15</v>
      </c>
      <c r="P31" s="3">
        <f t="shared" ca="1" si="7"/>
        <v>-16</v>
      </c>
      <c r="Q31" s="3">
        <f t="shared" ca="1" si="2"/>
        <v>300</v>
      </c>
      <c r="R31" s="13">
        <f t="shared" ca="1" si="3"/>
        <v>3.75</v>
      </c>
      <c r="S31" s="17">
        <v>1</v>
      </c>
      <c r="T31" s="14">
        <f t="shared" ca="1" si="4"/>
        <v>300</v>
      </c>
      <c r="U31" s="14">
        <f t="shared" ca="1" si="8"/>
        <v>217.39130434782609</v>
      </c>
    </row>
    <row r="32" spans="1:21" x14ac:dyDescent="0.2">
      <c r="A32">
        <f t="shared" si="9"/>
        <v>2</v>
      </c>
      <c r="B32" t="s">
        <v>106</v>
      </c>
      <c r="C32" s="16" t="s">
        <v>147</v>
      </c>
      <c r="D32" s="3" t="e">
        <f>COUNTIF(#REF!,'PRICE SUBSIDY'!C32)</f>
        <v>#REF!</v>
      </c>
      <c r="E32" s="24" t="s">
        <v>123</v>
      </c>
      <c r="G32" s="21">
        <v>45047</v>
      </c>
      <c r="H32" s="21">
        <v>45077</v>
      </c>
      <c r="I32" s="22">
        <f t="shared" ca="1" si="5"/>
        <v>93057269104</v>
      </c>
      <c r="J32" s="26">
        <f t="shared" ca="1" si="6"/>
        <v>31</v>
      </c>
      <c r="K32" s="26">
        <f t="shared" ca="1" si="6"/>
        <v>36</v>
      </c>
      <c r="L32" s="26">
        <f t="shared" ca="1" si="6"/>
        <v>45</v>
      </c>
      <c r="M32" s="26">
        <f t="shared" ca="1" si="6"/>
        <v>9</v>
      </c>
      <c r="N32" s="26">
        <f t="shared" ca="1" si="6"/>
        <v>3</v>
      </c>
      <c r="O32" s="18">
        <f t="shared" ca="1" si="1"/>
        <v>36</v>
      </c>
      <c r="P32" s="3">
        <f t="shared" ca="1" si="7"/>
        <v>6</v>
      </c>
      <c r="Q32" s="3">
        <f t="shared" ca="1" si="2"/>
        <v>108</v>
      </c>
      <c r="R32" s="13">
        <f t="shared" ca="1" si="3"/>
        <v>4</v>
      </c>
      <c r="S32" s="17">
        <v>1</v>
      </c>
      <c r="T32" s="14">
        <f t="shared" ca="1" si="4"/>
        <v>108</v>
      </c>
      <c r="U32" s="14">
        <f t="shared" ca="1" si="8"/>
        <v>78.260869565217391</v>
      </c>
    </row>
    <row r="33" spans="1:21" x14ac:dyDescent="0.2">
      <c r="A33">
        <f t="shared" si="9"/>
        <v>4</v>
      </c>
      <c r="B33" t="s">
        <v>106</v>
      </c>
      <c r="C33" s="16" t="s">
        <v>147</v>
      </c>
      <c r="D33" s="3" t="e">
        <f>COUNTIF(#REF!,'PRICE SUBSIDY'!C33)</f>
        <v>#REF!</v>
      </c>
      <c r="E33" s="24" t="s">
        <v>123</v>
      </c>
      <c r="G33" s="21">
        <v>45047</v>
      </c>
      <c r="H33" s="21">
        <v>45077</v>
      </c>
      <c r="I33" s="22">
        <f t="shared" ca="1" si="5"/>
        <v>12656736173</v>
      </c>
      <c r="J33" s="26">
        <f t="shared" ca="1" si="6"/>
        <v>36</v>
      </c>
      <c r="K33" s="26">
        <f t="shared" ca="1" si="6"/>
        <v>8</v>
      </c>
      <c r="L33" s="26">
        <f t="shared" ca="1" si="6"/>
        <v>5</v>
      </c>
      <c r="M33" s="26">
        <f t="shared" ca="1" si="6"/>
        <v>4</v>
      </c>
      <c r="N33" s="26">
        <f t="shared" ca="1" si="6"/>
        <v>43</v>
      </c>
      <c r="O33" s="18">
        <f t="shared" ca="1" si="1"/>
        <v>1</v>
      </c>
      <c r="P33" s="3">
        <f t="shared" ca="1" si="7"/>
        <v>-39</v>
      </c>
      <c r="Q33" s="3">
        <f t="shared" ca="1" si="2"/>
        <v>43</v>
      </c>
      <c r="R33" s="13">
        <f t="shared" ca="1" si="3"/>
        <v>0.25</v>
      </c>
      <c r="S33" s="17">
        <v>1</v>
      </c>
      <c r="T33" s="14">
        <f t="shared" ca="1" si="4"/>
        <v>43</v>
      </c>
      <c r="U33" s="14">
        <f t="shared" ca="1" si="8"/>
        <v>31.159420289855074</v>
      </c>
    </row>
    <row r="34" spans="1:21" x14ac:dyDescent="0.2">
      <c r="A34">
        <f t="shared" si="9"/>
        <v>2</v>
      </c>
      <c r="B34" t="s">
        <v>106</v>
      </c>
      <c r="C34" s="16" t="s">
        <v>147</v>
      </c>
      <c r="D34" s="3" t="e">
        <f>COUNTIF(#REF!,'PRICE SUBSIDY'!C34)</f>
        <v>#REF!</v>
      </c>
      <c r="E34" s="24" t="s">
        <v>123</v>
      </c>
      <c r="G34" s="21">
        <v>45047</v>
      </c>
      <c r="H34" s="21">
        <v>45077</v>
      </c>
      <c r="I34" s="22">
        <f t="shared" ca="1" si="5"/>
        <v>28762412031</v>
      </c>
      <c r="J34" s="26">
        <f t="shared" ca="1" si="6"/>
        <v>41</v>
      </c>
      <c r="K34" s="26">
        <f t="shared" ca="1" si="6"/>
        <v>3</v>
      </c>
      <c r="L34" s="26">
        <f t="shared" ca="1" si="6"/>
        <v>21</v>
      </c>
      <c r="M34" s="26">
        <f t="shared" ca="1" si="6"/>
        <v>4</v>
      </c>
      <c r="N34" s="26">
        <f t="shared" ca="1" si="6"/>
        <v>16</v>
      </c>
      <c r="O34" s="18">
        <f t="shared" ca="1" si="1"/>
        <v>17</v>
      </c>
      <c r="P34" s="3">
        <f t="shared" ca="1" si="7"/>
        <v>-12</v>
      </c>
      <c r="Q34" s="3">
        <f t="shared" ca="1" si="2"/>
        <v>272</v>
      </c>
      <c r="R34" s="13">
        <f t="shared" ca="1" si="3"/>
        <v>4.25</v>
      </c>
      <c r="S34" s="17">
        <v>1</v>
      </c>
      <c r="T34" s="14">
        <f t="shared" ca="1" si="4"/>
        <v>272</v>
      </c>
      <c r="U34" s="14">
        <f t="shared" ca="1" si="8"/>
        <v>197.10144927536234</v>
      </c>
    </row>
    <row r="35" spans="1:21" x14ac:dyDescent="0.2">
      <c r="A35">
        <f t="shared" si="9"/>
        <v>4</v>
      </c>
      <c r="B35" t="s">
        <v>106</v>
      </c>
      <c r="C35" s="16" t="s">
        <v>147</v>
      </c>
      <c r="D35" s="3" t="e">
        <f>COUNTIF(#REF!,'PRICE SUBSIDY'!C35)</f>
        <v>#REF!</v>
      </c>
      <c r="E35" s="24" t="s">
        <v>123</v>
      </c>
      <c r="G35" s="21">
        <v>45047</v>
      </c>
      <c r="H35" s="21">
        <v>45077</v>
      </c>
      <c r="I35" s="22">
        <f t="shared" ca="1" si="5"/>
        <v>54840686630</v>
      </c>
      <c r="J35" s="26">
        <f t="shared" ca="1" si="6"/>
        <v>21</v>
      </c>
      <c r="K35" s="26">
        <f t="shared" ca="1" si="6"/>
        <v>20</v>
      </c>
      <c r="L35" s="26">
        <f t="shared" ca="1" si="6"/>
        <v>11</v>
      </c>
      <c r="M35" s="26">
        <f t="shared" ca="1" si="6"/>
        <v>5</v>
      </c>
      <c r="N35" s="26">
        <f t="shared" ca="1" si="6"/>
        <v>19</v>
      </c>
      <c r="O35" s="18">
        <f t="shared" ca="1" si="1"/>
        <v>6</v>
      </c>
      <c r="P35" s="3">
        <f t="shared" ca="1" si="7"/>
        <v>-14</v>
      </c>
      <c r="Q35" s="3">
        <f t="shared" ca="1" si="2"/>
        <v>114</v>
      </c>
      <c r="R35" s="13">
        <f t="shared" ca="1" si="3"/>
        <v>1.2</v>
      </c>
      <c r="S35" s="17">
        <v>1</v>
      </c>
      <c r="T35" s="14">
        <f t="shared" ca="1" si="4"/>
        <v>114</v>
      </c>
      <c r="U35" s="14">
        <f t="shared" ca="1" si="8"/>
        <v>82.608695652173921</v>
      </c>
    </row>
    <row r="36" spans="1:21" x14ac:dyDescent="0.2">
      <c r="A36">
        <f t="shared" si="9"/>
        <v>2</v>
      </c>
      <c r="B36" t="s">
        <v>106</v>
      </c>
      <c r="C36" s="16" t="s">
        <v>147</v>
      </c>
      <c r="D36" s="3" t="e">
        <f>COUNTIF(#REF!,'PRICE SUBSIDY'!C36)</f>
        <v>#REF!</v>
      </c>
      <c r="E36" s="24" t="s">
        <v>123</v>
      </c>
      <c r="G36" s="21">
        <v>45047</v>
      </c>
      <c r="H36" s="21">
        <v>45077</v>
      </c>
      <c r="I36" s="22">
        <f t="shared" ca="1" si="5"/>
        <v>31775631626</v>
      </c>
      <c r="J36" s="26">
        <f t="shared" ca="1" si="6"/>
        <v>10</v>
      </c>
      <c r="K36" s="26">
        <f t="shared" ca="1" si="6"/>
        <v>13</v>
      </c>
      <c r="L36" s="26">
        <f t="shared" ca="1" si="6"/>
        <v>37</v>
      </c>
      <c r="M36" s="26">
        <f t="shared" ca="1" si="6"/>
        <v>34</v>
      </c>
      <c r="N36" s="26">
        <f t="shared" ca="1" si="6"/>
        <v>30</v>
      </c>
      <c r="O36" s="18">
        <f t="shared" ref="O36:P44" ca="1" si="10">IFERROR(L36-M36,"")</f>
        <v>3</v>
      </c>
      <c r="P36" s="3">
        <f t="shared" ca="1" si="10"/>
        <v>4</v>
      </c>
      <c r="Q36" s="3">
        <f t="shared" ref="Q36:Q228" ca="1" si="11">IFERROR(N36*O36,"")</f>
        <v>90</v>
      </c>
      <c r="R36" s="13">
        <f t="shared" ref="R36:R227" ca="1" si="12">O36/M36</f>
        <v>8.8235294117647065E-2</v>
      </c>
      <c r="S36" s="17">
        <v>1</v>
      </c>
      <c r="T36" s="14">
        <f t="shared" ref="T36:T44" ca="1" si="13">O36*N36</f>
        <v>90</v>
      </c>
      <c r="U36" s="14">
        <f t="shared" ca="1" si="8"/>
        <v>65.217391304347828</v>
      </c>
    </row>
    <row r="37" spans="1:21" x14ac:dyDescent="0.2">
      <c r="A37">
        <f t="shared" si="9"/>
        <v>4</v>
      </c>
      <c r="B37" t="s">
        <v>106</v>
      </c>
      <c r="C37" s="16" t="s">
        <v>147</v>
      </c>
      <c r="D37" s="3" t="e">
        <f>COUNTIF(#REF!,'PRICE SUBSIDY'!C37)</f>
        <v>#REF!</v>
      </c>
      <c r="E37" s="24" t="s">
        <v>123</v>
      </c>
      <c r="G37" s="21">
        <v>45047</v>
      </c>
      <c r="H37" s="21">
        <v>45077</v>
      </c>
      <c r="I37" s="22">
        <f t="shared" ca="1" si="5"/>
        <v>79136043667</v>
      </c>
      <c r="J37" s="26">
        <f t="shared" ref="J37:N68" ca="1" si="14">RANDBETWEEN(0,50)</f>
        <v>5</v>
      </c>
      <c r="K37" s="26">
        <f t="shared" ca="1" si="14"/>
        <v>40</v>
      </c>
      <c r="L37" s="26">
        <f t="shared" ca="1" si="14"/>
        <v>45</v>
      </c>
      <c r="M37" s="26">
        <f t="shared" ca="1" si="14"/>
        <v>0</v>
      </c>
      <c r="N37" s="26">
        <f t="shared" ca="1" si="14"/>
        <v>27</v>
      </c>
      <c r="O37" s="18">
        <f t="shared" ca="1" si="10"/>
        <v>45</v>
      </c>
      <c r="P37" s="3">
        <f t="shared" ca="1" si="10"/>
        <v>-27</v>
      </c>
      <c r="Q37" s="3">
        <f t="shared" ca="1" si="11"/>
        <v>1215</v>
      </c>
      <c r="R37" s="13" t="e">
        <f t="shared" ca="1" si="12"/>
        <v>#DIV/0!</v>
      </c>
      <c r="S37" s="17">
        <v>1</v>
      </c>
      <c r="T37" s="14">
        <f t="shared" ca="1" si="13"/>
        <v>1215</v>
      </c>
      <c r="U37" s="14">
        <f t="shared" ref="U37:U44" ca="1" si="15">IFERROR(T37/$U$1,"")</f>
        <v>880.43478260869574</v>
      </c>
    </row>
    <row r="38" spans="1:21" x14ac:dyDescent="0.2">
      <c r="A38">
        <f t="shared" ref="A38:A69" si="16">A36</f>
        <v>2</v>
      </c>
      <c r="B38" t="s">
        <v>106</v>
      </c>
      <c r="C38" s="16" t="s">
        <v>147</v>
      </c>
      <c r="D38" s="3" t="e">
        <f>COUNTIF(#REF!,'PRICE SUBSIDY'!C38)</f>
        <v>#REF!</v>
      </c>
      <c r="E38" s="24" t="s">
        <v>123</v>
      </c>
      <c r="G38" s="21">
        <v>45047</v>
      </c>
      <c r="H38" s="21">
        <v>45077</v>
      </c>
      <c r="I38" s="22">
        <f t="shared" ca="1" si="5"/>
        <v>74390064851</v>
      </c>
      <c r="J38" s="26">
        <f t="shared" ca="1" si="14"/>
        <v>42</v>
      </c>
      <c r="K38" s="26">
        <f t="shared" ca="1" si="14"/>
        <v>23</v>
      </c>
      <c r="L38" s="26">
        <f t="shared" ca="1" si="14"/>
        <v>11</v>
      </c>
      <c r="M38" s="26">
        <f t="shared" ca="1" si="14"/>
        <v>49</v>
      </c>
      <c r="N38" s="26">
        <f t="shared" ca="1" si="14"/>
        <v>30</v>
      </c>
      <c r="O38" s="18">
        <f t="shared" ca="1" si="10"/>
        <v>-38</v>
      </c>
      <c r="P38" s="3">
        <f t="shared" ca="1" si="10"/>
        <v>19</v>
      </c>
      <c r="Q38" s="3">
        <f t="shared" ca="1" si="11"/>
        <v>-1140</v>
      </c>
      <c r="R38" s="13">
        <f t="shared" ca="1" si="12"/>
        <v>-0.77551020408163263</v>
      </c>
      <c r="S38" s="17">
        <v>1</v>
      </c>
      <c r="T38" s="14">
        <f t="shared" ca="1" si="13"/>
        <v>-1140</v>
      </c>
      <c r="U38" s="14">
        <f t="shared" ca="1" si="15"/>
        <v>-826.08695652173924</v>
      </c>
    </row>
    <row r="39" spans="1:21" x14ac:dyDescent="0.2">
      <c r="A39">
        <f t="shared" si="16"/>
        <v>4</v>
      </c>
      <c r="B39" t="s">
        <v>106</v>
      </c>
      <c r="C39" s="16" t="s">
        <v>147</v>
      </c>
      <c r="D39" s="3" t="e">
        <f>COUNTIF(#REF!,'PRICE SUBSIDY'!C39)</f>
        <v>#REF!</v>
      </c>
      <c r="E39" s="24" t="s">
        <v>123</v>
      </c>
      <c r="G39" s="21">
        <v>45047</v>
      </c>
      <c r="H39" s="21">
        <v>45077</v>
      </c>
      <c r="I39" s="22">
        <f t="shared" ca="1" si="5"/>
        <v>42580749069</v>
      </c>
      <c r="J39" s="26">
        <f t="shared" ca="1" si="14"/>
        <v>21</v>
      </c>
      <c r="K39" s="26">
        <f t="shared" ca="1" si="14"/>
        <v>1</v>
      </c>
      <c r="L39" s="26">
        <f t="shared" ca="1" si="14"/>
        <v>10</v>
      </c>
      <c r="M39" s="26">
        <f t="shared" ca="1" si="14"/>
        <v>0</v>
      </c>
      <c r="N39" s="26">
        <f t="shared" ca="1" si="14"/>
        <v>10</v>
      </c>
      <c r="O39" s="18">
        <f t="shared" ca="1" si="10"/>
        <v>10</v>
      </c>
      <c r="P39" s="3">
        <f t="shared" ca="1" si="10"/>
        <v>-10</v>
      </c>
      <c r="Q39" s="3">
        <f t="shared" ca="1" si="11"/>
        <v>100</v>
      </c>
      <c r="R39" s="13" t="e">
        <f t="shared" ca="1" si="12"/>
        <v>#DIV/0!</v>
      </c>
      <c r="S39" s="17">
        <v>1</v>
      </c>
      <c r="T39" s="14">
        <f t="shared" ca="1" si="13"/>
        <v>100</v>
      </c>
      <c r="U39" s="14">
        <f t="shared" ca="1" si="15"/>
        <v>72.463768115942031</v>
      </c>
    </row>
    <row r="40" spans="1:21" x14ac:dyDescent="0.2">
      <c r="A40">
        <f t="shared" si="16"/>
        <v>2</v>
      </c>
      <c r="B40" t="s">
        <v>106</v>
      </c>
      <c r="C40" s="16" t="s">
        <v>147</v>
      </c>
      <c r="D40" s="3" t="e">
        <f>COUNTIF(#REF!,'PRICE SUBSIDY'!C40)</f>
        <v>#REF!</v>
      </c>
      <c r="E40" s="24" t="s">
        <v>123</v>
      </c>
      <c r="G40" s="21">
        <v>45047</v>
      </c>
      <c r="H40" s="21">
        <v>45077</v>
      </c>
      <c r="I40" s="22">
        <f t="shared" ca="1" si="5"/>
        <v>12345415866</v>
      </c>
      <c r="J40" s="26">
        <f t="shared" ca="1" si="14"/>
        <v>7</v>
      </c>
      <c r="K40" s="26">
        <f t="shared" ca="1" si="14"/>
        <v>49</v>
      </c>
      <c r="L40" s="26">
        <f t="shared" ca="1" si="14"/>
        <v>3</v>
      </c>
      <c r="M40" s="26">
        <f t="shared" ca="1" si="14"/>
        <v>0</v>
      </c>
      <c r="N40" s="26">
        <f t="shared" ca="1" si="14"/>
        <v>47</v>
      </c>
      <c r="O40" s="18">
        <f t="shared" ca="1" si="10"/>
        <v>3</v>
      </c>
      <c r="P40" s="3">
        <f t="shared" ca="1" si="10"/>
        <v>-47</v>
      </c>
      <c r="Q40" s="3">
        <f t="shared" ca="1" si="11"/>
        <v>141</v>
      </c>
      <c r="R40" s="13" t="e">
        <f t="shared" ca="1" si="12"/>
        <v>#DIV/0!</v>
      </c>
      <c r="S40" s="17">
        <v>1</v>
      </c>
      <c r="T40" s="14">
        <f t="shared" ca="1" si="13"/>
        <v>141</v>
      </c>
      <c r="U40" s="14">
        <f t="shared" ca="1" si="15"/>
        <v>102.17391304347827</v>
      </c>
    </row>
    <row r="41" spans="1:21" x14ac:dyDescent="0.2">
      <c r="A41">
        <f t="shared" si="16"/>
        <v>4</v>
      </c>
      <c r="B41" t="s">
        <v>106</v>
      </c>
      <c r="C41" s="16" t="s">
        <v>147</v>
      </c>
      <c r="D41" s="3" t="e">
        <f>COUNTIF(#REF!,'PRICE SUBSIDY'!C41)</f>
        <v>#REF!</v>
      </c>
      <c r="E41" s="24" t="s">
        <v>123</v>
      </c>
      <c r="G41" s="21">
        <v>45047</v>
      </c>
      <c r="H41" s="21">
        <v>45077</v>
      </c>
      <c r="I41" s="22">
        <f t="shared" ca="1" si="5"/>
        <v>44371896497</v>
      </c>
      <c r="J41" s="26">
        <f t="shared" ca="1" si="14"/>
        <v>46</v>
      </c>
      <c r="K41" s="26">
        <f t="shared" ca="1" si="14"/>
        <v>17</v>
      </c>
      <c r="L41" s="26">
        <f t="shared" ca="1" si="14"/>
        <v>23</v>
      </c>
      <c r="M41" s="26">
        <f t="shared" ca="1" si="14"/>
        <v>50</v>
      </c>
      <c r="N41" s="26">
        <f t="shared" ca="1" si="14"/>
        <v>33</v>
      </c>
      <c r="O41" s="18">
        <f t="shared" ca="1" si="10"/>
        <v>-27</v>
      </c>
      <c r="P41" s="3">
        <f t="shared" ca="1" si="10"/>
        <v>17</v>
      </c>
      <c r="Q41" s="3">
        <f t="shared" ca="1" si="11"/>
        <v>-891</v>
      </c>
      <c r="R41" s="13">
        <f t="shared" ca="1" si="12"/>
        <v>-0.54</v>
      </c>
      <c r="S41" s="17">
        <v>1</v>
      </c>
      <c r="T41" s="14">
        <f t="shared" ca="1" si="13"/>
        <v>-891</v>
      </c>
      <c r="U41" s="14">
        <f t="shared" ca="1" si="15"/>
        <v>-645.6521739130435</v>
      </c>
    </row>
    <row r="42" spans="1:21" x14ac:dyDescent="0.2">
      <c r="A42">
        <f t="shared" si="16"/>
        <v>2</v>
      </c>
      <c r="B42" t="s">
        <v>106</v>
      </c>
      <c r="C42" s="16" t="s">
        <v>147</v>
      </c>
      <c r="D42" s="3" t="e">
        <f>COUNTIF(#REF!,'PRICE SUBSIDY'!C42)</f>
        <v>#REF!</v>
      </c>
      <c r="E42" s="24" t="s">
        <v>123</v>
      </c>
      <c r="G42" s="21">
        <v>45047</v>
      </c>
      <c r="H42" s="21">
        <v>45077</v>
      </c>
      <c r="I42" s="22">
        <f t="shared" ca="1" si="5"/>
        <v>88396373155</v>
      </c>
      <c r="J42" s="26">
        <f t="shared" ca="1" si="14"/>
        <v>25</v>
      </c>
      <c r="K42" s="26">
        <f t="shared" ca="1" si="14"/>
        <v>44</v>
      </c>
      <c r="L42" s="26">
        <f t="shared" ca="1" si="14"/>
        <v>38</v>
      </c>
      <c r="M42" s="26">
        <f t="shared" ca="1" si="14"/>
        <v>8</v>
      </c>
      <c r="N42" s="26">
        <f t="shared" ca="1" si="14"/>
        <v>17</v>
      </c>
      <c r="O42" s="18">
        <f t="shared" ca="1" si="10"/>
        <v>30</v>
      </c>
      <c r="P42" s="3">
        <f t="shared" ca="1" si="10"/>
        <v>-9</v>
      </c>
      <c r="Q42" s="3">
        <f t="shared" ca="1" si="11"/>
        <v>510</v>
      </c>
      <c r="R42" s="13">
        <f t="shared" ca="1" si="12"/>
        <v>3.75</v>
      </c>
      <c r="S42" s="17">
        <v>1</v>
      </c>
      <c r="T42" s="14">
        <f t="shared" ca="1" si="13"/>
        <v>510</v>
      </c>
      <c r="U42" s="14">
        <f t="shared" ca="1" si="15"/>
        <v>369.56521739130437</v>
      </c>
    </row>
    <row r="43" spans="1:21" x14ac:dyDescent="0.2">
      <c r="A43">
        <f t="shared" si="16"/>
        <v>4</v>
      </c>
      <c r="B43" t="s">
        <v>106</v>
      </c>
      <c r="C43" s="16" t="s">
        <v>147</v>
      </c>
      <c r="D43" s="3" t="e">
        <f>COUNTIF(#REF!,'PRICE SUBSIDY'!C43)</f>
        <v>#REF!</v>
      </c>
      <c r="E43" s="24" t="s">
        <v>123</v>
      </c>
      <c r="G43" s="21">
        <v>45047</v>
      </c>
      <c r="H43" s="21">
        <v>45077</v>
      </c>
      <c r="I43" s="22">
        <f t="shared" ca="1" si="5"/>
        <v>54557888053</v>
      </c>
      <c r="J43" s="26">
        <f t="shared" ca="1" si="14"/>
        <v>25</v>
      </c>
      <c r="K43" s="26">
        <f t="shared" ca="1" si="14"/>
        <v>10</v>
      </c>
      <c r="L43" s="26">
        <f t="shared" ca="1" si="14"/>
        <v>9</v>
      </c>
      <c r="M43" s="26">
        <f t="shared" ca="1" si="14"/>
        <v>16</v>
      </c>
      <c r="N43" s="26">
        <f t="shared" ca="1" si="14"/>
        <v>25</v>
      </c>
      <c r="O43" s="18">
        <f t="shared" ca="1" si="10"/>
        <v>-7</v>
      </c>
      <c r="P43" s="3">
        <f t="shared" ca="1" si="10"/>
        <v>-9</v>
      </c>
      <c r="Q43" s="3">
        <f t="shared" ca="1" si="11"/>
        <v>-175</v>
      </c>
      <c r="R43" s="13">
        <f t="shared" ca="1" si="12"/>
        <v>-0.4375</v>
      </c>
      <c r="S43" s="17">
        <v>1</v>
      </c>
      <c r="T43" s="14">
        <f t="shared" ca="1" si="13"/>
        <v>-175</v>
      </c>
      <c r="U43" s="14">
        <f t="shared" ca="1" si="15"/>
        <v>-126.81159420289856</v>
      </c>
    </row>
    <row r="44" spans="1:21" x14ac:dyDescent="0.2">
      <c r="A44">
        <f t="shared" si="16"/>
        <v>2</v>
      </c>
      <c r="B44" t="s">
        <v>106</v>
      </c>
      <c r="C44" s="16" t="s">
        <v>147</v>
      </c>
      <c r="D44" s="3" t="e">
        <f>COUNTIF(#REF!,'PRICE SUBSIDY'!C44)</f>
        <v>#REF!</v>
      </c>
      <c r="E44" s="24" t="s">
        <v>123</v>
      </c>
      <c r="G44" s="21">
        <v>45047</v>
      </c>
      <c r="H44" s="21">
        <v>45077</v>
      </c>
      <c r="I44" s="22">
        <f t="shared" ca="1" si="5"/>
        <v>97181618864</v>
      </c>
      <c r="J44" s="26">
        <f t="shared" ca="1" si="14"/>
        <v>1</v>
      </c>
      <c r="K44" s="26">
        <f t="shared" ca="1" si="14"/>
        <v>46</v>
      </c>
      <c r="L44" s="26">
        <f t="shared" ca="1" si="14"/>
        <v>28</v>
      </c>
      <c r="M44" s="26">
        <f t="shared" ca="1" si="14"/>
        <v>47</v>
      </c>
      <c r="N44" s="26">
        <f t="shared" ca="1" si="14"/>
        <v>49</v>
      </c>
      <c r="O44" s="18">
        <f t="shared" ca="1" si="10"/>
        <v>-19</v>
      </c>
      <c r="P44" s="3">
        <f t="shared" ca="1" si="10"/>
        <v>-2</v>
      </c>
      <c r="Q44" s="3">
        <f t="shared" ca="1" si="11"/>
        <v>-931</v>
      </c>
      <c r="R44" s="13">
        <f t="shared" ca="1" si="12"/>
        <v>-0.40425531914893614</v>
      </c>
      <c r="S44" s="17">
        <v>1</v>
      </c>
      <c r="T44" s="14">
        <f t="shared" ca="1" si="13"/>
        <v>-931</v>
      </c>
      <c r="U44" s="14">
        <f t="shared" ca="1" si="15"/>
        <v>-674.63768115942037</v>
      </c>
    </row>
    <row r="45" spans="1:21" x14ac:dyDescent="0.2">
      <c r="A45">
        <f t="shared" si="16"/>
        <v>4</v>
      </c>
      <c r="B45" t="s">
        <v>95</v>
      </c>
      <c r="C45" s="16" t="s">
        <v>147</v>
      </c>
      <c r="D45" s="3" t="e">
        <f>COUNTIF(#REF!,'PRICE SUBSIDY'!C45)</f>
        <v>#REF!</v>
      </c>
      <c r="E45" s="24">
        <v>5.5</v>
      </c>
      <c r="F45" t="s">
        <v>105</v>
      </c>
      <c r="G45" s="21">
        <v>45051</v>
      </c>
      <c r="H45" s="21">
        <v>45053</v>
      </c>
      <c r="I45" s="22">
        <f t="shared" ca="1" si="5"/>
        <v>4937943220</v>
      </c>
      <c r="J45" s="26">
        <f t="shared" ca="1" si="14"/>
        <v>9</v>
      </c>
      <c r="K45" s="26">
        <f t="shared" ca="1" si="14"/>
        <v>20</v>
      </c>
      <c r="L45" s="26">
        <f t="shared" ca="1" si="14"/>
        <v>46</v>
      </c>
      <c r="M45" s="26">
        <f t="shared" ca="1" si="14"/>
        <v>22</v>
      </c>
      <c r="N45" s="26">
        <f t="shared" ca="1" si="14"/>
        <v>34</v>
      </c>
      <c r="O45" s="29">
        <v>6</v>
      </c>
      <c r="P45" s="28"/>
      <c r="Q45" s="30">
        <v>120</v>
      </c>
      <c r="R45" s="13">
        <v>0.12</v>
      </c>
      <c r="S45" s="17">
        <v>1</v>
      </c>
      <c r="T45" s="14">
        <v>120</v>
      </c>
      <c r="U45" s="14">
        <v>86.96</v>
      </c>
    </row>
    <row r="46" spans="1:21" x14ac:dyDescent="0.2">
      <c r="A46">
        <f t="shared" si="16"/>
        <v>2</v>
      </c>
      <c r="B46" t="s">
        <v>95</v>
      </c>
      <c r="C46" s="16" t="s">
        <v>147</v>
      </c>
      <c r="D46" s="3" t="e">
        <f>COUNTIF(#REF!,'PRICE SUBSIDY'!C46)</f>
        <v>#REF!</v>
      </c>
      <c r="E46" s="24">
        <v>5.5</v>
      </c>
      <c r="F46" t="s">
        <v>105</v>
      </c>
      <c r="G46" s="21">
        <v>45051</v>
      </c>
      <c r="H46" s="21">
        <v>45053</v>
      </c>
      <c r="I46" s="22">
        <f t="shared" ca="1" si="5"/>
        <v>24814125534</v>
      </c>
      <c r="J46" s="26">
        <f t="shared" ca="1" si="14"/>
        <v>39</v>
      </c>
      <c r="K46" s="26">
        <f t="shared" ca="1" si="14"/>
        <v>4</v>
      </c>
      <c r="L46" s="26">
        <f t="shared" ca="1" si="14"/>
        <v>23</v>
      </c>
      <c r="M46" s="26">
        <f t="shared" ca="1" si="14"/>
        <v>13</v>
      </c>
      <c r="N46" s="26">
        <f t="shared" ca="1" si="14"/>
        <v>36</v>
      </c>
      <c r="O46" s="29">
        <v>7.9</v>
      </c>
      <c r="P46" s="28"/>
      <c r="Q46" s="30">
        <v>158</v>
      </c>
      <c r="R46" s="13">
        <v>0.13</v>
      </c>
      <c r="S46" s="17">
        <v>1</v>
      </c>
      <c r="T46" s="14">
        <v>158</v>
      </c>
      <c r="U46" s="14">
        <v>114.49</v>
      </c>
    </row>
    <row r="47" spans="1:21" x14ac:dyDescent="0.2">
      <c r="A47">
        <f t="shared" si="16"/>
        <v>4</v>
      </c>
      <c r="B47" t="s">
        <v>86</v>
      </c>
      <c r="C47" s="16" t="s">
        <v>147</v>
      </c>
      <c r="D47" s="3" t="e">
        <f>COUNTIF(#REF!,'PRICE SUBSIDY'!C47)</f>
        <v>#REF!</v>
      </c>
      <c r="E47" s="24">
        <v>5.5</v>
      </c>
      <c r="F47" t="s">
        <v>105</v>
      </c>
      <c r="G47" s="21">
        <v>45051</v>
      </c>
      <c r="H47" s="21">
        <v>45053</v>
      </c>
      <c r="I47" s="22">
        <f t="shared" ca="1" si="5"/>
        <v>94761686365</v>
      </c>
      <c r="J47" s="26">
        <f t="shared" ca="1" si="14"/>
        <v>0</v>
      </c>
      <c r="K47" s="26">
        <f t="shared" ca="1" si="14"/>
        <v>0</v>
      </c>
      <c r="L47" s="26">
        <f t="shared" ca="1" si="14"/>
        <v>26</v>
      </c>
      <c r="M47" s="26">
        <f t="shared" ca="1" si="14"/>
        <v>7</v>
      </c>
      <c r="N47" s="26">
        <f t="shared" ca="1" si="14"/>
        <v>23</v>
      </c>
      <c r="O47" s="29">
        <v>1.19</v>
      </c>
      <c r="P47" s="28"/>
      <c r="Q47" s="30">
        <v>35.76</v>
      </c>
      <c r="R47" s="13">
        <v>0.09</v>
      </c>
      <c r="S47" s="17">
        <v>1</v>
      </c>
      <c r="T47" s="14">
        <v>35.76</v>
      </c>
      <c r="U47" s="14">
        <v>25.91</v>
      </c>
    </row>
    <row r="48" spans="1:21" x14ac:dyDescent="0.2">
      <c r="A48">
        <f t="shared" si="16"/>
        <v>2</v>
      </c>
      <c r="B48" t="s">
        <v>86</v>
      </c>
      <c r="C48" s="16" t="s">
        <v>147</v>
      </c>
      <c r="D48" s="3" t="e">
        <f>COUNTIF(#REF!,'PRICE SUBSIDY'!C48)</f>
        <v>#REF!</v>
      </c>
      <c r="E48" s="24">
        <v>5.5</v>
      </c>
      <c r="F48" t="s">
        <v>105</v>
      </c>
      <c r="G48" s="21">
        <v>45051</v>
      </c>
      <c r="H48" s="21">
        <v>45053</v>
      </c>
      <c r="I48" s="22">
        <f t="shared" ca="1" si="5"/>
        <v>23113614951</v>
      </c>
      <c r="J48" s="26">
        <f t="shared" ca="1" si="14"/>
        <v>15</v>
      </c>
      <c r="K48" s="26">
        <f t="shared" ca="1" si="14"/>
        <v>2</v>
      </c>
      <c r="L48" s="26">
        <f t="shared" ca="1" si="14"/>
        <v>31</v>
      </c>
      <c r="M48" s="26">
        <f t="shared" ca="1" si="14"/>
        <v>12</v>
      </c>
      <c r="N48" s="26">
        <f t="shared" ca="1" si="14"/>
        <v>10</v>
      </c>
      <c r="O48" s="29">
        <v>1.93</v>
      </c>
      <c r="P48" s="28"/>
      <c r="Q48" s="30">
        <v>57.84</v>
      </c>
      <c r="R48" s="13">
        <v>0.09</v>
      </c>
      <c r="S48" s="17">
        <v>1</v>
      </c>
      <c r="T48" s="14">
        <v>57.84</v>
      </c>
      <c r="U48" s="14">
        <v>41.91</v>
      </c>
    </row>
    <row r="49" spans="1:21" x14ac:dyDescent="0.2">
      <c r="A49">
        <f t="shared" si="16"/>
        <v>4</v>
      </c>
      <c r="B49" t="s">
        <v>86</v>
      </c>
      <c r="C49" s="16" t="s">
        <v>147</v>
      </c>
      <c r="D49" s="3" t="e">
        <f>COUNTIF(#REF!,'PRICE SUBSIDY'!C49)</f>
        <v>#REF!</v>
      </c>
      <c r="E49" s="24">
        <v>5.5</v>
      </c>
      <c r="F49" t="s">
        <v>105</v>
      </c>
      <c r="G49" s="21">
        <v>45051</v>
      </c>
      <c r="H49" s="21">
        <v>45053</v>
      </c>
      <c r="I49" s="22">
        <f t="shared" ca="1" si="5"/>
        <v>10857908977</v>
      </c>
      <c r="J49" s="26">
        <f t="shared" ca="1" si="14"/>
        <v>45</v>
      </c>
      <c r="K49" s="26">
        <f t="shared" ca="1" si="14"/>
        <v>41</v>
      </c>
      <c r="L49" s="26">
        <f t="shared" ca="1" si="14"/>
        <v>10</v>
      </c>
      <c r="M49" s="26">
        <f t="shared" ca="1" si="14"/>
        <v>23</v>
      </c>
      <c r="N49" s="26">
        <f t="shared" ca="1" si="14"/>
        <v>34</v>
      </c>
      <c r="O49" s="29">
        <v>1.38</v>
      </c>
      <c r="P49" s="28"/>
      <c r="Q49" s="30">
        <v>41.28</v>
      </c>
      <c r="R49" s="13">
        <v>0.09</v>
      </c>
      <c r="S49" s="17">
        <v>1</v>
      </c>
      <c r="T49" s="14">
        <v>41.28</v>
      </c>
      <c r="U49" s="14">
        <v>29.91</v>
      </c>
    </row>
    <row r="50" spans="1:21" x14ac:dyDescent="0.2">
      <c r="A50">
        <f t="shared" si="16"/>
        <v>2</v>
      </c>
      <c r="B50" t="s">
        <v>86</v>
      </c>
      <c r="C50" s="16" t="s">
        <v>147</v>
      </c>
      <c r="D50" s="3" t="e">
        <f>COUNTIF(#REF!,'PRICE SUBSIDY'!C50)</f>
        <v>#REF!</v>
      </c>
      <c r="E50" s="24">
        <v>5.5</v>
      </c>
      <c r="F50" t="s">
        <v>105</v>
      </c>
      <c r="G50" s="21">
        <v>45051</v>
      </c>
      <c r="H50" s="21">
        <v>45053</v>
      </c>
      <c r="I50" s="22">
        <f t="shared" ca="1" si="5"/>
        <v>53366929076</v>
      </c>
      <c r="J50" s="26">
        <f t="shared" ca="1" si="14"/>
        <v>32</v>
      </c>
      <c r="K50" s="26">
        <f t="shared" ca="1" si="14"/>
        <v>20</v>
      </c>
      <c r="L50" s="26">
        <f t="shared" ca="1" si="14"/>
        <v>5</v>
      </c>
      <c r="M50" s="26">
        <f t="shared" ca="1" si="14"/>
        <v>7</v>
      </c>
      <c r="N50" s="26">
        <f t="shared" ca="1" si="14"/>
        <v>39</v>
      </c>
      <c r="O50" s="29">
        <v>1.55</v>
      </c>
      <c r="P50" s="28"/>
      <c r="Q50" s="30">
        <v>46.63</v>
      </c>
      <c r="R50" s="13">
        <v>0.09</v>
      </c>
      <c r="S50" s="17">
        <v>1</v>
      </c>
      <c r="T50" s="14">
        <v>46.63</v>
      </c>
      <c r="U50" s="14">
        <v>33.79</v>
      </c>
    </row>
    <row r="51" spans="1:21" x14ac:dyDescent="0.2">
      <c r="A51">
        <f t="shared" si="16"/>
        <v>4</v>
      </c>
      <c r="B51" t="s">
        <v>86</v>
      </c>
      <c r="C51" s="16" t="s">
        <v>147</v>
      </c>
      <c r="D51" s="3" t="e">
        <f>COUNTIF(#REF!,'PRICE SUBSIDY'!C51)</f>
        <v>#REF!</v>
      </c>
      <c r="E51" s="24">
        <v>5.5</v>
      </c>
      <c r="F51" t="s">
        <v>105</v>
      </c>
      <c r="G51" s="21">
        <v>45051</v>
      </c>
      <c r="H51" s="21">
        <v>45053</v>
      </c>
      <c r="I51" s="22">
        <f t="shared" ca="1" si="5"/>
        <v>55694567067</v>
      </c>
      <c r="J51" s="26">
        <f t="shared" ca="1" si="14"/>
        <v>18</v>
      </c>
      <c r="K51" s="26">
        <f t="shared" ca="1" si="14"/>
        <v>10</v>
      </c>
      <c r="L51" s="26">
        <f t="shared" ca="1" si="14"/>
        <v>43</v>
      </c>
      <c r="M51" s="26">
        <f t="shared" ca="1" si="14"/>
        <v>18</v>
      </c>
      <c r="N51" s="26">
        <f t="shared" ca="1" si="14"/>
        <v>36</v>
      </c>
      <c r="O51" s="29">
        <v>15.94</v>
      </c>
      <c r="P51" s="28"/>
      <c r="Q51" s="30">
        <v>478.2</v>
      </c>
      <c r="R51" s="13">
        <v>0.09</v>
      </c>
      <c r="S51" s="17">
        <v>1</v>
      </c>
      <c r="T51" s="14">
        <v>478.2</v>
      </c>
      <c r="U51" s="14">
        <v>346.52</v>
      </c>
    </row>
    <row r="52" spans="1:21" x14ac:dyDescent="0.2">
      <c r="A52">
        <f t="shared" si="16"/>
        <v>2</v>
      </c>
      <c r="B52" t="s">
        <v>88</v>
      </c>
      <c r="C52" s="16" t="s">
        <v>147</v>
      </c>
      <c r="D52" s="3" t="e">
        <f>COUNTIF(#REF!,'PRICE SUBSIDY'!C52)</f>
        <v>#REF!</v>
      </c>
      <c r="E52" s="24">
        <v>5.5</v>
      </c>
      <c r="F52" t="s">
        <v>105</v>
      </c>
      <c r="G52" s="21">
        <v>45051</v>
      </c>
      <c r="H52" s="21">
        <v>45053</v>
      </c>
      <c r="I52" s="22">
        <f t="shared" ca="1" si="5"/>
        <v>72561930470</v>
      </c>
      <c r="J52" s="26">
        <f t="shared" ca="1" si="14"/>
        <v>14</v>
      </c>
      <c r="K52" s="26">
        <f t="shared" ca="1" si="14"/>
        <v>7</v>
      </c>
      <c r="L52" s="26">
        <f t="shared" ca="1" si="14"/>
        <v>35</v>
      </c>
      <c r="M52" s="26">
        <f t="shared" ca="1" si="14"/>
        <v>22</v>
      </c>
      <c r="N52" s="26">
        <f t="shared" ca="1" si="14"/>
        <v>14</v>
      </c>
      <c r="O52" s="29">
        <v>6</v>
      </c>
      <c r="P52" s="28"/>
      <c r="Q52" s="30">
        <v>120</v>
      </c>
      <c r="R52" s="13">
        <v>0.12</v>
      </c>
      <c r="S52" s="17">
        <v>1</v>
      </c>
      <c r="T52" s="14">
        <v>120</v>
      </c>
      <c r="U52" s="14">
        <v>86.96</v>
      </c>
    </row>
    <row r="53" spans="1:21" x14ac:dyDescent="0.2">
      <c r="A53">
        <f t="shared" si="16"/>
        <v>4</v>
      </c>
      <c r="B53" t="s">
        <v>88</v>
      </c>
      <c r="C53" s="16" t="s">
        <v>147</v>
      </c>
      <c r="D53" s="3" t="e">
        <f>COUNTIF(#REF!,'PRICE SUBSIDY'!C53)</f>
        <v>#REF!</v>
      </c>
      <c r="E53" s="24">
        <v>5.5</v>
      </c>
      <c r="F53" t="s">
        <v>105</v>
      </c>
      <c r="G53" s="21">
        <v>45051</v>
      </c>
      <c r="H53" s="21">
        <v>45053</v>
      </c>
      <c r="I53" s="22">
        <f t="shared" ca="1" si="5"/>
        <v>74039030593</v>
      </c>
      <c r="J53" s="26">
        <f t="shared" ca="1" si="14"/>
        <v>50</v>
      </c>
      <c r="K53" s="26">
        <f t="shared" ca="1" si="14"/>
        <v>11</v>
      </c>
      <c r="L53" s="26">
        <f t="shared" ca="1" si="14"/>
        <v>47</v>
      </c>
      <c r="M53" s="26">
        <f t="shared" ca="1" si="14"/>
        <v>3</v>
      </c>
      <c r="N53" s="26">
        <f t="shared" ca="1" si="14"/>
        <v>23</v>
      </c>
      <c r="O53" s="29">
        <v>10.5</v>
      </c>
      <c r="P53" s="28"/>
      <c r="Q53" s="30">
        <v>210</v>
      </c>
      <c r="R53" s="13">
        <v>0.12</v>
      </c>
      <c r="S53" s="17">
        <v>1</v>
      </c>
      <c r="T53" s="14">
        <v>210</v>
      </c>
      <c r="U53" s="14">
        <v>152.16999999999999</v>
      </c>
    </row>
    <row r="54" spans="1:21" x14ac:dyDescent="0.2">
      <c r="A54">
        <f t="shared" si="16"/>
        <v>2</v>
      </c>
      <c r="B54" t="s">
        <v>88</v>
      </c>
      <c r="C54" s="16" t="s">
        <v>147</v>
      </c>
      <c r="D54" s="3" t="e">
        <f>COUNTIF(#REF!,'PRICE SUBSIDY'!C54)</f>
        <v>#REF!</v>
      </c>
      <c r="E54" s="24">
        <v>5.5</v>
      </c>
      <c r="F54" t="s">
        <v>105</v>
      </c>
      <c r="G54" s="21">
        <v>45051</v>
      </c>
      <c r="H54" s="21">
        <v>45053</v>
      </c>
      <c r="I54" s="22">
        <f t="shared" ca="1" si="5"/>
        <v>46670701651</v>
      </c>
      <c r="J54" s="26">
        <f t="shared" ca="1" si="14"/>
        <v>50</v>
      </c>
      <c r="K54" s="26">
        <f t="shared" ca="1" si="14"/>
        <v>11</v>
      </c>
      <c r="L54" s="26">
        <f t="shared" ca="1" si="14"/>
        <v>32</v>
      </c>
      <c r="M54" s="26">
        <f t="shared" ca="1" si="14"/>
        <v>27</v>
      </c>
      <c r="N54" s="26">
        <f t="shared" ca="1" si="14"/>
        <v>35</v>
      </c>
      <c r="O54" s="29">
        <v>14.5</v>
      </c>
      <c r="P54" s="28"/>
      <c r="Q54" s="30">
        <v>290</v>
      </c>
      <c r="R54" s="13">
        <v>0.08</v>
      </c>
      <c r="S54" s="17">
        <v>1</v>
      </c>
      <c r="T54" s="14">
        <v>290</v>
      </c>
      <c r="U54" s="14">
        <v>210.14</v>
      </c>
    </row>
    <row r="55" spans="1:21" x14ac:dyDescent="0.2">
      <c r="A55">
        <f t="shared" si="16"/>
        <v>4</v>
      </c>
      <c r="B55" t="s">
        <v>88</v>
      </c>
      <c r="C55" s="16" t="s">
        <v>147</v>
      </c>
      <c r="D55" s="3" t="e">
        <f>COUNTIF(#REF!,'PRICE SUBSIDY'!C55)</f>
        <v>#REF!</v>
      </c>
      <c r="E55" s="24">
        <v>5.5</v>
      </c>
      <c r="F55" t="s">
        <v>105</v>
      </c>
      <c r="G55" s="21">
        <v>45051</v>
      </c>
      <c r="H55" s="21">
        <v>45053</v>
      </c>
      <c r="I55" s="22">
        <f t="shared" ca="1" si="5"/>
        <v>28583037848</v>
      </c>
      <c r="J55" s="26">
        <f t="shared" ca="1" si="14"/>
        <v>16</v>
      </c>
      <c r="K55" s="26">
        <f t="shared" ca="1" si="14"/>
        <v>17</v>
      </c>
      <c r="L55" s="26">
        <f t="shared" ca="1" si="14"/>
        <v>26</v>
      </c>
      <c r="M55" s="26">
        <f t="shared" ca="1" si="14"/>
        <v>17</v>
      </c>
      <c r="N55" s="26">
        <f t="shared" ca="1" si="14"/>
        <v>47</v>
      </c>
      <c r="O55" s="29">
        <v>4</v>
      </c>
      <c r="P55" s="28"/>
      <c r="Q55" s="30">
        <v>80</v>
      </c>
      <c r="R55" s="13">
        <v>0.09</v>
      </c>
      <c r="S55" s="17">
        <v>1</v>
      </c>
      <c r="T55" s="14">
        <v>80</v>
      </c>
      <c r="U55" s="14">
        <v>57.97</v>
      </c>
    </row>
    <row r="56" spans="1:21" x14ac:dyDescent="0.2">
      <c r="A56">
        <f t="shared" si="16"/>
        <v>2</v>
      </c>
      <c r="B56" t="s">
        <v>88</v>
      </c>
      <c r="C56" s="16" t="s">
        <v>147</v>
      </c>
      <c r="D56" s="3" t="e">
        <f>COUNTIF(#REF!,'PRICE SUBSIDY'!C56)</f>
        <v>#REF!</v>
      </c>
      <c r="E56" s="24">
        <v>5.5</v>
      </c>
      <c r="F56" t="s">
        <v>105</v>
      </c>
      <c r="G56" s="21">
        <v>45051</v>
      </c>
      <c r="H56" s="21">
        <v>45053</v>
      </c>
      <c r="I56" s="22">
        <f t="shared" ca="1" si="5"/>
        <v>37752031590</v>
      </c>
      <c r="J56" s="26">
        <f t="shared" ca="1" si="14"/>
        <v>28</v>
      </c>
      <c r="K56" s="26">
        <f t="shared" ca="1" si="14"/>
        <v>20</v>
      </c>
      <c r="L56" s="26">
        <f t="shared" ca="1" si="14"/>
        <v>25</v>
      </c>
      <c r="M56" s="26">
        <f t="shared" ca="1" si="14"/>
        <v>8</v>
      </c>
      <c r="N56" s="26">
        <f t="shared" ca="1" si="14"/>
        <v>39</v>
      </c>
      <c r="O56" s="29">
        <v>7.5</v>
      </c>
      <c r="P56" s="28"/>
      <c r="Q56" s="30">
        <v>150</v>
      </c>
      <c r="R56" s="13">
        <v>0.11</v>
      </c>
      <c r="S56" s="17">
        <v>1</v>
      </c>
      <c r="T56" s="14">
        <v>150</v>
      </c>
      <c r="U56" s="14">
        <v>108.7</v>
      </c>
    </row>
    <row r="57" spans="1:21" x14ac:dyDescent="0.2">
      <c r="A57">
        <f t="shared" si="16"/>
        <v>4</v>
      </c>
      <c r="B57" t="s">
        <v>88</v>
      </c>
      <c r="C57" s="16" t="s">
        <v>147</v>
      </c>
      <c r="D57" s="3" t="e">
        <f>COUNTIF(#REF!,'PRICE SUBSIDY'!C57)</f>
        <v>#REF!</v>
      </c>
      <c r="E57" s="24">
        <v>5.5</v>
      </c>
      <c r="F57" t="s">
        <v>105</v>
      </c>
      <c r="G57" s="21">
        <v>45051</v>
      </c>
      <c r="H57" s="21">
        <v>45053</v>
      </c>
      <c r="I57" s="22">
        <f t="shared" ca="1" si="5"/>
        <v>74559431662</v>
      </c>
      <c r="J57" s="26">
        <f t="shared" ca="1" si="14"/>
        <v>7</v>
      </c>
      <c r="K57" s="26">
        <f t="shared" ca="1" si="14"/>
        <v>36</v>
      </c>
      <c r="L57" s="26">
        <f t="shared" ca="1" si="14"/>
        <v>27</v>
      </c>
      <c r="M57" s="26">
        <f t="shared" ca="1" si="14"/>
        <v>30</v>
      </c>
      <c r="N57" s="26">
        <f t="shared" ca="1" si="14"/>
        <v>40</v>
      </c>
      <c r="O57" s="29">
        <v>5.5</v>
      </c>
      <c r="P57" s="28"/>
      <c r="Q57" s="30">
        <v>110</v>
      </c>
      <c r="R57" s="13">
        <v>0.09</v>
      </c>
      <c r="S57" s="17">
        <v>1</v>
      </c>
      <c r="T57" s="14">
        <v>110</v>
      </c>
      <c r="U57" s="14">
        <v>79.709999999999994</v>
      </c>
    </row>
    <row r="58" spans="1:21" x14ac:dyDescent="0.2">
      <c r="A58">
        <f t="shared" si="16"/>
        <v>2</v>
      </c>
      <c r="B58" t="s">
        <v>111</v>
      </c>
      <c r="C58" s="16" t="s">
        <v>147</v>
      </c>
      <c r="D58" s="3" t="e">
        <f>COUNTIF(#REF!,'PRICE SUBSIDY'!C58)</f>
        <v>#REF!</v>
      </c>
      <c r="E58" s="24">
        <v>5.5</v>
      </c>
      <c r="F58" t="s">
        <v>105</v>
      </c>
      <c r="G58" s="21">
        <v>45051</v>
      </c>
      <c r="H58" s="21">
        <v>45053</v>
      </c>
      <c r="I58" s="22">
        <f t="shared" ca="1" si="5"/>
        <v>50376982705</v>
      </c>
      <c r="J58" s="26">
        <f t="shared" ca="1" si="14"/>
        <v>33</v>
      </c>
      <c r="K58" s="26">
        <f t="shared" ca="1" si="14"/>
        <v>50</v>
      </c>
      <c r="L58" s="26">
        <f t="shared" ca="1" si="14"/>
        <v>1</v>
      </c>
      <c r="M58" s="26">
        <f t="shared" ca="1" si="14"/>
        <v>5</v>
      </c>
      <c r="N58" s="26">
        <f t="shared" ca="1" si="14"/>
        <v>4</v>
      </c>
      <c r="O58" s="29">
        <v>0.35</v>
      </c>
      <c r="P58" s="28"/>
      <c r="Q58" s="30">
        <v>7</v>
      </c>
      <c r="R58" s="13">
        <v>0.05</v>
      </c>
      <c r="S58" s="17">
        <v>1</v>
      </c>
      <c r="T58" s="14">
        <v>7</v>
      </c>
      <c r="U58" s="14">
        <v>5.07</v>
      </c>
    </row>
    <row r="59" spans="1:21" x14ac:dyDescent="0.2">
      <c r="A59">
        <f t="shared" si="16"/>
        <v>4</v>
      </c>
      <c r="B59" t="s">
        <v>111</v>
      </c>
      <c r="C59" s="16" t="s">
        <v>147</v>
      </c>
      <c r="D59" s="3" t="e">
        <f>COUNTIF(#REF!,'PRICE SUBSIDY'!C59)</f>
        <v>#REF!</v>
      </c>
      <c r="E59" s="24">
        <v>5.5</v>
      </c>
      <c r="F59" t="s">
        <v>105</v>
      </c>
      <c r="G59" s="21">
        <v>45051</v>
      </c>
      <c r="H59" s="21">
        <v>45053</v>
      </c>
      <c r="I59" s="22">
        <f t="shared" ca="1" si="5"/>
        <v>25050319859</v>
      </c>
      <c r="J59" s="26">
        <f t="shared" ca="1" si="14"/>
        <v>36</v>
      </c>
      <c r="K59" s="26">
        <f t="shared" ca="1" si="14"/>
        <v>23</v>
      </c>
      <c r="L59" s="26">
        <f t="shared" ca="1" si="14"/>
        <v>8</v>
      </c>
      <c r="M59" s="26">
        <f t="shared" ca="1" si="14"/>
        <v>8</v>
      </c>
      <c r="N59" s="26">
        <f t="shared" ca="1" si="14"/>
        <v>2</v>
      </c>
      <c r="O59" s="29">
        <v>1.28</v>
      </c>
      <c r="P59" s="28"/>
      <c r="Q59" s="30">
        <v>25.6</v>
      </c>
      <c r="R59" s="13">
        <v>0.11</v>
      </c>
      <c r="S59" s="17">
        <v>1</v>
      </c>
      <c r="T59" s="14">
        <v>25.6</v>
      </c>
      <c r="U59" s="14">
        <v>18.55</v>
      </c>
    </row>
    <row r="60" spans="1:21" x14ac:dyDescent="0.2">
      <c r="A60">
        <f t="shared" si="16"/>
        <v>2</v>
      </c>
      <c r="B60" t="s">
        <v>111</v>
      </c>
      <c r="C60" s="16" t="s">
        <v>147</v>
      </c>
      <c r="D60" s="3" t="e">
        <f>COUNTIF(#REF!,'PRICE SUBSIDY'!C60)</f>
        <v>#REF!</v>
      </c>
      <c r="E60" s="24">
        <v>5.5</v>
      </c>
      <c r="F60" t="s">
        <v>105</v>
      </c>
      <c r="G60" s="21">
        <v>45051</v>
      </c>
      <c r="H60" s="21">
        <v>45053</v>
      </c>
      <c r="I60" s="22">
        <f t="shared" ca="1" si="5"/>
        <v>96581291577</v>
      </c>
      <c r="J60" s="26">
        <f t="shared" ca="1" si="14"/>
        <v>30</v>
      </c>
      <c r="K60" s="26">
        <f t="shared" ca="1" si="14"/>
        <v>4</v>
      </c>
      <c r="L60" s="26">
        <f t="shared" ca="1" si="14"/>
        <v>40</v>
      </c>
      <c r="M60" s="26">
        <f t="shared" ca="1" si="14"/>
        <v>0</v>
      </c>
      <c r="N60" s="26">
        <f t="shared" ca="1" si="14"/>
        <v>35</v>
      </c>
      <c r="O60" s="29">
        <v>0.5</v>
      </c>
      <c r="P60" s="28"/>
      <c r="Q60" s="30">
        <v>10</v>
      </c>
      <c r="R60" s="13">
        <v>0.05</v>
      </c>
      <c r="S60" s="17">
        <v>1</v>
      </c>
      <c r="T60" s="14">
        <v>10</v>
      </c>
      <c r="U60" s="14">
        <v>7.25</v>
      </c>
    </row>
    <row r="61" spans="1:21" x14ac:dyDescent="0.2">
      <c r="A61">
        <f t="shared" si="16"/>
        <v>4</v>
      </c>
      <c r="B61" t="s">
        <v>111</v>
      </c>
      <c r="C61" s="16" t="s">
        <v>147</v>
      </c>
      <c r="D61" s="3" t="e">
        <f>COUNTIF(#REF!,'PRICE SUBSIDY'!C61)</f>
        <v>#REF!</v>
      </c>
      <c r="E61" s="24">
        <v>5.5</v>
      </c>
      <c r="F61" t="s">
        <v>105</v>
      </c>
      <c r="G61" s="21">
        <v>45051</v>
      </c>
      <c r="H61" s="21">
        <v>45053</v>
      </c>
      <c r="I61" s="22">
        <f t="shared" ca="1" si="5"/>
        <v>59452545306</v>
      </c>
      <c r="J61" s="26">
        <f t="shared" ca="1" si="14"/>
        <v>36</v>
      </c>
      <c r="K61" s="26">
        <f t="shared" ca="1" si="14"/>
        <v>17</v>
      </c>
      <c r="L61" s="26">
        <f t="shared" ca="1" si="14"/>
        <v>8</v>
      </c>
      <c r="M61" s="26">
        <f t="shared" ca="1" si="14"/>
        <v>32</v>
      </c>
      <c r="N61" s="26">
        <f t="shared" ca="1" si="14"/>
        <v>14</v>
      </c>
      <c r="O61" s="29">
        <v>1.08</v>
      </c>
      <c r="P61" s="28"/>
      <c r="Q61" s="30">
        <v>21.6</v>
      </c>
      <c r="R61" s="13">
        <v>0.11</v>
      </c>
      <c r="S61" s="17">
        <v>1</v>
      </c>
      <c r="T61" s="14">
        <v>21.6</v>
      </c>
      <c r="U61" s="14">
        <v>15.65</v>
      </c>
    </row>
    <row r="62" spans="1:21" x14ac:dyDescent="0.2">
      <c r="A62">
        <f t="shared" si="16"/>
        <v>2</v>
      </c>
      <c r="B62" t="s">
        <v>111</v>
      </c>
      <c r="C62" s="16" t="s">
        <v>147</v>
      </c>
      <c r="D62" s="3" t="e">
        <f>COUNTIF(#REF!,'PRICE SUBSIDY'!C62)</f>
        <v>#REF!</v>
      </c>
      <c r="E62" s="24">
        <v>5.5</v>
      </c>
      <c r="F62" t="s">
        <v>105</v>
      </c>
      <c r="G62" s="21">
        <v>45051</v>
      </c>
      <c r="H62" s="21">
        <v>45053</v>
      </c>
      <c r="I62" s="22">
        <f t="shared" ca="1" si="5"/>
        <v>57645763125</v>
      </c>
      <c r="J62" s="26">
        <f t="shared" ca="1" si="14"/>
        <v>36</v>
      </c>
      <c r="K62" s="26">
        <f t="shared" ca="1" si="14"/>
        <v>38</v>
      </c>
      <c r="L62" s="26">
        <f t="shared" ca="1" si="14"/>
        <v>1</v>
      </c>
      <c r="M62" s="26">
        <f t="shared" ca="1" si="14"/>
        <v>9</v>
      </c>
      <c r="N62" s="26">
        <f t="shared" ca="1" si="14"/>
        <v>37</v>
      </c>
      <c r="O62" s="29">
        <v>0.52</v>
      </c>
      <c r="P62" s="28"/>
      <c r="Q62" s="30">
        <v>10.4</v>
      </c>
      <c r="R62" s="13">
        <v>0.05</v>
      </c>
      <c r="S62" s="17">
        <v>1</v>
      </c>
      <c r="T62" s="14">
        <v>10.4</v>
      </c>
      <c r="U62" s="14">
        <v>7.54</v>
      </c>
    </row>
    <row r="63" spans="1:21" x14ac:dyDescent="0.2">
      <c r="A63">
        <f t="shared" si="16"/>
        <v>4</v>
      </c>
      <c r="B63" t="s">
        <v>93</v>
      </c>
      <c r="C63" s="16" t="s">
        <v>147</v>
      </c>
      <c r="D63" s="3" t="e">
        <f>COUNTIF(#REF!,'PRICE SUBSIDY'!C63)</f>
        <v>#REF!</v>
      </c>
      <c r="E63" s="24">
        <v>5.5</v>
      </c>
      <c r="F63" t="s">
        <v>105</v>
      </c>
      <c r="G63" s="21">
        <v>45051</v>
      </c>
      <c r="H63" s="21">
        <v>45053</v>
      </c>
      <c r="I63" s="22">
        <f t="shared" ca="1" si="5"/>
        <v>29014637780</v>
      </c>
      <c r="J63" s="26">
        <f t="shared" ca="1" si="14"/>
        <v>45</v>
      </c>
      <c r="K63" s="26">
        <f t="shared" ca="1" si="14"/>
        <v>31</v>
      </c>
      <c r="L63" s="26">
        <f t="shared" ca="1" si="14"/>
        <v>49</v>
      </c>
      <c r="M63" s="26">
        <f t="shared" ca="1" si="14"/>
        <v>45</v>
      </c>
      <c r="N63" s="26">
        <f t="shared" ca="1" si="14"/>
        <v>34</v>
      </c>
      <c r="O63" s="29">
        <v>3.9</v>
      </c>
      <c r="P63" s="28"/>
      <c r="Q63" s="30">
        <v>78</v>
      </c>
      <c r="R63" s="13">
        <v>0.08</v>
      </c>
      <c r="S63" s="17">
        <v>1</v>
      </c>
      <c r="T63" s="14">
        <v>78</v>
      </c>
      <c r="U63" s="14">
        <v>56.52</v>
      </c>
    </row>
    <row r="64" spans="1:21" x14ac:dyDescent="0.2">
      <c r="A64">
        <f t="shared" si="16"/>
        <v>2</v>
      </c>
      <c r="B64" t="s">
        <v>93</v>
      </c>
      <c r="C64" s="16" t="s">
        <v>147</v>
      </c>
      <c r="D64" s="3" t="e">
        <f>COUNTIF(#REF!,'PRICE SUBSIDY'!C64)</f>
        <v>#REF!</v>
      </c>
      <c r="E64" s="24">
        <v>5.5</v>
      </c>
      <c r="F64" t="s">
        <v>105</v>
      </c>
      <c r="G64" s="21">
        <v>45051</v>
      </c>
      <c r="H64" s="21">
        <v>45053</v>
      </c>
      <c r="I64" s="22">
        <f t="shared" ca="1" si="5"/>
        <v>44098125294</v>
      </c>
      <c r="J64" s="26">
        <f t="shared" ca="1" si="14"/>
        <v>34</v>
      </c>
      <c r="K64" s="26">
        <f t="shared" ca="1" si="14"/>
        <v>32</v>
      </c>
      <c r="L64" s="26">
        <f t="shared" ca="1" si="14"/>
        <v>5</v>
      </c>
      <c r="M64" s="26">
        <f t="shared" ca="1" si="14"/>
        <v>23</v>
      </c>
      <c r="N64" s="26">
        <f t="shared" ca="1" si="14"/>
        <v>27</v>
      </c>
      <c r="O64" s="29">
        <v>7.5</v>
      </c>
      <c r="P64" s="28"/>
      <c r="Q64" s="30">
        <v>75</v>
      </c>
      <c r="R64" s="13">
        <v>0.08</v>
      </c>
      <c r="S64" s="17">
        <v>1</v>
      </c>
      <c r="T64" s="14">
        <v>75</v>
      </c>
      <c r="U64" s="14">
        <v>54.35</v>
      </c>
    </row>
    <row r="65" spans="1:21" x14ac:dyDescent="0.2">
      <c r="A65">
        <f t="shared" si="16"/>
        <v>4</v>
      </c>
      <c r="B65" t="s">
        <v>124</v>
      </c>
      <c r="C65" s="16" t="s">
        <v>147</v>
      </c>
      <c r="D65" s="3" t="e">
        <f>COUNTIF(#REF!,'PRICE SUBSIDY'!C65)</f>
        <v>#REF!</v>
      </c>
      <c r="E65" s="24">
        <v>5.5</v>
      </c>
      <c r="F65" t="s">
        <v>105</v>
      </c>
      <c r="G65" s="21">
        <v>45051</v>
      </c>
      <c r="H65" s="21">
        <v>45053</v>
      </c>
      <c r="I65" s="22">
        <f t="shared" ca="1" si="5"/>
        <v>26908265969</v>
      </c>
      <c r="J65" s="26">
        <f t="shared" ca="1" si="14"/>
        <v>49</v>
      </c>
      <c r="K65" s="26">
        <f t="shared" ca="1" si="14"/>
        <v>46</v>
      </c>
      <c r="L65" s="26">
        <f t="shared" ca="1" si="14"/>
        <v>35</v>
      </c>
      <c r="M65" s="26">
        <f t="shared" ca="1" si="14"/>
        <v>44</v>
      </c>
      <c r="N65" s="26">
        <f t="shared" ca="1" si="14"/>
        <v>14</v>
      </c>
      <c r="O65" s="29">
        <v>2.1</v>
      </c>
      <c r="P65" s="28"/>
      <c r="Q65" s="30">
        <v>42</v>
      </c>
      <c r="R65" s="13">
        <v>0.04</v>
      </c>
      <c r="S65" s="17">
        <v>1</v>
      </c>
      <c r="T65" s="14">
        <v>42</v>
      </c>
      <c r="U65" s="14">
        <v>30.43</v>
      </c>
    </row>
    <row r="66" spans="1:21" x14ac:dyDescent="0.2">
      <c r="A66">
        <f t="shared" si="16"/>
        <v>2</v>
      </c>
      <c r="B66" t="s">
        <v>124</v>
      </c>
      <c r="C66" s="16" t="s">
        <v>147</v>
      </c>
      <c r="D66" s="3" t="e">
        <f>COUNTIF(#REF!,'PRICE SUBSIDY'!C66)</f>
        <v>#REF!</v>
      </c>
      <c r="E66" s="24">
        <v>5.5</v>
      </c>
      <c r="F66" t="s">
        <v>105</v>
      </c>
      <c r="G66" s="21">
        <v>45051</v>
      </c>
      <c r="H66" s="21">
        <v>45053</v>
      </c>
      <c r="I66" s="22">
        <f t="shared" ca="1" si="5"/>
        <v>87955055578</v>
      </c>
      <c r="J66" s="26">
        <f t="shared" ca="1" si="14"/>
        <v>27</v>
      </c>
      <c r="K66" s="26">
        <f t="shared" ca="1" si="14"/>
        <v>31</v>
      </c>
      <c r="L66" s="26">
        <f t="shared" ca="1" si="14"/>
        <v>35</v>
      </c>
      <c r="M66" s="26">
        <f t="shared" ca="1" si="14"/>
        <v>41</v>
      </c>
      <c r="N66" s="26">
        <f t="shared" ca="1" si="14"/>
        <v>12</v>
      </c>
      <c r="O66" s="29">
        <v>2.39</v>
      </c>
      <c r="P66" s="28"/>
      <c r="Q66" s="30">
        <v>23.9</v>
      </c>
      <c r="R66" s="13">
        <v>0.11</v>
      </c>
      <c r="S66" s="17">
        <v>1</v>
      </c>
      <c r="T66" s="14">
        <v>23.9</v>
      </c>
      <c r="U66" s="14">
        <v>17.32</v>
      </c>
    </row>
    <row r="67" spans="1:21" x14ac:dyDescent="0.2">
      <c r="A67">
        <f t="shared" si="16"/>
        <v>4</v>
      </c>
      <c r="B67" t="s">
        <v>124</v>
      </c>
      <c r="C67" s="16" t="s">
        <v>147</v>
      </c>
      <c r="D67" s="3" t="e">
        <f>COUNTIF(#REF!,'PRICE SUBSIDY'!C67)</f>
        <v>#REF!</v>
      </c>
      <c r="E67" s="24">
        <v>5.5</v>
      </c>
      <c r="F67" t="s">
        <v>105</v>
      </c>
      <c r="G67" s="21">
        <v>45051</v>
      </c>
      <c r="H67" s="21">
        <v>45053</v>
      </c>
      <c r="I67" s="22">
        <f t="shared" ca="1" si="5"/>
        <v>24556872359</v>
      </c>
      <c r="J67" s="26">
        <f t="shared" ca="1" si="14"/>
        <v>33</v>
      </c>
      <c r="K67" s="26">
        <f t="shared" ca="1" si="14"/>
        <v>0</v>
      </c>
      <c r="L67" s="26">
        <f t="shared" ca="1" si="14"/>
        <v>4</v>
      </c>
      <c r="M67" s="26">
        <f t="shared" ca="1" si="14"/>
        <v>43</v>
      </c>
      <c r="N67" s="26">
        <f t="shared" ca="1" si="14"/>
        <v>37</v>
      </c>
      <c r="O67" s="29">
        <v>2.4900000000000002</v>
      </c>
      <c r="P67" s="28"/>
      <c r="Q67" s="30">
        <v>74.7</v>
      </c>
      <c r="R67" s="13">
        <v>0.11</v>
      </c>
      <c r="S67" s="17">
        <v>1</v>
      </c>
      <c r="T67" s="14">
        <v>74.7</v>
      </c>
      <c r="U67" s="14">
        <v>54.13</v>
      </c>
    </row>
    <row r="68" spans="1:21" x14ac:dyDescent="0.2">
      <c r="A68">
        <f t="shared" si="16"/>
        <v>2</v>
      </c>
      <c r="B68" t="s">
        <v>124</v>
      </c>
      <c r="C68" s="16" t="s">
        <v>147</v>
      </c>
      <c r="D68" s="3" t="e">
        <f>COUNTIF(#REF!,'PRICE SUBSIDY'!C68)</f>
        <v>#REF!</v>
      </c>
      <c r="E68" s="24">
        <v>5.5</v>
      </c>
      <c r="F68" t="s">
        <v>105</v>
      </c>
      <c r="G68" s="21">
        <v>45051</v>
      </c>
      <c r="H68" s="21">
        <v>45053</v>
      </c>
      <c r="I68" s="22">
        <f t="shared" ca="1" si="5"/>
        <v>33587705683</v>
      </c>
      <c r="J68" s="26">
        <f t="shared" ca="1" si="14"/>
        <v>16</v>
      </c>
      <c r="K68" s="26">
        <f t="shared" ca="1" si="14"/>
        <v>28</v>
      </c>
      <c r="L68" s="26">
        <f t="shared" ca="1" si="14"/>
        <v>26</v>
      </c>
      <c r="M68" s="26">
        <f t="shared" ca="1" si="14"/>
        <v>25</v>
      </c>
      <c r="N68" s="26">
        <f t="shared" ca="1" si="14"/>
        <v>3</v>
      </c>
      <c r="O68" s="29">
        <v>2.39</v>
      </c>
      <c r="P68" s="28"/>
      <c r="Q68" s="30">
        <v>47.8</v>
      </c>
      <c r="R68" s="13">
        <v>0.11</v>
      </c>
      <c r="S68" s="17">
        <v>1</v>
      </c>
      <c r="T68" s="14">
        <v>47.8</v>
      </c>
      <c r="U68" s="14">
        <v>34.64</v>
      </c>
    </row>
    <row r="69" spans="1:21" x14ac:dyDescent="0.2">
      <c r="A69">
        <f t="shared" si="16"/>
        <v>4</v>
      </c>
      <c r="B69" t="s">
        <v>124</v>
      </c>
      <c r="C69" s="16" t="s">
        <v>147</v>
      </c>
      <c r="D69" s="3" t="e">
        <f>COUNTIF(#REF!,'PRICE SUBSIDY'!C69)</f>
        <v>#REF!</v>
      </c>
      <c r="E69" s="24">
        <v>5.5</v>
      </c>
      <c r="F69" t="s">
        <v>105</v>
      </c>
      <c r="G69" s="21">
        <v>45051</v>
      </c>
      <c r="H69" s="21">
        <v>45053</v>
      </c>
      <c r="I69" s="22">
        <f t="shared" ref="I69:I132" ca="1" si="17">RANDBETWEEN(1000000000,99999999999)</f>
        <v>57551238989</v>
      </c>
      <c r="J69" s="26">
        <f t="shared" ref="J69:N100" ca="1" si="18">RANDBETWEEN(0,50)</f>
        <v>5</v>
      </c>
      <c r="K69" s="26">
        <f t="shared" ca="1" si="18"/>
        <v>3</v>
      </c>
      <c r="L69" s="26">
        <f t="shared" ca="1" si="18"/>
        <v>35</v>
      </c>
      <c r="M69" s="26">
        <f t="shared" ca="1" si="18"/>
        <v>0</v>
      </c>
      <c r="N69" s="26">
        <f t="shared" ca="1" si="18"/>
        <v>4</v>
      </c>
      <c r="O69" s="29">
        <v>7.9</v>
      </c>
      <c r="P69" s="28"/>
      <c r="Q69" s="30">
        <v>79</v>
      </c>
      <c r="R69" s="13">
        <v>0.09</v>
      </c>
      <c r="S69" s="17">
        <v>1</v>
      </c>
      <c r="T69" s="14">
        <v>79</v>
      </c>
      <c r="U69" s="14">
        <v>57.25</v>
      </c>
    </row>
    <row r="70" spans="1:21" x14ac:dyDescent="0.2">
      <c r="A70">
        <f t="shared" ref="A70:A101" si="19">A68</f>
        <v>2</v>
      </c>
      <c r="B70" t="s">
        <v>124</v>
      </c>
      <c r="C70" s="16" t="s">
        <v>147</v>
      </c>
      <c r="D70" s="3" t="e">
        <f>COUNTIF(#REF!,'PRICE SUBSIDY'!C70)</f>
        <v>#REF!</v>
      </c>
      <c r="E70" s="24">
        <v>5.5</v>
      </c>
      <c r="F70" t="s">
        <v>105</v>
      </c>
      <c r="G70" s="21">
        <v>45051</v>
      </c>
      <c r="H70" s="21">
        <v>45053</v>
      </c>
      <c r="I70" s="22">
        <f t="shared" ca="1" si="17"/>
        <v>10932686371</v>
      </c>
      <c r="J70" s="26">
        <f t="shared" ca="1" si="18"/>
        <v>35</v>
      </c>
      <c r="K70" s="26">
        <f t="shared" ca="1" si="18"/>
        <v>43</v>
      </c>
      <c r="L70" s="26">
        <f t="shared" ca="1" si="18"/>
        <v>20</v>
      </c>
      <c r="M70" s="26">
        <f t="shared" ca="1" si="18"/>
        <v>16</v>
      </c>
      <c r="N70" s="26">
        <f t="shared" ca="1" si="18"/>
        <v>2</v>
      </c>
      <c r="O70" s="29">
        <v>2.99</v>
      </c>
      <c r="P70" s="28"/>
      <c r="Q70" s="30">
        <v>89.7</v>
      </c>
      <c r="R70" s="13">
        <v>0.11</v>
      </c>
      <c r="S70" s="17">
        <v>1</v>
      </c>
      <c r="T70" s="14">
        <v>89.7</v>
      </c>
      <c r="U70" s="14">
        <v>65</v>
      </c>
    </row>
    <row r="71" spans="1:21" x14ac:dyDescent="0.2">
      <c r="A71">
        <f t="shared" si="19"/>
        <v>4</v>
      </c>
      <c r="B71" t="s">
        <v>124</v>
      </c>
      <c r="C71" s="16" t="s">
        <v>147</v>
      </c>
      <c r="D71" s="3" t="e">
        <f>COUNTIF(#REF!,'PRICE SUBSIDY'!C71)</f>
        <v>#REF!</v>
      </c>
      <c r="E71" s="24">
        <v>5.5</v>
      </c>
      <c r="F71" t="s">
        <v>105</v>
      </c>
      <c r="G71" s="21">
        <v>45051</v>
      </c>
      <c r="H71" s="21">
        <v>45053</v>
      </c>
      <c r="I71" s="22">
        <f t="shared" ca="1" si="17"/>
        <v>90203183456</v>
      </c>
      <c r="J71" s="26">
        <f t="shared" ca="1" si="18"/>
        <v>27</v>
      </c>
      <c r="K71" s="26">
        <f t="shared" ca="1" si="18"/>
        <v>43</v>
      </c>
      <c r="L71" s="26">
        <f t="shared" ca="1" si="18"/>
        <v>31</v>
      </c>
      <c r="M71" s="26">
        <f t="shared" ca="1" si="18"/>
        <v>2</v>
      </c>
      <c r="N71" s="26">
        <f t="shared" ca="1" si="18"/>
        <v>50</v>
      </c>
      <c r="O71" s="29">
        <v>1.39</v>
      </c>
      <c r="P71" s="28"/>
      <c r="Q71" s="30">
        <v>27.8</v>
      </c>
      <c r="R71" s="13">
        <v>0.11</v>
      </c>
      <c r="S71" s="17">
        <v>1</v>
      </c>
      <c r="T71" s="14">
        <v>27.8</v>
      </c>
      <c r="U71" s="14">
        <v>20.14</v>
      </c>
    </row>
    <row r="72" spans="1:21" x14ac:dyDescent="0.2">
      <c r="A72">
        <f t="shared" si="19"/>
        <v>2</v>
      </c>
      <c r="B72" t="s">
        <v>124</v>
      </c>
      <c r="C72" s="16" t="s">
        <v>147</v>
      </c>
      <c r="D72" s="3" t="e">
        <f>COUNTIF(#REF!,'PRICE SUBSIDY'!C72)</f>
        <v>#REF!</v>
      </c>
      <c r="E72" s="24">
        <v>5.5</v>
      </c>
      <c r="F72" t="s">
        <v>105</v>
      </c>
      <c r="G72" s="21">
        <v>45051</v>
      </c>
      <c r="H72" s="21">
        <v>45053</v>
      </c>
      <c r="I72" s="22">
        <f t="shared" ca="1" si="17"/>
        <v>5272906502</v>
      </c>
      <c r="J72" s="26">
        <f t="shared" ca="1" si="18"/>
        <v>50</v>
      </c>
      <c r="K72" s="26">
        <f t="shared" ca="1" si="18"/>
        <v>36</v>
      </c>
      <c r="L72" s="26">
        <f t="shared" ca="1" si="18"/>
        <v>22</v>
      </c>
      <c r="M72" s="26">
        <f t="shared" ca="1" si="18"/>
        <v>25</v>
      </c>
      <c r="N72" s="26">
        <f t="shared" ca="1" si="18"/>
        <v>7</v>
      </c>
      <c r="O72" s="29">
        <v>3.9</v>
      </c>
      <c r="P72" s="28"/>
      <c r="Q72" s="30">
        <v>39</v>
      </c>
      <c r="R72" s="13">
        <v>0.12</v>
      </c>
      <c r="S72" s="17">
        <v>1</v>
      </c>
      <c r="T72" s="14">
        <v>39</v>
      </c>
      <c r="U72" s="14">
        <v>28.26</v>
      </c>
    </row>
    <row r="73" spans="1:21" x14ac:dyDescent="0.2">
      <c r="A73">
        <f t="shared" si="19"/>
        <v>4</v>
      </c>
      <c r="B73" t="s">
        <v>124</v>
      </c>
      <c r="C73" s="16" t="s">
        <v>147</v>
      </c>
      <c r="D73" s="3" t="e">
        <f>COUNTIF(#REF!,'PRICE SUBSIDY'!C73)</f>
        <v>#REF!</v>
      </c>
      <c r="E73" s="24">
        <v>5.5</v>
      </c>
      <c r="F73" t="s">
        <v>105</v>
      </c>
      <c r="G73" s="21">
        <v>45051</v>
      </c>
      <c r="H73" s="21">
        <v>45053</v>
      </c>
      <c r="I73" s="22">
        <f t="shared" ca="1" si="17"/>
        <v>38261149873</v>
      </c>
      <c r="J73" s="26">
        <f t="shared" ca="1" si="18"/>
        <v>35</v>
      </c>
      <c r="K73" s="26">
        <f t="shared" ca="1" si="18"/>
        <v>8</v>
      </c>
      <c r="L73" s="26">
        <f t="shared" ca="1" si="18"/>
        <v>10</v>
      </c>
      <c r="M73" s="26">
        <f t="shared" ca="1" si="18"/>
        <v>43</v>
      </c>
      <c r="N73" s="26">
        <f t="shared" ca="1" si="18"/>
        <v>30</v>
      </c>
      <c r="O73" s="29">
        <v>2.4900000000000002</v>
      </c>
      <c r="P73" s="28"/>
      <c r="Q73" s="30">
        <v>74.7</v>
      </c>
      <c r="R73" s="13">
        <v>0.11</v>
      </c>
      <c r="S73" s="17">
        <v>1</v>
      </c>
      <c r="T73" s="14">
        <v>74.7</v>
      </c>
      <c r="U73" s="14">
        <v>54.13</v>
      </c>
    </row>
    <row r="74" spans="1:21" x14ac:dyDescent="0.2">
      <c r="A74">
        <f t="shared" si="19"/>
        <v>2</v>
      </c>
      <c r="B74" t="s">
        <v>124</v>
      </c>
      <c r="C74" s="16" t="s">
        <v>147</v>
      </c>
      <c r="D74" s="3" t="e">
        <f>COUNTIF(#REF!,'PRICE SUBSIDY'!C74)</f>
        <v>#REF!</v>
      </c>
      <c r="E74" s="24">
        <v>5.5</v>
      </c>
      <c r="F74" t="s">
        <v>105</v>
      </c>
      <c r="G74" s="21">
        <v>45051</v>
      </c>
      <c r="H74" s="21">
        <v>45053</v>
      </c>
      <c r="I74" s="22">
        <f t="shared" ca="1" si="17"/>
        <v>50778628175</v>
      </c>
      <c r="J74" s="26">
        <f t="shared" ca="1" si="18"/>
        <v>44</v>
      </c>
      <c r="K74" s="26">
        <f t="shared" ca="1" si="18"/>
        <v>22</v>
      </c>
      <c r="L74" s="26">
        <f t="shared" ca="1" si="18"/>
        <v>33</v>
      </c>
      <c r="M74" s="26">
        <f t="shared" ca="1" si="18"/>
        <v>4</v>
      </c>
      <c r="N74" s="26">
        <f t="shared" ca="1" si="18"/>
        <v>1</v>
      </c>
      <c r="O74" s="29">
        <v>2.4900000000000002</v>
      </c>
      <c r="P74" s="28"/>
      <c r="Q74" s="30">
        <v>49.8</v>
      </c>
      <c r="R74" s="13">
        <v>0.11</v>
      </c>
      <c r="S74" s="17">
        <v>1</v>
      </c>
      <c r="T74" s="14">
        <v>49.8</v>
      </c>
      <c r="U74" s="14">
        <v>36.090000000000003</v>
      </c>
    </row>
    <row r="75" spans="1:21" x14ac:dyDescent="0.2">
      <c r="A75">
        <f t="shared" si="19"/>
        <v>4</v>
      </c>
      <c r="B75" t="s">
        <v>125</v>
      </c>
      <c r="C75" s="16" t="s">
        <v>147</v>
      </c>
      <c r="D75" s="3" t="e">
        <f>COUNTIF(#REF!,'PRICE SUBSIDY'!C75)</f>
        <v>#REF!</v>
      </c>
      <c r="E75" s="24">
        <v>5.5</v>
      </c>
      <c r="F75" t="s">
        <v>105</v>
      </c>
      <c r="G75" s="21">
        <v>45051</v>
      </c>
      <c r="H75" s="21">
        <v>45053</v>
      </c>
      <c r="I75" s="22">
        <f t="shared" ca="1" si="17"/>
        <v>51097617955</v>
      </c>
      <c r="J75" s="26">
        <f t="shared" ca="1" si="18"/>
        <v>43</v>
      </c>
      <c r="K75" s="26">
        <f t="shared" ca="1" si="18"/>
        <v>30</v>
      </c>
      <c r="L75" s="26">
        <f t="shared" ca="1" si="18"/>
        <v>41</v>
      </c>
      <c r="M75" s="26">
        <f t="shared" ca="1" si="18"/>
        <v>31</v>
      </c>
      <c r="N75" s="26">
        <f t="shared" ca="1" si="18"/>
        <v>17</v>
      </c>
      <c r="O75" s="29">
        <v>4</v>
      </c>
      <c r="P75" s="28"/>
      <c r="Q75" s="30">
        <v>80</v>
      </c>
      <c r="R75" s="13">
        <v>0.05</v>
      </c>
      <c r="S75" s="17">
        <v>1</v>
      </c>
      <c r="T75" s="14">
        <v>80</v>
      </c>
      <c r="U75" s="14">
        <v>57.97</v>
      </c>
    </row>
    <row r="76" spans="1:21" x14ac:dyDescent="0.2">
      <c r="A76">
        <f t="shared" si="19"/>
        <v>2</v>
      </c>
      <c r="B76" t="s">
        <v>125</v>
      </c>
      <c r="C76" s="16" t="s">
        <v>147</v>
      </c>
      <c r="D76" s="3" t="e">
        <f>COUNTIF(#REF!,'PRICE SUBSIDY'!C76)</f>
        <v>#REF!</v>
      </c>
      <c r="E76" s="24">
        <v>5.5</v>
      </c>
      <c r="F76" t="s">
        <v>105</v>
      </c>
      <c r="G76" s="21">
        <v>45051</v>
      </c>
      <c r="H76" s="21">
        <v>45053</v>
      </c>
      <c r="I76" s="22">
        <f t="shared" ca="1" si="17"/>
        <v>14542869429</v>
      </c>
      <c r="J76" s="26">
        <f t="shared" ca="1" si="18"/>
        <v>21</v>
      </c>
      <c r="K76" s="26">
        <f t="shared" ca="1" si="18"/>
        <v>17</v>
      </c>
      <c r="L76" s="26">
        <f t="shared" ca="1" si="18"/>
        <v>46</v>
      </c>
      <c r="M76" s="26">
        <f t="shared" ca="1" si="18"/>
        <v>10</v>
      </c>
      <c r="N76" s="26">
        <f t="shared" ca="1" si="18"/>
        <v>6</v>
      </c>
      <c r="O76" s="29">
        <v>2</v>
      </c>
      <c r="P76" s="28"/>
      <c r="Q76" s="30">
        <v>40</v>
      </c>
      <c r="R76" s="13">
        <v>0.03</v>
      </c>
      <c r="S76" s="17">
        <v>1</v>
      </c>
      <c r="T76" s="14">
        <v>40</v>
      </c>
      <c r="U76" s="14">
        <v>28.99</v>
      </c>
    </row>
    <row r="77" spans="1:21" x14ac:dyDescent="0.2">
      <c r="A77">
        <f t="shared" si="19"/>
        <v>4</v>
      </c>
      <c r="B77" t="s">
        <v>125</v>
      </c>
      <c r="C77" s="16" t="s">
        <v>147</v>
      </c>
      <c r="D77" s="3" t="e">
        <f>COUNTIF(#REF!,'PRICE SUBSIDY'!C77)</f>
        <v>#REF!</v>
      </c>
      <c r="E77" s="24">
        <v>5.5</v>
      </c>
      <c r="F77" t="s">
        <v>105</v>
      </c>
      <c r="G77" s="21">
        <v>45051</v>
      </c>
      <c r="H77" s="21">
        <v>45053</v>
      </c>
      <c r="I77" s="22">
        <f t="shared" ca="1" si="17"/>
        <v>60739285617</v>
      </c>
      <c r="J77" s="26">
        <f t="shared" ca="1" si="18"/>
        <v>37</v>
      </c>
      <c r="K77" s="26">
        <f t="shared" ca="1" si="18"/>
        <v>30</v>
      </c>
      <c r="L77" s="26">
        <f t="shared" ca="1" si="18"/>
        <v>40</v>
      </c>
      <c r="M77" s="26">
        <f t="shared" ca="1" si="18"/>
        <v>9</v>
      </c>
      <c r="N77" s="26">
        <f t="shared" ca="1" si="18"/>
        <v>12</v>
      </c>
      <c r="O77" s="29">
        <v>2</v>
      </c>
      <c r="P77" s="28"/>
      <c r="Q77" s="30">
        <v>40</v>
      </c>
      <c r="R77" s="13">
        <v>0.03</v>
      </c>
      <c r="S77" s="17">
        <v>1</v>
      </c>
      <c r="T77" s="14">
        <v>40</v>
      </c>
      <c r="U77" s="14">
        <v>28.99</v>
      </c>
    </row>
    <row r="78" spans="1:21" x14ac:dyDescent="0.2">
      <c r="A78">
        <f t="shared" si="19"/>
        <v>2</v>
      </c>
      <c r="B78" t="s">
        <v>125</v>
      </c>
      <c r="C78" s="16" t="s">
        <v>147</v>
      </c>
      <c r="D78" s="3" t="e">
        <f>COUNTIF(#REF!,'PRICE SUBSIDY'!C78)</f>
        <v>#REF!</v>
      </c>
      <c r="E78" s="24">
        <v>5.5</v>
      </c>
      <c r="F78" t="s">
        <v>105</v>
      </c>
      <c r="G78" s="21">
        <v>45051</v>
      </c>
      <c r="H78" s="21">
        <v>45053</v>
      </c>
      <c r="I78" s="22">
        <f t="shared" ca="1" si="17"/>
        <v>98522241457</v>
      </c>
      <c r="J78" s="26">
        <f t="shared" ca="1" si="18"/>
        <v>38</v>
      </c>
      <c r="K78" s="26">
        <f t="shared" ca="1" si="18"/>
        <v>45</v>
      </c>
      <c r="L78" s="26">
        <f t="shared" ca="1" si="18"/>
        <v>33</v>
      </c>
      <c r="M78" s="26">
        <f t="shared" ca="1" si="18"/>
        <v>23</v>
      </c>
      <c r="N78" s="26">
        <f t="shared" ca="1" si="18"/>
        <v>46</v>
      </c>
      <c r="O78" s="29">
        <v>12</v>
      </c>
      <c r="P78" s="28"/>
      <c r="Q78" s="30">
        <v>240</v>
      </c>
      <c r="R78" s="13">
        <v>0.08</v>
      </c>
      <c r="S78" s="17">
        <v>1</v>
      </c>
      <c r="T78" s="14">
        <v>240</v>
      </c>
      <c r="U78" s="14">
        <v>173.91</v>
      </c>
    </row>
    <row r="79" spans="1:21" x14ac:dyDescent="0.2">
      <c r="A79">
        <f t="shared" si="19"/>
        <v>4</v>
      </c>
      <c r="B79" t="s">
        <v>126</v>
      </c>
      <c r="C79" s="16" t="s">
        <v>147</v>
      </c>
      <c r="D79" s="3" t="e">
        <f>COUNTIF(#REF!,'PRICE SUBSIDY'!C79)</f>
        <v>#REF!</v>
      </c>
      <c r="E79" s="24">
        <v>5.5</v>
      </c>
      <c r="F79" t="s">
        <v>105</v>
      </c>
      <c r="G79" s="21">
        <v>45051</v>
      </c>
      <c r="H79" s="21">
        <v>45053</v>
      </c>
      <c r="I79" s="22">
        <f t="shared" ca="1" si="17"/>
        <v>61906721342</v>
      </c>
      <c r="J79" s="26">
        <f t="shared" ca="1" si="18"/>
        <v>31</v>
      </c>
      <c r="K79" s="26">
        <f t="shared" ca="1" si="18"/>
        <v>35</v>
      </c>
      <c r="L79" s="26">
        <f t="shared" ca="1" si="18"/>
        <v>11</v>
      </c>
      <c r="M79" s="26">
        <f t="shared" ca="1" si="18"/>
        <v>21</v>
      </c>
      <c r="N79" s="26">
        <f t="shared" ca="1" si="18"/>
        <v>7</v>
      </c>
      <c r="O79" s="29">
        <v>20</v>
      </c>
      <c r="P79" s="28"/>
      <c r="Q79" s="30">
        <v>200</v>
      </c>
      <c r="R79" s="13">
        <v>0.2</v>
      </c>
      <c r="S79" s="17">
        <v>1</v>
      </c>
      <c r="T79" s="14">
        <v>200</v>
      </c>
      <c r="U79" s="14">
        <v>144.93</v>
      </c>
    </row>
    <row r="80" spans="1:21" s="31" customFormat="1" x14ac:dyDescent="0.2">
      <c r="A80">
        <f t="shared" si="19"/>
        <v>2</v>
      </c>
      <c r="B80" s="31" t="s">
        <v>109</v>
      </c>
      <c r="C80" s="16" t="s">
        <v>147</v>
      </c>
      <c r="D80" s="3" t="e">
        <f>COUNTIF(#REF!,'PRICE SUBSIDY'!C80)</f>
        <v>#REF!</v>
      </c>
      <c r="E80" s="32">
        <v>5.5</v>
      </c>
      <c r="F80" s="31" t="s">
        <v>105</v>
      </c>
      <c r="G80" s="33">
        <v>45051</v>
      </c>
      <c r="H80" s="33">
        <v>45053</v>
      </c>
      <c r="I80" s="22">
        <f t="shared" ca="1" si="17"/>
        <v>50165724092</v>
      </c>
      <c r="J80" s="26">
        <f t="shared" ca="1" si="18"/>
        <v>48</v>
      </c>
      <c r="K80" s="26">
        <f t="shared" ca="1" si="18"/>
        <v>2</v>
      </c>
      <c r="L80" s="26">
        <f t="shared" ca="1" si="18"/>
        <v>19</v>
      </c>
      <c r="M80" s="26">
        <f t="shared" ca="1" si="18"/>
        <v>40</v>
      </c>
      <c r="N80" s="26">
        <f t="shared" ca="1" si="18"/>
        <v>46</v>
      </c>
      <c r="O80" s="34">
        <v>-113</v>
      </c>
      <c r="P80" s="35"/>
      <c r="Q80" s="36">
        <v>-2260</v>
      </c>
      <c r="R80" s="37">
        <v>-0.63</v>
      </c>
      <c r="S80" s="38">
        <v>1</v>
      </c>
      <c r="T80" s="39">
        <v>-2260</v>
      </c>
      <c r="U80" s="39">
        <v>-1637.68</v>
      </c>
    </row>
    <row r="81" spans="1:21" x14ac:dyDescent="0.2">
      <c r="A81">
        <f t="shared" si="19"/>
        <v>4</v>
      </c>
      <c r="B81" t="s">
        <v>94</v>
      </c>
      <c r="C81" s="16" t="s">
        <v>147</v>
      </c>
      <c r="D81" s="3" t="e">
        <f>COUNTIF(#REF!,'PRICE SUBSIDY'!C81)</f>
        <v>#REF!</v>
      </c>
      <c r="E81" s="24">
        <v>5.5</v>
      </c>
      <c r="F81" t="s">
        <v>105</v>
      </c>
      <c r="G81" s="21">
        <v>45051</v>
      </c>
      <c r="H81" s="21">
        <v>45053</v>
      </c>
      <c r="I81" s="22">
        <f t="shared" ca="1" si="17"/>
        <v>39647569167</v>
      </c>
      <c r="J81" s="26">
        <f t="shared" ca="1" si="18"/>
        <v>40</v>
      </c>
      <c r="K81" s="26">
        <f t="shared" ca="1" si="18"/>
        <v>5</v>
      </c>
      <c r="L81" s="26">
        <f t="shared" ca="1" si="18"/>
        <v>17</v>
      </c>
      <c r="M81" s="26">
        <f t="shared" ca="1" si="18"/>
        <v>36</v>
      </c>
      <c r="N81" s="26">
        <f t="shared" ca="1" si="18"/>
        <v>25</v>
      </c>
      <c r="O81" s="29">
        <v>3</v>
      </c>
      <c r="P81" s="28"/>
      <c r="Q81" s="30">
        <v>30</v>
      </c>
      <c r="R81" s="13">
        <v>0.11</v>
      </c>
      <c r="S81" s="17">
        <v>1</v>
      </c>
      <c r="T81" s="14">
        <v>30</v>
      </c>
      <c r="U81" s="14">
        <v>21.74</v>
      </c>
    </row>
    <row r="82" spans="1:21" x14ac:dyDescent="0.2">
      <c r="A82">
        <f t="shared" si="19"/>
        <v>2</v>
      </c>
      <c r="B82" t="s">
        <v>94</v>
      </c>
      <c r="C82" s="16" t="s">
        <v>147</v>
      </c>
      <c r="D82" s="3" t="e">
        <f>COUNTIF(#REF!,'PRICE SUBSIDY'!C82)</f>
        <v>#REF!</v>
      </c>
      <c r="E82" s="24">
        <v>5.5</v>
      </c>
      <c r="F82" t="s">
        <v>105</v>
      </c>
      <c r="G82" s="21">
        <v>45051</v>
      </c>
      <c r="H82" s="21">
        <v>45053</v>
      </c>
      <c r="I82" s="22">
        <f t="shared" ca="1" si="17"/>
        <v>97622021960</v>
      </c>
      <c r="J82" s="26">
        <f t="shared" ca="1" si="18"/>
        <v>46</v>
      </c>
      <c r="K82" s="26">
        <f t="shared" ca="1" si="18"/>
        <v>4</v>
      </c>
      <c r="L82" s="26">
        <f t="shared" ca="1" si="18"/>
        <v>16</v>
      </c>
      <c r="M82" s="26">
        <f t="shared" ca="1" si="18"/>
        <v>13</v>
      </c>
      <c r="N82" s="26">
        <f t="shared" ca="1" si="18"/>
        <v>27</v>
      </c>
      <c r="O82" s="29">
        <v>0.9</v>
      </c>
      <c r="P82" s="28"/>
      <c r="Q82" s="30">
        <v>9</v>
      </c>
      <c r="R82" s="13">
        <v>0.1</v>
      </c>
      <c r="S82" s="17">
        <v>1</v>
      </c>
      <c r="T82" s="14">
        <v>9</v>
      </c>
      <c r="U82" s="14">
        <v>6.52</v>
      </c>
    </row>
    <row r="83" spans="1:21" x14ac:dyDescent="0.2">
      <c r="A83">
        <f t="shared" si="19"/>
        <v>4</v>
      </c>
      <c r="B83" t="s">
        <v>94</v>
      </c>
      <c r="C83" s="16" t="s">
        <v>147</v>
      </c>
      <c r="D83" s="3" t="e">
        <f>COUNTIF(#REF!,'PRICE SUBSIDY'!C83)</f>
        <v>#REF!</v>
      </c>
      <c r="E83" s="24">
        <v>5.5</v>
      </c>
      <c r="F83" t="s">
        <v>105</v>
      </c>
      <c r="G83" s="21">
        <v>45051</v>
      </c>
      <c r="H83" s="21">
        <v>45053</v>
      </c>
      <c r="I83" s="22">
        <f t="shared" ca="1" si="17"/>
        <v>96107456555</v>
      </c>
      <c r="J83" s="26">
        <f t="shared" ca="1" si="18"/>
        <v>3</v>
      </c>
      <c r="K83" s="26">
        <f t="shared" ca="1" si="18"/>
        <v>30</v>
      </c>
      <c r="L83" s="26">
        <f t="shared" ca="1" si="18"/>
        <v>16</v>
      </c>
      <c r="M83" s="26">
        <f t="shared" ca="1" si="18"/>
        <v>7</v>
      </c>
      <c r="N83" s="26">
        <f t="shared" ca="1" si="18"/>
        <v>27</v>
      </c>
      <c r="O83" s="29">
        <v>0.9</v>
      </c>
      <c r="P83" s="28"/>
      <c r="Q83" s="30">
        <v>9</v>
      </c>
      <c r="R83" s="13">
        <v>0.1</v>
      </c>
      <c r="S83" s="17">
        <v>1</v>
      </c>
      <c r="T83" s="14">
        <v>9</v>
      </c>
      <c r="U83" s="14">
        <v>6.52</v>
      </c>
    </row>
    <row r="84" spans="1:21" x14ac:dyDescent="0.2">
      <c r="A84">
        <f t="shared" si="19"/>
        <v>2</v>
      </c>
      <c r="B84" t="s">
        <v>94</v>
      </c>
      <c r="C84" s="16" t="s">
        <v>147</v>
      </c>
      <c r="D84" s="3" t="e">
        <f>COUNTIF(#REF!,'PRICE SUBSIDY'!C84)</f>
        <v>#REF!</v>
      </c>
      <c r="E84" s="24">
        <v>5.5</v>
      </c>
      <c r="F84" t="s">
        <v>105</v>
      </c>
      <c r="G84" s="21">
        <v>45051</v>
      </c>
      <c r="H84" s="21">
        <v>45053</v>
      </c>
      <c r="I84" s="22">
        <f t="shared" ca="1" si="17"/>
        <v>11290500666</v>
      </c>
      <c r="J84" s="26">
        <f t="shared" ca="1" si="18"/>
        <v>26</v>
      </c>
      <c r="K84" s="26">
        <f t="shared" ca="1" si="18"/>
        <v>13</v>
      </c>
      <c r="L84" s="26">
        <f t="shared" ca="1" si="18"/>
        <v>38</v>
      </c>
      <c r="M84" s="26">
        <f t="shared" ca="1" si="18"/>
        <v>37</v>
      </c>
      <c r="N84" s="26">
        <f t="shared" ca="1" si="18"/>
        <v>7</v>
      </c>
      <c r="O84" s="29">
        <v>3.9</v>
      </c>
      <c r="P84" s="28"/>
      <c r="Q84" s="30">
        <v>78</v>
      </c>
      <c r="R84" s="13">
        <v>0.13</v>
      </c>
      <c r="S84" s="17">
        <v>1</v>
      </c>
      <c r="T84" s="14">
        <v>78</v>
      </c>
      <c r="U84" s="14">
        <v>56.52</v>
      </c>
    </row>
    <row r="85" spans="1:21" x14ac:dyDescent="0.2">
      <c r="A85">
        <f t="shared" si="19"/>
        <v>4</v>
      </c>
      <c r="B85" t="s">
        <v>94</v>
      </c>
      <c r="C85" s="16" t="s">
        <v>147</v>
      </c>
      <c r="D85" s="3" t="e">
        <f>COUNTIF(#REF!,'PRICE SUBSIDY'!C85)</f>
        <v>#REF!</v>
      </c>
      <c r="E85" s="24">
        <v>5.5</v>
      </c>
      <c r="F85" t="s">
        <v>105</v>
      </c>
      <c r="G85" s="21">
        <v>45051</v>
      </c>
      <c r="H85" s="21">
        <v>45053</v>
      </c>
      <c r="I85" s="22">
        <f t="shared" ca="1" si="17"/>
        <v>85717135725</v>
      </c>
      <c r="J85" s="26">
        <f t="shared" ca="1" si="18"/>
        <v>12</v>
      </c>
      <c r="K85" s="26">
        <f t="shared" ca="1" si="18"/>
        <v>44</v>
      </c>
      <c r="L85" s="26">
        <f t="shared" ca="1" si="18"/>
        <v>1</v>
      </c>
      <c r="M85" s="26">
        <f t="shared" ca="1" si="18"/>
        <v>9</v>
      </c>
      <c r="N85" s="26">
        <f t="shared" ca="1" si="18"/>
        <v>22</v>
      </c>
      <c r="O85" s="29">
        <v>3.9</v>
      </c>
      <c r="P85" s="28"/>
      <c r="Q85" s="30">
        <v>78</v>
      </c>
      <c r="R85" s="13">
        <v>0.11</v>
      </c>
      <c r="S85" s="17">
        <v>1</v>
      </c>
      <c r="T85" s="14">
        <v>78</v>
      </c>
      <c r="U85" s="14">
        <v>56.52</v>
      </c>
    </row>
    <row r="86" spans="1:21" x14ac:dyDescent="0.2">
      <c r="A86">
        <f t="shared" si="19"/>
        <v>2</v>
      </c>
      <c r="B86" t="s">
        <v>94</v>
      </c>
      <c r="C86" s="16" t="s">
        <v>147</v>
      </c>
      <c r="D86" s="3" t="e">
        <f>COUNTIF(#REF!,'PRICE SUBSIDY'!C86)</f>
        <v>#REF!</v>
      </c>
      <c r="E86" s="24">
        <v>5.5</v>
      </c>
      <c r="F86" t="s">
        <v>105</v>
      </c>
      <c r="G86" s="21">
        <v>45051</v>
      </c>
      <c r="H86" s="21">
        <v>45053</v>
      </c>
      <c r="I86" s="22">
        <f t="shared" ca="1" si="17"/>
        <v>98891785371</v>
      </c>
      <c r="J86" s="26">
        <f t="shared" ca="1" si="18"/>
        <v>49</v>
      </c>
      <c r="K86" s="26">
        <f t="shared" ca="1" si="18"/>
        <v>34</v>
      </c>
      <c r="L86" s="26">
        <f t="shared" ca="1" si="18"/>
        <v>46</v>
      </c>
      <c r="M86" s="26">
        <f t="shared" ca="1" si="18"/>
        <v>41</v>
      </c>
      <c r="N86" s="26">
        <f t="shared" ca="1" si="18"/>
        <v>37</v>
      </c>
      <c r="O86" s="29">
        <v>1.5</v>
      </c>
      <c r="P86" s="28"/>
      <c r="Q86" s="30">
        <v>30</v>
      </c>
      <c r="R86" s="13">
        <v>0.1</v>
      </c>
      <c r="S86" s="17">
        <v>1</v>
      </c>
      <c r="T86" s="14">
        <v>30</v>
      </c>
      <c r="U86" s="14">
        <v>21.74</v>
      </c>
    </row>
    <row r="87" spans="1:21" x14ac:dyDescent="0.2">
      <c r="A87">
        <f t="shared" si="19"/>
        <v>4</v>
      </c>
      <c r="B87" t="s">
        <v>94</v>
      </c>
      <c r="C87" s="16" t="s">
        <v>147</v>
      </c>
      <c r="D87" s="3" t="e">
        <f>COUNTIF(#REF!,'PRICE SUBSIDY'!C87)</f>
        <v>#REF!</v>
      </c>
      <c r="E87" s="24">
        <v>5.5</v>
      </c>
      <c r="F87" t="s">
        <v>105</v>
      </c>
      <c r="G87" s="21">
        <v>45051</v>
      </c>
      <c r="H87" s="21">
        <v>45053</v>
      </c>
      <c r="I87" s="22">
        <f t="shared" ca="1" si="17"/>
        <v>25728016685</v>
      </c>
      <c r="J87" s="26">
        <f t="shared" ca="1" si="18"/>
        <v>24</v>
      </c>
      <c r="K87" s="26">
        <f t="shared" ca="1" si="18"/>
        <v>44</v>
      </c>
      <c r="L87" s="26">
        <f t="shared" ca="1" si="18"/>
        <v>39</v>
      </c>
      <c r="M87" s="26">
        <f t="shared" ca="1" si="18"/>
        <v>22</v>
      </c>
      <c r="N87" s="26">
        <f t="shared" ca="1" si="18"/>
        <v>35</v>
      </c>
      <c r="O87" s="29">
        <v>2</v>
      </c>
      <c r="P87" s="28"/>
      <c r="Q87" s="30">
        <v>20</v>
      </c>
      <c r="R87" s="13">
        <v>0.1</v>
      </c>
      <c r="S87" s="17">
        <v>1</v>
      </c>
      <c r="T87" s="14">
        <v>20</v>
      </c>
      <c r="U87" s="14">
        <v>14.49</v>
      </c>
    </row>
    <row r="88" spans="1:21" x14ac:dyDescent="0.2">
      <c r="A88">
        <f t="shared" si="19"/>
        <v>2</v>
      </c>
      <c r="B88" t="s">
        <v>94</v>
      </c>
      <c r="C88" s="16" t="s">
        <v>147</v>
      </c>
      <c r="D88" s="3" t="e">
        <f>COUNTIF(#REF!,'PRICE SUBSIDY'!C88)</f>
        <v>#REF!</v>
      </c>
      <c r="E88" s="24">
        <v>5.5</v>
      </c>
      <c r="F88" t="s">
        <v>105</v>
      </c>
      <c r="G88" s="21">
        <v>45051</v>
      </c>
      <c r="H88" s="21">
        <v>45053</v>
      </c>
      <c r="I88" s="22">
        <f t="shared" ca="1" si="17"/>
        <v>83270732535</v>
      </c>
      <c r="J88" s="26">
        <f t="shared" ca="1" si="18"/>
        <v>43</v>
      </c>
      <c r="K88" s="26">
        <f t="shared" ca="1" si="18"/>
        <v>38</v>
      </c>
      <c r="L88" s="26">
        <f t="shared" ca="1" si="18"/>
        <v>13</v>
      </c>
      <c r="M88" s="26">
        <f t="shared" ca="1" si="18"/>
        <v>50</v>
      </c>
      <c r="N88" s="26">
        <f t="shared" ca="1" si="18"/>
        <v>21</v>
      </c>
      <c r="O88" s="29">
        <v>3.2</v>
      </c>
      <c r="P88" s="28"/>
      <c r="Q88" s="30">
        <v>32</v>
      </c>
      <c r="R88" s="13">
        <v>0.1</v>
      </c>
      <c r="S88" s="17">
        <v>1</v>
      </c>
      <c r="T88" s="14">
        <v>32</v>
      </c>
      <c r="U88" s="14">
        <v>23.19</v>
      </c>
    </row>
    <row r="89" spans="1:21" x14ac:dyDescent="0.2">
      <c r="A89">
        <f t="shared" si="19"/>
        <v>4</v>
      </c>
      <c r="B89" t="s">
        <v>91</v>
      </c>
      <c r="C89" s="16" t="s">
        <v>147</v>
      </c>
      <c r="D89" s="3" t="e">
        <f>COUNTIF(#REF!,'PRICE SUBSIDY'!C89)</f>
        <v>#REF!</v>
      </c>
      <c r="E89" s="24">
        <v>5.5</v>
      </c>
      <c r="F89" t="s">
        <v>105</v>
      </c>
      <c r="G89" s="21">
        <v>45051</v>
      </c>
      <c r="H89" s="21">
        <v>45053</v>
      </c>
      <c r="I89" s="22">
        <f t="shared" ca="1" si="17"/>
        <v>52818085443</v>
      </c>
      <c r="J89" s="26">
        <f t="shared" ca="1" si="18"/>
        <v>2</v>
      </c>
      <c r="K89" s="26">
        <f t="shared" ca="1" si="18"/>
        <v>27</v>
      </c>
      <c r="L89" s="26">
        <f t="shared" ca="1" si="18"/>
        <v>38</v>
      </c>
      <c r="M89" s="26">
        <f t="shared" ca="1" si="18"/>
        <v>20</v>
      </c>
      <c r="N89" s="26">
        <f t="shared" ca="1" si="18"/>
        <v>17</v>
      </c>
      <c r="O89" s="29">
        <v>1.45</v>
      </c>
      <c r="P89" s="28"/>
      <c r="Q89" s="30">
        <v>43.5</v>
      </c>
      <c r="R89" s="13">
        <v>0.05</v>
      </c>
      <c r="S89" s="17">
        <v>1</v>
      </c>
      <c r="T89" s="14">
        <v>43.5</v>
      </c>
      <c r="U89" s="14">
        <v>31.52</v>
      </c>
    </row>
    <row r="90" spans="1:21" x14ac:dyDescent="0.2">
      <c r="A90">
        <f t="shared" si="19"/>
        <v>2</v>
      </c>
      <c r="B90" t="s">
        <v>91</v>
      </c>
      <c r="C90" s="16" t="s">
        <v>147</v>
      </c>
      <c r="D90" s="3" t="e">
        <f>COUNTIF(#REF!,'PRICE SUBSIDY'!C90)</f>
        <v>#REF!</v>
      </c>
      <c r="E90" s="24">
        <v>5.5</v>
      </c>
      <c r="F90" t="s">
        <v>105</v>
      </c>
      <c r="G90" s="21">
        <v>45051</v>
      </c>
      <c r="H90" s="21">
        <v>45053</v>
      </c>
      <c r="I90" s="22">
        <f t="shared" ca="1" si="17"/>
        <v>49739199909</v>
      </c>
      <c r="J90" s="26">
        <f t="shared" ca="1" si="18"/>
        <v>34</v>
      </c>
      <c r="K90" s="26">
        <f t="shared" ca="1" si="18"/>
        <v>16</v>
      </c>
      <c r="L90" s="26">
        <f t="shared" ca="1" si="18"/>
        <v>14</v>
      </c>
      <c r="M90" s="26">
        <f t="shared" ca="1" si="18"/>
        <v>49</v>
      </c>
      <c r="N90" s="26">
        <f t="shared" ca="1" si="18"/>
        <v>44</v>
      </c>
      <c r="O90" s="29">
        <v>5</v>
      </c>
      <c r="P90" s="28"/>
      <c r="Q90" s="30">
        <v>150</v>
      </c>
      <c r="R90" s="13">
        <v>0.13</v>
      </c>
      <c r="S90" s="17">
        <v>1</v>
      </c>
      <c r="T90" s="14">
        <v>150</v>
      </c>
      <c r="U90" s="14">
        <v>108.7</v>
      </c>
    </row>
    <row r="91" spans="1:21" s="31" customFormat="1" x14ac:dyDescent="0.2">
      <c r="A91">
        <f t="shared" si="19"/>
        <v>4</v>
      </c>
      <c r="B91" s="31" t="s">
        <v>91</v>
      </c>
      <c r="C91" s="16" t="s">
        <v>147</v>
      </c>
      <c r="D91" s="3" t="e">
        <f>COUNTIF(#REF!,'PRICE SUBSIDY'!C91)</f>
        <v>#REF!</v>
      </c>
      <c r="E91" s="32">
        <v>5.5</v>
      </c>
      <c r="F91" s="31" t="s">
        <v>105</v>
      </c>
      <c r="G91" s="33">
        <v>45051</v>
      </c>
      <c r="H91" s="33">
        <v>45053</v>
      </c>
      <c r="I91" s="22">
        <f t="shared" ca="1" si="17"/>
        <v>75225527785</v>
      </c>
      <c r="J91" s="26">
        <f t="shared" ca="1" si="18"/>
        <v>0</v>
      </c>
      <c r="K91" s="26">
        <f t="shared" ca="1" si="18"/>
        <v>31</v>
      </c>
      <c r="L91" s="26">
        <f t="shared" ca="1" si="18"/>
        <v>45</v>
      </c>
      <c r="M91" s="26">
        <f t="shared" ca="1" si="18"/>
        <v>33</v>
      </c>
      <c r="N91" s="26">
        <f t="shared" ca="1" si="18"/>
        <v>23</v>
      </c>
      <c r="O91" s="34">
        <v>27</v>
      </c>
      <c r="P91" s="35"/>
      <c r="Q91" s="36">
        <v>810</v>
      </c>
      <c r="R91" s="37">
        <v>0.82</v>
      </c>
      <c r="S91" s="38">
        <v>1</v>
      </c>
      <c r="T91" s="39">
        <v>810</v>
      </c>
      <c r="U91" s="39">
        <v>586.96</v>
      </c>
    </row>
    <row r="92" spans="1:21" x14ac:dyDescent="0.2">
      <c r="A92">
        <f t="shared" si="19"/>
        <v>2</v>
      </c>
      <c r="B92" t="s">
        <v>91</v>
      </c>
      <c r="C92" s="16" t="s">
        <v>147</v>
      </c>
      <c r="D92" s="3" t="e">
        <f>COUNTIF(#REF!,'PRICE SUBSIDY'!C92)</f>
        <v>#REF!</v>
      </c>
      <c r="E92" s="24">
        <v>5.5</v>
      </c>
      <c r="F92" t="s">
        <v>105</v>
      </c>
      <c r="G92" s="21">
        <v>45051</v>
      </c>
      <c r="H92" s="21">
        <v>45053</v>
      </c>
      <c r="I92" s="22">
        <f t="shared" ca="1" si="17"/>
        <v>78647848440</v>
      </c>
      <c r="J92" s="26">
        <f t="shared" ca="1" si="18"/>
        <v>50</v>
      </c>
      <c r="K92" s="26">
        <f t="shared" ca="1" si="18"/>
        <v>13</v>
      </c>
      <c r="L92" s="26">
        <f t="shared" ca="1" si="18"/>
        <v>33</v>
      </c>
      <c r="M92" s="26">
        <f t="shared" ca="1" si="18"/>
        <v>8</v>
      </c>
      <c r="N92" s="26">
        <f t="shared" ca="1" si="18"/>
        <v>41</v>
      </c>
      <c r="O92" s="29">
        <v>1.6</v>
      </c>
      <c r="P92" s="28"/>
      <c r="Q92" s="30">
        <v>48</v>
      </c>
      <c r="R92" s="13">
        <v>0.05</v>
      </c>
      <c r="S92" s="17">
        <v>1</v>
      </c>
      <c r="T92" s="14">
        <v>48</v>
      </c>
      <c r="U92" s="14">
        <v>34.78</v>
      </c>
    </row>
    <row r="93" spans="1:21" x14ac:dyDescent="0.2">
      <c r="A93">
        <f t="shared" si="19"/>
        <v>4</v>
      </c>
      <c r="B93" t="s">
        <v>91</v>
      </c>
      <c r="C93" s="16" t="s">
        <v>147</v>
      </c>
      <c r="D93" s="3" t="e">
        <f>COUNTIF(#REF!,'PRICE SUBSIDY'!C93)</f>
        <v>#REF!</v>
      </c>
      <c r="E93" s="24">
        <v>5.5</v>
      </c>
      <c r="F93" t="s">
        <v>105</v>
      </c>
      <c r="G93" s="21">
        <v>45051</v>
      </c>
      <c r="H93" s="21">
        <v>45053</v>
      </c>
      <c r="I93" s="22">
        <f t="shared" ca="1" si="17"/>
        <v>79490992496</v>
      </c>
      <c r="J93" s="26">
        <f t="shared" ca="1" si="18"/>
        <v>29</v>
      </c>
      <c r="K93" s="26">
        <f t="shared" ca="1" si="18"/>
        <v>11</v>
      </c>
      <c r="L93" s="26">
        <f t="shared" ca="1" si="18"/>
        <v>27</v>
      </c>
      <c r="M93" s="26">
        <f t="shared" ca="1" si="18"/>
        <v>22</v>
      </c>
      <c r="N93" s="26">
        <f t="shared" ca="1" si="18"/>
        <v>1</v>
      </c>
      <c r="O93" s="29">
        <v>11</v>
      </c>
      <c r="P93" s="28"/>
      <c r="Q93" s="30">
        <v>110</v>
      </c>
      <c r="R93" s="13">
        <v>0.2</v>
      </c>
      <c r="S93" s="17">
        <v>1</v>
      </c>
      <c r="T93" s="14">
        <v>110</v>
      </c>
      <c r="U93" s="14">
        <v>79.709999999999994</v>
      </c>
    </row>
    <row r="94" spans="1:21" x14ac:dyDescent="0.2">
      <c r="A94">
        <f t="shared" si="19"/>
        <v>2</v>
      </c>
      <c r="B94" t="s">
        <v>112</v>
      </c>
      <c r="C94" s="16" t="s">
        <v>147</v>
      </c>
      <c r="D94" s="3" t="e">
        <f>COUNTIF(#REF!,'PRICE SUBSIDY'!C94)</f>
        <v>#REF!</v>
      </c>
      <c r="E94" s="24">
        <v>5.5</v>
      </c>
      <c r="F94" t="s">
        <v>105</v>
      </c>
      <c r="G94" s="21">
        <v>45051</v>
      </c>
      <c r="H94" s="21">
        <v>45053</v>
      </c>
      <c r="I94" s="22">
        <f t="shared" ca="1" si="17"/>
        <v>72388254548</v>
      </c>
      <c r="J94" s="26">
        <f t="shared" ca="1" si="18"/>
        <v>34</v>
      </c>
      <c r="K94" s="26">
        <f t="shared" ca="1" si="18"/>
        <v>42</v>
      </c>
      <c r="L94" s="26">
        <f t="shared" ca="1" si="18"/>
        <v>4</v>
      </c>
      <c r="M94" s="26">
        <f t="shared" ca="1" si="18"/>
        <v>23</v>
      </c>
      <c r="N94" s="26">
        <f t="shared" ca="1" si="18"/>
        <v>10</v>
      </c>
      <c r="O94" s="29">
        <v>0.6</v>
      </c>
      <c r="P94" s="28"/>
      <c r="Q94" s="30">
        <v>6</v>
      </c>
      <c r="R94" s="13">
        <v>0.1</v>
      </c>
      <c r="S94" s="17">
        <v>1</v>
      </c>
      <c r="T94" s="14">
        <v>6</v>
      </c>
      <c r="U94" s="14">
        <v>4.3499999999999996</v>
      </c>
    </row>
    <row r="95" spans="1:21" x14ac:dyDescent="0.2">
      <c r="A95">
        <f t="shared" si="19"/>
        <v>4</v>
      </c>
      <c r="B95" t="s">
        <v>112</v>
      </c>
      <c r="C95" s="16" t="s">
        <v>147</v>
      </c>
      <c r="D95" s="3" t="e">
        <f>COUNTIF(#REF!,'PRICE SUBSIDY'!C95)</f>
        <v>#REF!</v>
      </c>
      <c r="E95" s="24">
        <v>5.5</v>
      </c>
      <c r="F95" t="s">
        <v>105</v>
      </c>
      <c r="G95" s="21">
        <v>45051</v>
      </c>
      <c r="H95" s="21">
        <v>45053</v>
      </c>
      <c r="I95" s="22">
        <f t="shared" ca="1" si="17"/>
        <v>93429200362</v>
      </c>
      <c r="J95" s="26">
        <f t="shared" ca="1" si="18"/>
        <v>26</v>
      </c>
      <c r="K95" s="26">
        <f t="shared" ca="1" si="18"/>
        <v>13</v>
      </c>
      <c r="L95" s="26">
        <f t="shared" ca="1" si="18"/>
        <v>4</v>
      </c>
      <c r="M95" s="26">
        <f t="shared" ca="1" si="18"/>
        <v>42</v>
      </c>
      <c r="N95" s="26">
        <f t="shared" ca="1" si="18"/>
        <v>11</v>
      </c>
      <c r="O95" s="29">
        <v>0.6</v>
      </c>
      <c r="P95" s="28"/>
      <c r="Q95" s="30">
        <v>6</v>
      </c>
      <c r="R95" s="13">
        <v>0.1</v>
      </c>
      <c r="S95" s="17">
        <v>1</v>
      </c>
      <c r="T95" s="14">
        <v>6</v>
      </c>
      <c r="U95" s="14">
        <v>4.3499999999999996</v>
      </c>
    </row>
    <row r="96" spans="1:21" x14ac:dyDescent="0.2">
      <c r="A96">
        <f t="shared" si="19"/>
        <v>2</v>
      </c>
      <c r="B96" t="s">
        <v>112</v>
      </c>
      <c r="C96" s="16" t="s">
        <v>147</v>
      </c>
      <c r="D96" s="3" t="e">
        <f>COUNTIF(#REF!,'PRICE SUBSIDY'!C96)</f>
        <v>#REF!</v>
      </c>
      <c r="E96" s="24">
        <v>5.5</v>
      </c>
      <c r="F96" t="s">
        <v>105</v>
      </c>
      <c r="G96" s="21">
        <v>45051</v>
      </c>
      <c r="H96" s="21">
        <v>45053</v>
      </c>
      <c r="I96" s="22">
        <f t="shared" ca="1" si="17"/>
        <v>52311604158</v>
      </c>
      <c r="J96" s="26">
        <f t="shared" ca="1" si="18"/>
        <v>12</v>
      </c>
      <c r="K96" s="26">
        <f t="shared" ca="1" si="18"/>
        <v>16</v>
      </c>
      <c r="L96" s="26">
        <f t="shared" ca="1" si="18"/>
        <v>23</v>
      </c>
      <c r="M96" s="26">
        <f t="shared" ca="1" si="18"/>
        <v>5</v>
      </c>
      <c r="N96" s="26">
        <f t="shared" ca="1" si="18"/>
        <v>21</v>
      </c>
      <c r="O96" s="29">
        <v>0.6</v>
      </c>
      <c r="P96" s="28"/>
      <c r="Q96" s="30">
        <v>6</v>
      </c>
      <c r="R96" s="13">
        <v>0.1</v>
      </c>
      <c r="S96" s="17">
        <v>1</v>
      </c>
      <c r="T96" s="14">
        <v>6</v>
      </c>
      <c r="U96" s="14">
        <v>4.3499999999999996</v>
      </c>
    </row>
    <row r="97" spans="1:21" x14ac:dyDescent="0.2">
      <c r="A97">
        <f t="shared" si="19"/>
        <v>4</v>
      </c>
      <c r="B97" t="s">
        <v>112</v>
      </c>
      <c r="C97" s="16" t="s">
        <v>147</v>
      </c>
      <c r="D97" s="3" t="e">
        <f>COUNTIF(#REF!,'PRICE SUBSIDY'!C97)</f>
        <v>#REF!</v>
      </c>
      <c r="E97" s="24">
        <v>5.5</v>
      </c>
      <c r="F97" t="s">
        <v>105</v>
      </c>
      <c r="G97" s="21">
        <v>45051</v>
      </c>
      <c r="H97" s="21">
        <v>45053</v>
      </c>
      <c r="I97" s="22">
        <f t="shared" ca="1" si="17"/>
        <v>38869380271</v>
      </c>
      <c r="J97" s="26">
        <f t="shared" ca="1" si="18"/>
        <v>37</v>
      </c>
      <c r="K97" s="26">
        <f t="shared" ca="1" si="18"/>
        <v>6</v>
      </c>
      <c r="L97" s="26">
        <f t="shared" ca="1" si="18"/>
        <v>35</v>
      </c>
      <c r="M97" s="26">
        <f t="shared" ca="1" si="18"/>
        <v>33</v>
      </c>
      <c r="N97" s="26">
        <f t="shared" ca="1" si="18"/>
        <v>7</v>
      </c>
      <c r="O97" s="29">
        <v>0.75</v>
      </c>
      <c r="P97" s="28"/>
      <c r="Q97" s="30">
        <v>7.5</v>
      </c>
      <c r="R97" s="13">
        <v>0.12</v>
      </c>
      <c r="S97" s="17">
        <v>1</v>
      </c>
      <c r="T97" s="14">
        <v>7.5</v>
      </c>
      <c r="U97" s="14">
        <v>5.43</v>
      </c>
    </row>
    <row r="98" spans="1:21" x14ac:dyDescent="0.2">
      <c r="A98">
        <f t="shared" si="19"/>
        <v>2</v>
      </c>
      <c r="B98" t="s">
        <v>112</v>
      </c>
      <c r="C98" s="16" t="s">
        <v>147</v>
      </c>
      <c r="D98" s="3" t="e">
        <f>COUNTIF(#REF!,'PRICE SUBSIDY'!C98)</f>
        <v>#REF!</v>
      </c>
      <c r="E98" s="24">
        <v>5.5</v>
      </c>
      <c r="F98" t="s">
        <v>105</v>
      </c>
      <c r="G98" s="21">
        <v>45051</v>
      </c>
      <c r="H98" s="21">
        <v>45053</v>
      </c>
      <c r="I98" s="22">
        <f t="shared" ca="1" si="17"/>
        <v>67340053666</v>
      </c>
      <c r="J98" s="26">
        <f t="shared" ca="1" si="18"/>
        <v>21</v>
      </c>
      <c r="K98" s="26">
        <f t="shared" ca="1" si="18"/>
        <v>34</v>
      </c>
      <c r="L98" s="26">
        <f t="shared" ca="1" si="18"/>
        <v>13</v>
      </c>
      <c r="M98" s="26">
        <f t="shared" ca="1" si="18"/>
        <v>19</v>
      </c>
      <c r="N98" s="26">
        <f t="shared" ca="1" si="18"/>
        <v>26</v>
      </c>
      <c r="O98" s="29">
        <v>1</v>
      </c>
      <c r="P98" s="28"/>
      <c r="Q98" s="30">
        <v>10</v>
      </c>
      <c r="R98" s="13">
        <v>0.17</v>
      </c>
      <c r="S98" s="17">
        <v>1</v>
      </c>
      <c r="T98" s="14">
        <v>10</v>
      </c>
      <c r="U98" s="14">
        <v>7.25</v>
      </c>
    </row>
    <row r="99" spans="1:21" x14ac:dyDescent="0.2">
      <c r="A99">
        <f t="shared" si="19"/>
        <v>4</v>
      </c>
      <c r="B99" t="s">
        <v>112</v>
      </c>
      <c r="C99" s="16" t="s">
        <v>147</v>
      </c>
      <c r="D99" s="3" t="e">
        <f>COUNTIF(#REF!,'PRICE SUBSIDY'!C99)</f>
        <v>#REF!</v>
      </c>
      <c r="E99" s="24">
        <v>5.5</v>
      </c>
      <c r="F99" t="s">
        <v>105</v>
      </c>
      <c r="G99" s="21">
        <v>45051</v>
      </c>
      <c r="H99" s="21">
        <v>45053</v>
      </c>
      <c r="I99" s="22">
        <f t="shared" ca="1" si="17"/>
        <v>58942954960</v>
      </c>
      <c r="J99" s="26">
        <f t="shared" ca="1" si="18"/>
        <v>17</v>
      </c>
      <c r="K99" s="26">
        <f t="shared" ca="1" si="18"/>
        <v>47</v>
      </c>
      <c r="L99" s="26">
        <f t="shared" ca="1" si="18"/>
        <v>38</v>
      </c>
      <c r="M99" s="26">
        <f t="shared" ca="1" si="18"/>
        <v>25</v>
      </c>
      <c r="N99" s="26">
        <f t="shared" ca="1" si="18"/>
        <v>4</v>
      </c>
      <c r="O99" s="29">
        <v>0.5</v>
      </c>
      <c r="P99" s="28"/>
      <c r="Q99" s="30">
        <v>5</v>
      </c>
      <c r="R99" s="13">
        <v>0.08</v>
      </c>
      <c r="S99" s="17">
        <v>1</v>
      </c>
      <c r="T99" s="14">
        <v>5</v>
      </c>
      <c r="U99" s="14">
        <v>3.62</v>
      </c>
    </row>
    <row r="100" spans="1:21" x14ac:dyDescent="0.2">
      <c r="A100">
        <f t="shared" si="19"/>
        <v>2</v>
      </c>
      <c r="B100" t="s">
        <v>112</v>
      </c>
      <c r="C100" s="16" t="s">
        <v>147</v>
      </c>
      <c r="D100" s="3" t="e">
        <f>COUNTIF(#REF!,'PRICE SUBSIDY'!C100)</f>
        <v>#REF!</v>
      </c>
      <c r="E100" s="24">
        <v>5.5</v>
      </c>
      <c r="F100" t="s">
        <v>105</v>
      </c>
      <c r="G100" s="21">
        <v>45051</v>
      </c>
      <c r="H100" s="21">
        <v>45053</v>
      </c>
      <c r="I100" s="22">
        <f t="shared" ca="1" si="17"/>
        <v>5692381103</v>
      </c>
      <c r="J100" s="26">
        <f t="shared" ca="1" si="18"/>
        <v>36</v>
      </c>
      <c r="K100" s="26">
        <f t="shared" ca="1" si="18"/>
        <v>29</v>
      </c>
      <c r="L100" s="26">
        <f t="shared" ca="1" si="18"/>
        <v>16</v>
      </c>
      <c r="M100" s="26">
        <f t="shared" ca="1" si="18"/>
        <v>48</v>
      </c>
      <c r="N100" s="26">
        <f t="shared" ca="1" si="18"/>
        <v>27</v>
      </c>
      <c r="O100" s="29">
        <v>0.4</v>
      </c>
      <c r="P100" s="28"/>
      <c r="Q100" s="30">
        <v>4</v>
      </c>
      <c r="R100" s="13">
        <v>7.0000000000000007E-2</v>
      </c>
      <c r="S100" s="17">
        <v>1</v>
      </c>
      <c r="T100" s="14">
        <v>4</v>
      </c>
      <c r="U100" s="14">
        <v>2.9</v>
      </c>
    </row>
    <row r="101" spans="1:21" x14ac:dyDescent="0.2">
      <c r="A101">
        <f t="shared" si="19"/>
        <v>4</v>
      </c>
      <c r="B101" t="s">
        <v>112</v>
      </c>
      <c r="C101" s="16" t="s">
        <v>147</v>
      </c>
      <c r="D101" s="3" t="e">
        <f>COUNTIF(#REF!,'PRICE SUBSIDY'!C101)</f>
        <v>#REF!</v>
      </c>
      <c r="E101" s="24">
        <v>5.5</v>
      </c>
      <c r="F101" t="s">
        <v>105</v>
      </c>
      <c r="G101" s="21">
        <v>45051</v>
      </c>
      <c r="H101" s="21">
        <v>45053</v>
      </c>
      <c r="I101" s="22">
        <f t="shared" ca="1" si="17"/>
        <v>50078049126</v>
      </c>
      <c r="J101" s="26">
        <f t="shared" ref="J101:N132" ca="1" si="20">RANDBETWEEN(0,50)</f>
        <v>1</v>
      </c>
      <c r="K101" s="26">
        <f t="shared" ca="1" si="20"/>
        <v>6</v>
      </c>
      <c r="L101" s="26">
        <f t="shared" ca="1" si="20"/>
        <v>4</v>
      </c>
      <c r="M101" s="26">
        <f t="shared" ca="1" si="20"/>
        <v>20</v>
      </c>
      <c r="N101" s="26">
        <f t="shared" ca="1" si="20"/>
        <v>28</v>
      </c>
      <c r="O101" s="29">
        <v>1.4</v>
      </c>
      <c r="P101" s="28"/>
      <c r="Q101" s="30">
        <v>14</v>
      </c>
      <c r="R101" s="13">
        <v>0.11</v>
      </c>
      <c r="S101" s="17">
        <v>1</v>
      </c>
      <c r="T101" s="14">
        <v>14</v>
      </c>
      <c r="U101" s="14">
        <v>10.14</v>
      </c>
    </row>
    <row r="102" spans="1:21" x14ac:dyDescent="0.2">
      <c r="A102">
        <f t="shared" ref="A102:A133" si="21">A100</f>
        <v>2</v>
      </c>
      <c r="B102" t="s">
        <v>112</v>
      </c>
      <c r="C102" s="16" t="s">
        <v>147</v>
      </c>
      <c r="D102" s="3" t="e">
        <f>COUNTIF(#REF!,'PRICE SUBSIDY'!C102)</f>
        <v>#REF!</v>
      </c>
      <c r="E102" s="24">
        <v>5.5</v>
      </c>
      <c r="F102" t="s">
        <v>105</v>
      </c>
      <c r="G102" s="21">
        <v>45051</v>
      </c>
      <c r="H102" s="21">
        <v>45053</v>
      </c>
      <c r="I102" s="22">
        <f t="shared" ca="1" si="17"/>
        <v>74895585101</v>
      </c>
      <c r="J102" s="26">
        <f t="shared" ca="1" si="20"/>
        <v>49</v>
      </c>
      <c r="K102" s="26">
        <f t="shared" ca="1" si="20"/>
        <v>37</v>
      </c>
      <c r="L102" s="26">
        <f t="shared" ca="1" si="20"/>
        <v>42</v>
      </c>
      <c r="M102" s="26">
        <f t="shared" ca="1" si="20"/>
        <v>42</v>
      </c>
      <c r="N102" s="26">
        <f t="shared" ca="1" si="20"/>
        <v>30</v>
      </c>
      <c r="O102" s="29">
        <v>1.4</v>
      </c>
      <c r="P102" s="28"/>
      <c r="Q102" s="30">
        <v>14</v>
      </c>
      <c r="R102" s="13">
        <v>0.11</v>
      </c>
      <c r="S102" s="17">
        <v>1</v>
      </c>
      <c r="T102" s="14">
        <v>14</v>
      </c>
      <c r="U102" s="14">
        <v>10.14</v>
      </c>
    </row>
    <row r="103" spans="1:21" x14ac:dyDescent="0.2">
      <c r="A103">
        <f t="shared" si="21"/>
        <v>4</v>
      </c>
      <c r="B103" t="s">
        <v>90</v>
      </c>
      <c r="C103" s="16" t="s">
        <v>147</v>
      </c>
      <c r="D103" s="3" t="e">
        <f>COUNTIF(#REF!,'PRICE SUBSIDY'!C103)</f>
        <v>#REF!</v>
      </c>
      <c r="E103" s="24">
        <v>5.5</v>
      </c>
      <c r="F103" t="s">
        <v>105</v>
      </c>
      <c r="G103" s="21">
        <v>45051</v>
      </c>
      <c r="H103" s="21">
        <v>45053</v>
      </c>
      <c r="I103" s="22">
        <f t="shared" ca="1" si="17"/>
        <v>6969013204</v>
      </c>
      <c r="J103" s="26">
        <f t="shared" ca="1" si="20"/>
        <v>11</v>
      </c>
      <c r="K103" s="26">
        <f t="shared" ca="1" si="20"/>
        <v>3</v>
      </c>
      <c r="L103" s="26">
        <f t="shared" ca="1" si="20"/>
        <v>34</v>
      </c>
      <c r="M103" s="26">
        <f t="shared" ca="1" si="20"/>
        <v>29</v>
      </c>
      <c r="N103" s="26">
        <f t="shared" ca="1" si="20"/>
        <v>43</v>
      </c>
      <c r="O103" s="29">
        <v>3.6</v>
      </c>
      <c r="P103" s="28"/>
      <c r="Q103" s="30">
        <v>72</v>
      </c>
      <c r="R103" s="13">
        <v>0.12</v>
      </c>
      <c r="S103" s="17">
        <v>1</v>
      </c>
      <c r="T103" s="14">
        <v>72</v>
      </c>
      <c r="U103" s="14">
        <v>52.17</v>
      </c>
    </row>
    <row r="104" spans="1:21" x14ac:dyDescent="0.2">
      <c r="A104">
        <f t="shared" si="21"/>
        <v>2</v>
      </c>
      <c r="B104" t="s">
        <v>90</v>
      </c>
      <c r="C104" s="16" t="s">
        <v>147</v>
      </c>
      <c r="D104" s="3" t="e">
        <f>COUNTIF(#REF!,'PRICE SUBSIDY'!C104)</f>
        <v>#REF!</v>
      </c>
      <c r="E104" s="24">
        <v>5.5</v>
      </c>
      <c r="F104" t="s">
        <v>105</v>
      </c>
      <c r="G104" s="21">
        <v>45051</v>
      </c>
      <c r="H104" s="21">
        <v>45053</v>
      </c>
      <c r="I104" s="22">
        <f t="shared" ca="1" si="17"/>
        <v>99019914697</v>
      </c>
      <c r="J104" s="26">
        <f t="shared" ca="1" si="20"/>
        <v>46</v>
      </c>
      <c r="K104" s="26">
        <f t="shared" ca="1" si="20"/>
        <v>7</v>
      </c>
      <c r="L104" s="26">
        <f t="shared" ca="1" si="20"/>
        <v>31</v>
      </c>
      <c r="M104" s="26">
        <f t="shared" ca="1" si="20"/>
        <v>43</v>
      </c>
      <c r="N104" s="26">
        <f t="shared" ca="1" si="20"/>
        <v>38</v>
      </c>
      <c r="O104" s="29">
        <v>4</v>
      </c>
      <c r="P104" s="28"/>
      <c r="Q104" s="30">
        <v>80</v>
      </c>
      <c r="R104" s="13">
        <v>0.09</v>
      </c>
      <c r="S104" s="17">
        <v>1</v>
      </c>
      <c r="T104" s="14">
        <v>80</v>
      </c>
      <c r="U104" s="14">
        <v>57.97</v>
      </c>
    </row>
    <row r="105" spans="1:21" x14ac:dyDescent="0.2">
      <c r="A105">
        <f t="shared" si="21"/>
        <v>4</v>
      </c>
      <c r="B105" t="s">
        <v>90</v>
      </c>
      <c r="C105" s="16" t="s">
        <v>147</v>
      </c>
      <c r="D105" s="3" t="e">
        <f>COUNTIF(#REF!,'PRICE SUBSIDY'!C105)</f>
        <v>#REF!</v>
      </c>
      <c r="E105" s="24">
        <v>5.5</v>
      </c>
      <c r="F105" t="s">
        <v>105</v>
      </c>
      <c r="G105" s="21">
        <v>45051</v>
      </c>
      <c r="H105" s="21">
        <v>45053</v>
      </c>
      <c r="I105" s="22">
        <f t="shared" ca="1" si="17"/>
        <v>74072345827</v>
      </c>
      <c r="J105" s="26">
        <f t="shared" ca="1" si="20"/>
        <v>9</v>
      </c>
      <c r="K105" s="26">
        <f t="shared" ca="1" si="20"/>
        <v>12</v>
      </c>
      <c r="L105" s="26">
        <f t="shared" ca="1" si="20"/>
        <v>12</v>
      </c>
      <c r="M105" s="26">
        <f t="shared" ca="1" si="20"/>
        <v>46</v>
      </c>
      <c r="N105" s="26">
        <f t="shared" ca="1" si="20"/>
        <v>48</v>
      </c>
      <c r="O105" s="29">
        <v>3.9</v>
      </c>
      <c r="P105" s="28"/>
      <c r="Q105" s="30">
        <v>78</v>
      </c>
      <c r="R105" s="13">
        <v>0.12</v>
      </c>
      <c r="S105" s="17">
        <v>1</v>
      </c>
      <c r="T105" s="14">
        <v>78</v>
      </c>
      <c r="U105" s="14">
        <v>56.52</v>
      </c>
    </row>
    <row r="106" spans="1:21" x14ac:dyDescent="0.2">
      <c r="A106">
        <f t="shared" si="21"/>
        <v>2</v>
      </c>
      <c r="B106" t="s">
        <v>128</v>
      </c>
      <c r="C106" s="16" t="s">
        <v>147</v>
      </c>
      <c r="D106" s="3" t="e">
        <f>COUNTIF(#REF!,'PRICE SUBSIDY'!C106)</f>
        <v>#REF!</v>
      </c>
      <c r="E106" s="24">
        <v>5.5</v>
      </c>
      <c r="F106" t="s">
        <v>105</v>
      </c>
      <c r="G106" s="21">
        <v>45051</v>
      </c>
      <c r="H106" s="21">
        <v>45053</v>
      </c>
      <c r="I106" s="22">
        <f t="shared" ca="1" si="17"/>
        <v>53660958643</v>
      </c>
      <c r="J106" s="26">
        <f t="shared" ca="1" si="20"/>
        <v>24</v>
      </c>
      <c r="K106" s="26">
        <f t="shared" ca="1" si="20"/>
        <v>15</v>
      </c>
      <c r="L106" s="26">
        <f t="shared" ca="1" si="20"/>
        <v>7</v>
      </c>
      <c r="M106" s="26">
        <f t="shared" ca="1" si="20"/>
        <v>1</v>
      </c>
      <c r="N106" s="26">
        <f t="shared" ca="1" si="20"/>
        <v>32</v>
      </c>
      <c r="O106" s="29">
        <v>3.9</v>
      </c>
      <c r="P106" s="28"/>
      <c r="Q106" s="30">
        <v>78</v>
      </c>
      <c r="R106" s="13">
        <v>7.0000000000000007E-2</v>
      </c>
      <c r="S106" s="17">
        <v>1</v>
      </c>
      <c r="T106" s="14">
        <v>78</v>
      </c>
      <c r="U106" s="14">
        <v>56.52</v>
      </c>
    </row>
    <row r="107" spans="1:21" x14ac:dyDescent="0.2">
      <c r="A107">
        <f t="shared" si="21"/>
        <v>4</v>
      </c>
      <c r="B107" t="s">
        <v>128</v>
      </c>
      <c r="C107" s="16" t="s">
        <v>147</v>
      </c>
      <c r="D107" s="3" t="e">
        <f>COUNTIF(#REF!,'PRICE SUBSIDY'!C107)</f>
        <v>#REF!</v>
      </c>
      <c r="E107" s="24">
        <v>5.5</v>
      </c>
      <c r="F107" t="s">
        <v>105</v>
      </c>
      <c r="G107" s="21">
        <v>45051</v>
      </c>
      <c r="H107" s="21">
        <v>45053</v>
      </c>
      <c r="I107" s="22">
        <f t="shared" ca="1" si="17"/>
        <v>3247311319</v>
      </c>
      <c r="J107" s="26">
        <f t="shared" ca="1" si="20"/>
        <v>39</v>
      </c>
      <c r="K107" s="26">
        <f t="shared" ca="1" si="20"/>
        <v>3</v>
      </c>
      <c r="L107" s="26">
        <f t="shared" ca="1" si="20"/>
        <v>12</v>
      </c>
      <c r="M107" s="26">
        <f t="shared" ca="1" si="20"/>
        <v>40</v>
      </c>
      <c r="N107" s="26">
        <f t="shared" ca="1" si="20"/>
        <v>0</v>
      </c>
      <c r="O107" s="29">
        <v>3.2</v>
      </c>
      <c r="P107" s="28"/>
      <c r="Q107" s="30">
        <v>64</v>
      </c>
      <c r="R107" s="13">
        <v>0.06</v>
      </c>
      <c r="S107" s="17">
        <v>1</v>
      </c>
      <c r="T107" s="14">
        <v>64</v>
      </c>
      <c r="U107" s="14">
        <v>46.38</v>
      </c>
    </row>
    <row r="108" spans="1:21" x14ac:dyDescent="0.2">
      <c r="A108">
        <f t="shared" si="21"/>
        <v>2</v>
      </c>
      <c r="B108" t="s">
        <v>128</v>
      </c>
      <c r="C108" s="16" t="s">
        <v>147</v>
      </c>
      <c r="D108" s="3" t="e">
        <f>COUNTIF(#REF!,'PRICE SUBSIDY'!C108)</f>
        <v>#REF!</v>
      </c>
      <c r="E108" s="24">
        <v>5.5</v>
      </c>
      <c r="F108" t="s">
        <v>105</v>
      </c>
      <c r="G108" s="21">
        <v>45051</v>
      </c>
      <c r="H108" s="21">
        <v>45053</v>
      </c>
      <c r="I108" s="22">
        <f t="shared" ca="1" si="17"/>
        <v>83187187712</v>
      </c>
      <c r="J108" s="26">
        <f t="shared" ca="1" si="20"/>
        <v>19</v>
      </c>
      <c r="K108" s="26">
        <f t="shared" ca="1" si="20"/>
        <v>28</v>
      </c>
      <c r="L108" s="26">
        <f t="shared" ca="1" si="20"/>
        <v>40</v>
      </c>
      <c r="M108" s="26">
        <f t="shared" ca="1" si="20"/>
        <v>28</v>
      </c>
      <c r="N108" s="26">
        <f t="shared" ca="1" si="20"/>
        <v>42</v>
      </c>
      <c r="O108" s="29">
        <v>5</v>
      </c>
      <c r="P108" s="28"/>
      <c r="Q108" s="30">
        <v>100</v>
      </c>
      <c r="R108" s="13">
        <v>0.04</v>
      </c>
      <c r="S108" s="17">
        <v>1</v>
      </c>
      <c r="T108" s="14">
        <v>100</v>
      </c>
      <c r="U108" s="14">
        <v>72.459999999999994</v>
      </c>
    </row>
    <row r="109" spans="1:21" x14ac:dyDescent="0.2">
      <c r="A109">
        <f t="shared" si="21"/>
        <v>4</v>
      </c>
      <c r="B109" t="s">
        <v>87</v>
      </c>
      <c r="C109" s="16" t="s">
        <v>147</v>
      </c>
      <c r="D109" s="3" t="e">
        <f>COUNTIF(#REF!,'PRICE SUBSIDY'!C109)</f>
        <v>#REF!</v>
      </c>
      <c r="E109" s="24">
        <v>5.5</v>
      </c>
      <c r="F109" t="s">
        <v>105</v>
      </c>
      <c r="G109" s="21">
        <v>45051</v>
      </c>
      <c r="H109" s="21">
        <v>45053</v>
      </c>
      <c r="I109" s="22">
        <f t="shared" ca="1" si="17"/>
        <v>17915593324</v>
      </c>
      <c r="J109" s="26">
        <f t="shared" ca="1" si="20"/>
        <v>44</v>
      </c>
      <c r="K109" s="26">
        <f t="shared" ca="1" si="20"/>
        <v>47</v>
      </c>
      <c r="L109" s="26">
        <f t="shared" ca="1" si="20"/>
        <v>47</v>
      </c>
      <c r="M109" s="26">
        <f t="shared" ca="1" si="20"/>
        <v>13</v>
      </c>
      <c r="N109" s="26">
        <f t="shared" ca="1" si="20"/>
        <v>33</v>
      </c>
      <c r="O109" s="29">
        <v>9</v>
      </c>
      <c r="P109" s="28"/>
      <c r="Q109" s="30">
        <v>180</v>
      </c>
      <c r="R109" s="13">
        <v>7.0000000000000007E-2</v>
      </c>
      <c r="S109" s="17">
        <v>1</v>
      </c>
      <c r="T109" s="14">
        <v>180</v>
      </c>
      <c r="U109" s="14">
        <v>130.43</v>
      </c>
    </row>
    <row r="110" spans="1:21" x14ac:dyDescent="0.2">
      <c r="A110">
        <f t="shared" si="21"/>
        <v>2</v>
      </c>
      <c r="B110" t="s">
        <v>87</v>
      </c>
      <c r="C110" s="16" t="s">
        <v>147</v>
      </c>
      <c r="D110" s="3" t="e">
        <f>COUNTIF(#REF!,'PRICE SUBSIDY'!C110)</f>
        <v>#REF!</v>
      </c>
      <c r="E110" s="24">
        <v>5.5</v>
      </c>
      <c r="F110" t="s">
        <v>105</v>
      </c>
      <c r="G110" s="21">
        <v>45051</v>
      </c>
      <c r="H110" s="21">
        <v>45053</v>
      </c>
      <c r="I110" s="22">
        <f t="shared" ca="1" si="17"/>
        <v>96445197671</v>
      </c>
      <c r="J110" s="26">
        <f t="shared" ca="1" si="20"/>
        <v>41</v>
      </c>
      <c r="K110" s="26">
        <f t="shared" ca="1" si="20"/>
        <v>19</v>
      </c>
      <c r="L110" s="26">
        <f t="shared" ca="1" si="20"/>
        <v>37</v>
      </c>
      <c r="M110" s="26">
        <f t="shared" ca="1" si="20"/>
        <v>36</v>
      </c>
      <c r="N110" s="26">
        <f t="shared" ca="1" si="20"/>
        <v>45</v>
      </c>
      <c r="O110" s="29">
        <v>7</v>
      </c>
      <c r="P110" s="28"/>
      <c r="Q110" s="30">
        <v>140</v>
      </c>
      <c r="R110" s="13">
        <v>7.0000000000000007E-2</v>
      </c>
      <c r="S110" s="17">
        <v>1</v>
      </c>
      <c r="T110" s="14">
        <v>140</v>
      </c>
      <c r="U110" s="14">
        <v>101.45</v>
      </c>
    </row>
    <row r="111" spans="1:21" x14ac:dyDescent="0.2">
      <c r="A111">
        <f t="shared" si="21"/>
        <v>4</v>
      </c>
      <c r="B111" t="s">
        <v>129</v>
      </c>
      <c r="C111" s="16" t="s">
        <v>147</v>
      </c>
      <c r="D111" s="3" t="e">
        <f>COUNTIF(#REF!,'PRICE SUBSIDY'!C111)</f>
        <v>#REF!</v>
      </c>
      <c r="E111" s="24">
        <v>5.5</v>
      </c>
      <c r="F111" t="s">
        <v>105</v>
      </c>
      <c r="G111" s="21">
        <v>45051</v>
      </c>
      <c r="H111" s="21">
        <v>45053</v>
      </c>
      <c r="I111" s="22">
        <f t="shared" ca="1" si="17"/>
        <v>55954428305</v>
      </c>
      <c r="J111" s="26">
        <f t="shared" ca="1" si="20"/>
        <v>13</v>
      </c>
      <c r="K111" s="26">
        <f t="shared" ca="1" si="20"/>
        <v>23</v>
      </c>
      <c r="L111" s="26">
        <f t="shared" ca="1" si="20"/>
        <v>22</v>
      </c>
      <c r="M111" s="26">
        <f t="shared" ca="1" si="20"/>
        <v>6</v>
      </c>
      <c r="N111" s="26">
        <f t="shared" ca="1" si="20"/>
        <v>6</v>
      </c>
      <c r="O111" s="29">
        <v>2.2999999999999998</v>
      </c>
      <c r="P111" s="28"/>
      <c r="Q111" s="30">
        <v>46</v>
      </c>
      <c r="R111" s="13">
        <v>0.08</v>
      </c>
      <c r="S111" s="17">
        <v>1</v>
      </c>
      <c r="T111" s="14">
        <v>46</v>
      </c>
      <c r="U111" s="14">
        <v>33.33</v>
      </c>
    </row>
    <row r="112" spans="1:21" x14ac:dyDescent="0.2">
      <c r="A112">
        <f t="shared" si="21"/>
        <v>2</v>
      </c>
      <c r="B112" t="s">
        <v>93</v>
      </c>
      <c r="C112" s="16" t="s">
        <v>147</v>
      </c>
      <c r="D112" s="3" t="e">
        <f>COUNTIF(#REF!,'PRICE SUBSIDY'!C112)</f>
        <v>#REF!</v>
      </c>
      <c r="E112" s="24" t="s">
        <v>108</v>
      </c>
      <c r="F112" t="s">
        <v>105</v>
      </c>
      <c r="G112" s="21">
        <v>45058</v>
      </c>
      <c r="H112" s="21">
        <v>45061</v>
      </c>
      <c r="I112" s="22">
        <f t="shared" ca="1" si="17"/>
        <v>56519899242</v>
      </c>
      <c r="J112" s="26">
        <f t="shared" ca="1" si="20"/>
        <v>33</v>
      </c>
      <c r="K112" s="26">
        <f t="shared" ca="1" si="20"/>
        <v>40</v>
      </c>
      <c r="L112" s="26">
        <f t="shared" ca="1" si="20"/>
        <v>21</v>
      </c>
      <c r="M112" s="26">
        <f t="shared" ca="1" si="20"/>
        <v>32</v>
      </c>
      <c r="N112" s="26">
        <f t="shared" ca="1" si="20"/>
        <v>47</v>
      </c>
      <c r="O112" s="29">
        <v>4.32</v>
      </c>
      <c r="P112" s="28"/>
      <c r="Q112" s="30">
        <v>86.4</v>
      </c>
      <c r="R112" s="13">
        <v>0.06</v>
      </c>
      <c r="S112" s="17">
        <v>1</v>
      </c>
      <c r="T112" s="14">
        <v>86.4</v>
      </c>
      <c r="U112" s="14">
        <v>62.61</v>
      </c>
    </row>
    <row r="113" spans="1:21" x14ac:dyDescent="0.2">
      <c r="A113">
        <f t="shared" si="21"/>
        <v>4</v>
      </c>
      <c r="B113" t="s">
        <v>93</v>
      </c>
      <c r="C113" s="16" t="s">
        <v>147</v>
      </c>
      <c r="D113" s="3" t="e">
        <f>COUNTIF(#REF!,'PRICE SUBSIDY'!C113)</f>
        <v>#REF!</v>
      </c>
      <c r="E113" s="24" t="s">
        <v>108</v>
      </c>
      <c r="F113" t="s">
        <v>105</v>
      </c>
      <c r="G113" s="21">
        <v>45058</v>
      </c>
      <c r="H113" s="21">
        <v>45061</v>
      </c>
      <c r="I113" s="22">
        <f t="shared" ca="1" si="17"/>
        <v>60281007797</v>
      </c>
      <c r="J113" s="26">
        <f t="shared" ca="1" si="20"/>
        <v>43</v>
      </c>
      <c r="K113" s="26">
        <f t="shared" ca="1" si="20"/>
        <v>0</v>
      </c>
      <c r="L113" s="26">
        <f t="shared" ca="1" si="20"/>
        <v>40</v>
      </c>
      <c r="M113" s="26">
        <f t="shared" ca="1" si="20"/>
        <v>29</v>
      </c>
      <c r="N113" s="26">
        <f t="shared" ca="1" si="20"/>
        <v>25</v>
      </c>
      <c r="O113" s="29">
        <v>4.3499999999999996</v>
      </c>
      <c r="P113" s="28"/>
      <c r="Q113" s="30">
        <v>87</v>
      </c>
      <c r="R113" s="13">
        <v>0.08</v>
      </c>
      <c r="S113" s="17">
        <v>1</v>
      </c>
      <c r="T113" s="14">
        <v>87</v>
      </c>
      <c r="U113" s="14">
        <v>63.04</v>
      </c>
    </row>
    <row r="114" spans="1:21" x14ac:dyDescent="0.2">
      <c r="A114">
        <f t="shared" si="21"/>
        <v>2</v>
      </c>
      <c r="B114" t="s">
        <v>93</v>
      </c>
      <c r="C114" s="16" t="s">
        <v>147</v>
      </c>
      <c r="D114" s="3" t="e">
        <f>COUNTIF(#REF!,'PRICE SUBSIDY'!C114)</f>
        <v>#REF!</v>
      </c>
      <c r="E114" s="24" t="s">
        <v>108</v>
      </c>
      <c r="F114" t="s">
        <v>105</v>
      </c>
      <c r="G114" s="21">
        <v>45058</v>
      </c>
      <c r="H114" s="21">
        <v>45061</v>
      </c>
      <c r="I114" s="22">
        <f t="shared" ca="1" si="17"/>
        <v>33498861984</v>
      </c>
      <c r="J114" s="26">
        <f t="shared" ca="1" si="20"/>
        <v>28</v>
      </c>
      <c r="K114" s="26">
        <f t="shared" ca="1" si="20"/>
        <v>48</v>
      </c>
      <c r="L114" s="26">
        <f t="shared" ca="1" si="20"/>
        <v>48</v>
      </c>
      <c r="M114" s="26">
        <f t="shared" ca="1" si="20"/>
        <v>20</v>
      </c>
      <c r="N114" s="26">
        <f t="shared" ca="1" si="20"/>
        <v>9</v>
      </c>
      <c r="O114" s="29">
        <v>4.01</v>
      </c>
      <c r="P114" s="28"/>
      <c r="Q114" s="30">
        <v>80.2</v>
      </c>
      <c r="R114" s="13">
        <v>0.04</v>
      </c>
      <c r="S114" s="17">
        <v>1</v>
      </c>
      <c r="T114" s="14">
        <v>80.2</v>
      </c>
      <c r="U114" s="14">
        <v>58.12</v>
      </c>
    </row>
    <row r="115" spans="1:21" x14ac:dyDescent="0.2">
      <c r="A115">
        <f t="shared" si="21"/>
        <v>4</v>
      </c>
      <c r="B115" t="s">
        <v>124</v>
      </c>
      <c r="C115" s="16" t="s">
        <v>147</v>
      </c>
      <c r="D115" s="3" t="e">
        <f>COUNTIF(#REF!,'PRICE SUBSIDY'!C115)</f>
        <v>#REF!</v>
      </c>
      <c r="E115" s="24" t="s">
        <v>108</v>
      </c>
      <c r="F115" t="s">
        <v>105</v>
      </c>
      <c r="G115" s="21">
        <v>45058</v>
      </c>
      <c r="H115" s="21">
        <v>45061</v>
      </c>
      <c r="I115" s="22">
        <f t="shared" ca="1" si="17"/>
        <v>51075253540</v>
      </c>
      <c r="J115" s="26">
        <f t="shared" ca="1" si="20"/>
        <v>27</v>
      </c>
      <c r="K115" s="26">
        <f t="shared" ca="1" si="20"/>
        <v>9</v>
      </c>
      <c r="L115" s="26">
        <f t="shared" ca="1" si="20"/>
        <v>20</v>
      </c>
      <c r="M115" s="26">
        <f t="shared" ca="1" si="20"/>
        <v>7</v>
      </c>
      <c r="N115" s="26">
        <f t="shared" ca="1" si="20"/>
        <v>33</v>
      </c>
      <c r="O115" s="29">
        <v>2.69</v>
      </c>
      <c r="P115" s="28"/>
      <c r="Q115" s="30">
        <v>53.84</v>
      </c>
      <c r="R115" s="13">
        <v>7.0000000000000007E-2</v>
      </c>
      <c r="S115" s="17">
        <v>1</v>
      </c>
      <c r="T115" s="14">
        <v>53.84</v>
      </c>
      <c r="U115" s="14">
        <v>39.01</v>
      </c>
    </row>
    <row r="116" spans="1:21" x14ac:dyDescent="0.2">
      <c r="A116">
        <f t="shared" si="21"/>
        <v>2</v>
      </c>
      <c r="B116" t="s">
        <v>124</v>
      </c>
      <c r="C116" s="16" t="s">
        <v>147</v>
      </c>
      <c r="D116" s="3" t="e">
        <f>COUNTIF(#REF!,'PRICE SUBSIDY'!C116)</f>
        <v>#REF!</v>
      </c>
      <c r="E116" s="24" t="s">
        <v>108</v>
      </c>
      <c r="F116" t="s">
        <v>105</v>
      </c>
      <c r="G116" s="21">
        <v>45058</v>
      </c>
      <c r="H116" s="21">
        <v>45061</v>
      </c>
      <c r="I116" s="22">
        <f t="shared" ca="1" si="17"/>
        <v>84157339548</v>
      </c>
      <c r="J116" s="26">
        <f t="shared" ca="1" si="20"/>
        <v>11</v>
      </c>
      <c r="K116" s="26">
        <f t="shared" ca="1" si="20"/>
        <v>49</v>
      </c>
      <c r="L116" s="26">
        <f t="shared" ca="1" si="20"/>
        <v>41</v>
      </c>
      <c r="M116" s="26">
        <f t="shared" ca="1" si="20"/>
        <v>12</v>
      </c>
      <c r="N116" s="26">
        <f t="shared" ca="1" si="20"/>
        <v>33</v>
      </c>
      <c r="O116" s="29">
        <v>2.63</v>
      </c>
      <c r="P116" s="28"/>
      <c r="Q116" s="30">
        <v>52.6</v>
      </c>
      <c r="R116" s="13">
        <v>0.1</v>
      </c>
      <c r="S116" s="17">
        <v>1</v>
      </c>
      <c r="T116" s="14">
        <v>52.6</v>
      </c>
      <c r="U116" s="14">
        <v>38.119999999999997</v>
      </c>
    </row>
    <row r="117" spans="1:21" x14ac:dyDescent="0.2">
      <c r="A117">
        <f t="shared" si="21"/>
        <v>4</v>
      </c>
      <c r="B117" t="s">
        <v>124</v>
      </c>
      <c r="C117" s="16" t="s">
        <v>147</v>
      </c>
      <c r="D117" s="3" t="e">
        <f>COUNTIF(#REF!,'PRICE SUBSIDY'!C117)</f>
        <v>#REF!</v>
      </c>
      <c r="E117" s="24" t="s">
        <v>108</v>
      </c>
      <c r="F117" t="s">
        <v>105</v>
      </c>
      <c r="G117" s="21">
        <v>45058</v>
      </c>
      <c r="H117" s="21">
        <v>45061</v>
      </c>
      <c r="I117" s="22">
        <f t="shared" ca="1" si="17"/>
        <v>21892977624</v>
      </c>
      <c r="J117" s="26">
        <f t="shared" ca="1" si="20"/>
        <v>33</v>
      </c>
      <c r="K117" s="26">
        <f t="shared" ca="1" si="20"/>
        <v>31</v>
      </c>
      <c r="L117" s="26">
        <f t="shared" ca="1" si="20"/>
        <v>24</v>
      </c>
      <c r="M117" s="26">
        <f t="shared" ca="1" si="20"/>
        <v>0</v>
      </c>
      <c r="N117" s="26">
        <f t="shared" ca="1" si="20"/>
        <v>29</v>
      </c>
      <c r="O117" s="29">
        <v>1.67</v>
      </c>
      <c r="P117" s="28"/>
      <c r="Q117" s="30">
        <v>33.4</v>
      </c>
      <c r="R117" s="13">
        <v>7.0000000000000007E-2</v>
      </c>
      <c r="S117" s="17">
        <v>1</v>
      </c>
      <c r="T117" s="14">
        <v>33.4</v>
      </c>
      <c r="U117" s="14">
        <v>24.2</v>
      </c>
    </row>
    <row r="118" spans="1:21" x14ac:dyDescent="0.2">
      <c r="A118">
        <f t="shared" si="21"/>
        <v>2</v>
      </c>
      <c r="B118" t="s">
        <v>124</v>
      </c>
      <c r="C118" s="16" t="s">
        <v>147</v>
      </c>
      <c r="D118" s="3" t="e">
        <f>COUNTIF(#REF!,'PRICE SUBSIDY'!C118)</f>
        <v>#REF!</v>
      </c>
      <c r="E118" s="24" t="s">
        <v>108</v>
      </c>
      <c r="F118" t="s">
        <v>105</v>
      </c>
      <c r="G118" s="21">
        <v>45058</v>
      </c>
      <c r="H118" s="21">
        <v>45061</v>
      </c>
      <c r="I118" s="22">
        <f t="shared" ca="1" si="17"/>
        <v>32655304234</v>
      </c>
      <c r="J118" s="26">
        <f t="shared" ca="1" si="20"/>
        <v>16</v>
      </c>
      <c r="K118" s="26">
        <f t="shared" ca="1" si="20"/>
        <v>30</v>
      </c>
      <c r="L118" s="26">
        <f t="shared" ca="1" si="20"/>
        <v>28</v>
      </c>
      <c r="M118" s="26">
        <f t="shared" ca="1" si="20"/>
        <v>6</v>
      </c>
      <c r="N118" s="26">
        <f t="shared" ca="1" si="20"/>
        <v>48</v>
      </c>
      <c r="O118" s="29">
        <v>2.54</v>
      </c>
      <c r="P118" s="28"/>
      <c r="Q118" s="30">
        <v>50.78</v>
      </c>
      <c r="R118" s="13">
        <v>0.1</v>
      </c>
      <c r="S118" s="17">
        <v>1</v>
      </c>
      <c r="T118" s="14">
        <v>50.78</v>
      </c>
      <c r="U118" s="14">
        <v>36.799999999999997</v>
      </c>
    </row>
    <row r="119" spans="1:21" x14ac:dyDescent="0.2">
      <c r="A119">
        <f t="shared" si="21"/>
        <v>4</v>
      </c>
      <c r="B119" t="s">
        <v>124</v>
      </c>
      <c r="C119" s="16" t="s">
        <v>147</v>
      </c>
      <c r="D119" s="3" t="e">
        <f>COUNTIF(#REF!,'PRICE SUBSIDY'!C119)</f>
        <v>#REF!</v>
      </c>
      <c r="E119" s="24" t="s">
        <v>108</v>
      </c>
      <c r="F119" t="s">
        <v>105</v>
      </c>
      <c r="G119" s="21">
        <v>45058</v>
      </c>
      <c r="H119" s="21">
        <v>45061</v>
      </c>
      <c r="I119" s="22">
        <f t="shared" ca="1" si="17"/>
        <v>29207723663</v>
      </c>
      <c r="J119" s="26">
        <f t="shared" ca="1" si="20"/>
        <v>14</v>
      </c>
      <c r="K119" s="26">
        <f t="shared" ca="1" si="20"/>
        <v>40</v>
      </c>
      <c r="L119" s="26">
        <f t="shared" ca="1" si="20"/>
        <v>40</v>
      </c>
      <c r="M119" s="26">
        <f t="shared" ca="1" si="20"/>
        <v>46</v>
      </c>
      <c r="N119" s="26">
        <f t="shared" ca="1" si="20"/>
        <v>23</v>
      </c>
      <c r="O119" s="29">
        <v>2.17</v>
      </c>
      <c r="P119" s="28"/>
      <c r="Q119" s="30">
        <v>43.5</v>
      </c>
      <c r="R119" s="13">
        <v>0.1</v>
      </c>
      <c r="S119" s="17">
        <v>1</v>
      </c>
      <c r="T119" s="14">
        <v>43.5</v>
      </c>
      <c r="U119" s="14">
        <v>31.52</v>
      </c>
    </row>
    <row r="120" spans="1:21" x14ac:dyDescent="0.2">
      <c r="A120">
        <f t="shared" si="21"/>
        <v>2</v>
      </c>
      <c r="B120" t="s">
        <v>124</v>
      </c>
      <c r="C120" s="16" t="s">
        <v>147</v>
      </c>
      <c r="D120" s="3" t="e">
        <f>COUNTIF(#REF!,'PRICE SUBSIDY'!C120)</f>
        <v>#REF!</v>
      </c>
      <c r="E120" s="24" t="s">
        <v>108</v>
      </c>
      <c r="F120" t="s">
        <v>105</v>
      </c>
      <c r="G120" s="21">
        <v>45058</v>
      </c>
      <c r="H120" s="21">
        <v>45061</v>
      </c>
      <c r="I120" s="22">
        <f t="shared" ca="1" si="17"/>
        <v>37127516500</v>
      </c>
      <c r="J120" s="26">
        <f t="shared" ca="1" si="20"/>
        <v>14</v>
      </c>
      <c r="K120" s="26">
        <f t="shared" ca="1" si="20"/>
        <v>22</v>
      </c>
      <c r="L120" s="26">
        <f t="shared" ca="1" si="20"/>
        <v>46</v>
      </c>
      <c r="M120" s="26">
        <f t="shared" ca="1" si="20"/>
        <v>26</v>
      </c>
      <c r="N120" s="26">
        <f t="shared" ca="1" si="20"/>
        <v>18</v>
      </c>
      <c r="O120" s="29">
        <v>2.63</v>
      </c>
      <c r="P120" s="28"/>
      <c r="Q120" s="30">
        <v>52.6</v>
      </c>
      <c r="R120" s="13">
        <v>0.1</v>
      </c>
      <c r="S120" s="17">
        <v>1</v>
      </c>
      <c r="T120" s="14">
        <v>52.6</v>
      </c>
      <c r="U120" s="14">
        <v>38.11</v>
      </c>
    </row>
    <row r="121" spans="1:21" x14ac:dyDescent="0.2">
      <c r="A121">
        <f t="shared" si="21"/>
        <v>4</v>
      </c>
      <c r="B121" t="s">
        <v>124</v>
      </c>
      <c r="C121" s="16" t="s">
        <v>147</v>
      </c>
      <c r="D121" s="3" t="e">
        <f>COUNTIF(#REF!,'PRICE SUBSIDY'!C121)</f>
        <v>#REF!</v>
      </c>
      <c r="E121" s="24" t="s">
        <v>108</v>
      </c>
      <c r="F121" t="s">
        <v>105</v>
      </c>
      <c r="G121" s="21">
        <v>45058</v>
      </c>
      <c r="H121" s="21">
        <v>45061</v>
      </c>
      <c r="I121" s="22">
        <f t="shared" ca="1" si="17"/>
        <v>35357745429</v>
      </c>
      <c r="J121" s="26">
        <f t="shared" ca="1" si="20"/>
        <v>39</v>
      </c>
      <c r="K121" s="26">
        <f t="shared" ca="1" si="20"/>
        <v>34</v>
      </c>
      <c r="L121" s="26">
        <f t="shared" ca="1" si="20"/>
        <v>1</v>
      </c>
      <c r="M121" s="26">
        <f t="shared" ca="1" si="20"/>
        <v>46</v>
      </c>
      <c r="N121" s="26">
        <f t="shared" ca="1" si="20"/>
        <v>24</v>
      </c>
      <c r="O121" s="29">
        <v>3.58</v>
      </c>
      <c r="P121" s="28"/>
      <c r="Q121" s="30">
        <v>71.599999999999994</v>
      </c>
      <c r="R121" s="13">
        <v>0.11</v>
      </c>
      <c r="S121" s="17">
        <v>1</v>
      </c>
      <c r="T121" s="14">
        <v>71.599999999999994</v>
      </c>
      <c r="U121" s="14">
        <v>51.88</v>
      </c>
    </row>
    <row r="122" spans="1:21" x14ac:dyDescent="0.2">
      <c r="A122">
        <f t="shared" si="21"/>
        <v>2</v>
      </c>
      <c r="B122" t="s">
        <v>94</v>
      </c>
      <c r="C122" s="16" t="s">
        <v>147</v>
      </c>
      <c r="D122" s="3" t="e">
        <f>COUNTIF(#REF!,'PRICE SUBSIDY'!C122)</f>
        <v>#REF!</v>
      </c>
      <c r="E122" s="24" t="s">
        <v>108</v>
      </c>
      <c r="F122" t="s">
        <v>105</v>
      </c>
      <c r="G122" s="21">
        <v>45058</v>
      </c>
      <c r="H122" s="21">
        <v>45061</v>
      </c>
      <c r="I122" s="22">
        <f t="shared" ca="1" si="17"/>
        <v>15929437386</v>
      </c>
      <c r="J122" s="26">
        <f t="shared" ca="1" si="20"/>
        <v>43</v>
      </c>
      <c r="K122" s="26">
        <f t="shared" ca="1" si="20"/>
        <v>7</v>
      </c>
      <c r="L122" s="26">
        <f t="shared" ca="1" si="20"/>
        <v>46</v>
      </c>
      <c r="M122" s="26">
        <f t="shared" ca="1" si="20"/>
        <v>2</v>
      </c>
      <c r="N122" s="26">
        <f t="shared" ca="1" si="20"/>
        <v>11</v>
      </c>
      <c r="O122" s="29">
        <v>3.28</v>
      </c>
      <c r="P122" s="28"/>
      <c r="Q122" s="30">
        <v>65.62</v>
      </c>
      <c r="R122" s="13">
        <v>0.11</v>
      </c>
      <c r="S122" s="17">
        <v>1</v>
      </c>
      <c r="T122" s="14">
        <v>65.62</v>
      </c>
      <c r="U122" s="14">
        <v>47.55</v>
      </c>
    </row>
    <row r="123" spans="1:21" x14ac:dyDescent="0.2">
      <c r="A123">
        <f t="shared" si="21"/>
        <v>4</v>
      </c>
      <c r="B123" t="s">
        <v>94</v>
      </c>
      <c r="C123" s="16" t="s">
        <v>147</v>
      </c>
      <c r="D123" s="3" t="e">
        <f>COUNTIF(#REF!,'PRICE SUBSIDY'!C123)</f>
        <v>#REF!</v>
      </c>
      <c r="E123" s="24" t="s">
        <v>108</v>
      </c>
      <c r="F123" t="s">
        <v>105</v>
      </c>
      <c r="G123" s="21">
        <v>45058</v>
      </c>
      <c r="H123" s="21">
        <v>45061</v>
      </c>
      <c r="I123" s="22">
        <f t="shared" ca="1" si="17"/>
        <v>34081397344</v>
      </c>
      <c r="J123" s="26">
        <f t="shared" ca="1" si="20"/>
        <v>27</v>
      </c>
      <c r="K123" s="26">
        <f t="shared" ca="1" si="20"/>
        <v>29</v>
      </c>
      <c r="L123" s="26">
        <f t="shared" ca="1" si="20"/>
        <v>23</v>
      </c>
      <c r="M123" s="26">
        <f t="shared" ca="1" si="20"/>
        <v>50</v>
      </c>
      <c r="N123" s="26">
        <f t="shared" ca="1" si="20"/>
        <v>7</v>
      </c>
      <c r="O123" s="29">
        <v>1.87</v>
      </c>
      <c r="P123" s="28"/>
      <c r="Q123" s="30">
        <v>37.42</v>
      </c>
      <c r="R123" s="13">
        <v>0.14000000000000001</v>
      </c>
      <c r="S123" s="17">
        <v>1</v>
      </c>
      <c r="T123" s="14">
        <v>37.42</v>
      </c>
      <c r="U123" s="14">
        <v>27.12</v>
      </c>
    </row>
    <row r="124" spans="1:21" x14ac:dyDescent="0.2">
      <c r="A124">
        <f t="shared" si="21"/>
        <v>2</v>
      </c>
      <c r="B124" t="s">
        <v>94</v>
      </c>
      <c r="C124" s="16" t="s">
        <v>147</v>
      </c>
      <c r="D124" s="3" t="e">
        <f>COUNTIF(#REF!,'PRICE SUBSIDY'!C124)</f>
        <v>#REF!</v>
      </c>
      <c r="E124" s="24" t="s">
        <v>108</v>
      </c>
      <c r="F124" t="s">
        <v>105</v>
      </c>
      <c r="G124" s="21">
        <v>45058</v>
      </c>
      <c r="H124" s="21">
        <v>45061</v>
      </c>
      <c r="I124" s="22">
        <f t="shared" ca="1" si="17"/>
        <v>8671547803</v>
      </c>
      <c r="J124" s="26">
        <f t="shared" ca="1" si="20"/>
        <v>50</v>
      </c>
      <c r="K124" s="26">
        <f t="shared" ca="1" si="20"/>
        <v>33</v>
      </c>
      <c r="L124" s="26">
        <f t="shared" ca="1" si="20"/>
        <v>45</v>
      </c>
      <c r="M124" s="26">
        <f t="shared" ca="1" si="20"/>
        <v>19</v>
      </c>
      <c r="N124" s="26">
        <f t="shared" ca="1" si="20"/>
        <v>1</v>
      </c>
      <c r="O124" s="29">
        <v>2.87</v>
      </c>
      <c r="P124" s="28"/>
      <c r="Q124" s="30">
        <v>57.4</v>
      </c>
      <c r="R124" s="13">
        <v>0.09</v>
      </c>
      <c r="S124" s="17">
        <v>1</v>
      </c>
      <c r="T124" s="14">
        <v>57.4</v>
      </c>
      <c r="U124" s="14">
        <v>41.59</v>
      </c>
    </row>
    <row r="125" spans="1:21" x14ac:dyDescent="0.2">
      <c r="A125">
        <f t="shared" si="21"/>
        <v>4</v>
      </c>
      <c r="B125" t="s">
        <v>88</v>
      </c>
      <c r="C125" s="16" t="s">
        <v>147</v>
      </c>
      <c r="D125" s="3" t="e">
        <f>COUNTIF(#REF!,'PRICE SUBSIDY'!C125)</f>
        <v>#REF!</v>
      </c>
      <c r="E125" s="24" t="s">
        <v>108</v>
      </c>
      <c r="F125" t="s">
        <v>105</v>
      </c>
      <c r="G125" s="21">
        <v>45058</v>
      </c>
      <c r="H125" s="21">
        <v>45061</v>
      </c>
      <c r="I125" s="22">
        <f t="shared" ca="1" si="17"/>
        <v>9467195786</v>
      </c>
      <c r="J125" s="26">
        <f t="shared" ca="1" si="20"/>
        <v>2</v>
      </c>
      <c r="K125" s="26">
        <f t="shared" ca="1" si="20"/>
        <v>17</v>
      </c>
      <c r="L125" s="26">
        <f t="shared" ca="1" si="20"/>
        <v>49</v>
      </c>
      <c r="M125" s="26">
        <f t="shared" ca="1" si="20"/>
        <v>48</v>
      </c>
      <c r="N125" s="26">
        <f t="shared" ca="1" si="20"/>
        <v>28</v>
      </c>
      <c r="O125" s="29">
        <v>5.18</v>
      </c>
      <c r="P125" s="28"/>
      <c r="Q125" s="30">
        <v>103.6</v>
      </c>
      <c r="R125" s="13">
        <v>0.06</v>
      </c>
      <c r="S125" s="17">
        <v>1</v>
      </c>
      <c r="T125" s="14">
        <v>103.6</v>
      </c>
      <c r="U125" s="14">
        <v>75.069999999999993</v>
      </c>
    </row>
    <row r="126" spans="1:21" x14ac:dyDescent="0.2">
      <c r="A126">
        <f t="shared" si="21"/>
        <v>2</v>
      </c>
      <c r="B126" t="s">
        <v>88</v>
      </c>
      <c r="C126" s="16" t="s">
        <v>147</v>
      </c>
      <c r="D126" s="3" t="e">
        <f>COUNTIF(#REF!,'PRICE SUBSIDY'!C126)</f>
        <v>#REF!</v>
      </c>
      <c r="E126" s="24" t="s">
        <v>108</v>
      </c>
      <c r="F126" t="s">
        <v>105</v>
      </c>
      <c r="G126" s="21">
        <v>45058</v>
      </c>
      <c r="H126" s="21">
        <v>45061</v>
      </c>
      <c r="I126" s="22">
        <f t="shared" ca="1" si="17"/>
        <v>95556025448</v>
      </c>
      <c r="J126" s="26">
        <f t="shared" ca="1" si="20"/>
        <v>36</v>
      </c>
      <c r="K126" s="26">
        <f t="shared" ca="1" si="20"/>
        <v>17</v>
      </c>
      <c r="L126" s="26">
        <f t="shared" ca="1" si="20"/>
        <v>16</v>
      </c>
      <c r="M126" s="26">
        <f t="shared" ca="1" si="20"/>
        <v>24</v>
      </c>
      <c r="N126" s="26">
        <f t="shared" ca="1" si="20"/>
        <v>2</v>
      </c>
      <c r="O126" s="29">
        <v>15.12</v>
      </c>
      <c r="P126" s="28"/>
      <c r="Q126" s="30">
        <v>302.39999999999998</v>
      </c>
      <c r="R126" s="13">
        <v>0.17</v>
      </c>
      <c r="S126" s="17">
        <v>1</v>
      </c>
      <c r="T126" s="14">
        <v>302.39999999999998</v>
      </c>
      <c r="U126" s="14">
        <v>219.13</v>
      </c>
    </row>
    <row r="127" spans="1:21" x14ac:dyDescent="0.2">
      <c r="A127">
        <f t="shared" si="21"/>
        <v>4</v>
      </c>
      <c r="B127" t="s">
        <v>88</v>
      </c>
      <c r="C127" s="16" t="s">
        <v>147</v>
      </c>
      <c r="D127" s="3" t="e">
        <f>COUNTIF(#REF!,'PRICE SUBSIDY'!C127)</f>
        <v>#REF!</v>
      </c>
      <c r="E127" s="24" t="s">
        <v>108</v>
      </c>
      <c r="F127" t="s">
        <v>105</v>
      </c>
      <c r="G127" s="21">
        <v>45058</v>
      </c>
      <c r="H127" s="21">
        <v>45061</v>
      </c>
      <c r="I127" s="22">
        <f t="shared" ca="1" si="17"/>
        <v>96500534615</v>
      </c>
      <c r="J127" s="26">
        <f t="shared" ca="1" si="20"/>
        <v>40</v>
      </c>
      <c r="K127" s="26">
        <f t="shared" ca="1" si="20"/>
        <v>3</v>
      </c>
      <c r="L127" s="26">
        <f t="shared" ca="1" si="20"/>
        <v>24</v>
      </c>
      <c r="M127" s="26">
        <f t="shared" ca="1" si="20"/>
        <v>2</v>
      </c>
      <c r="N127" s="26">
        <f t="shared" ca="1" si="20"/>
        <v>12</v>
      </c>
      <c r="O127" s="29">
        <v>13.13</v>
      </c>
      <c r="P127" s="28"/>
      <c r="Q127" s="30">
        <v>262.60000000000002</v>
      </c>
      <c r="R127" s="13">
        <v>0.09</v>
      </c>
      <c r="S127" s="17">
        <v>1</v>
      </c>
      <c r="T127" s="14">
        <v>262.60000000000002</v>
      </c>
      <c r="U127" s="14">
        <v>190.29</v>
      </c>
    </row>
    <row r="128" spans="1:21" x14ac:dyDescent="0.2">
      <c r="A128">
        <f t="shared" si="21"/>
        <v>2</v>
      </c>
      <c r="B128" t="s">
        <v>88</v>
      </c>
      <c r="C128" s="16" t="s">
        <v>147</v>
      </c>
      <c r="D128" s="3" t="e">
        <f>COUNTIF(#REF!,'PRICE SUBSIDY'!C128)</f>
        <v>#REF!</v>
      </c>
      <c r="E128" s="24" t="s">
        <v>108</v>
      </c>
      <c r="F128" t="s">
        <v>105</v>
      </c>
      <c r="G128" s="21">
        <v>45058</v>
      </c>
      <c r="H128" s="21">
        <v>45061</v>
      </c>
      <c r="I128" s="22">
        <f t="shared" ca="1" si="17"/>
        <v>93721459166</v>
      </c>
      <c r="J128" s="26">
        <f t="shared" ca="1" si="20"/>
        <v>15</v>
      </c>
      <c r="K128" s="26">
        <f t="shared" ca="1" si="20"/>
        <v>26</v>
      </c>
      <c r="L128" s="26">
        <f t="shared" ca="1" si="20"/>
        <v>46</v>
      </c>
      <c r="M128" s="26">
        <f t="shared" ca="1" si="20"/>
        <v>32</v>
      </c>
      <c r="N128" s="26">
        <f t="shared" ca="1" si="20"/>
        <v>41</v>
      </c>
      <c r="O128" s="29">
        <v>17.95</v>
      </c>
      <c r="P128" s="28"/>
      <c r="Q128" s="30">
        <v>359</v>
      </c>
      <c r="R128" s="13">
        <v>0.11</v>
      </c>
      <c r="S128" s="17">
        <v>1</v>
      </c>
      <c r="T128" s="14">
        <v>359</v>
      </c>
      <c r="U128" s="14">
        <v>260.14</v>
      </c>
    </row>
    <row r="129" spans="1:21" x14ac:dyDescent="0.2">
      <c r="A129">
        <f t="shared" si="21"/>
        <v>4</v>
      </c>
      <c r="B129" t="s">
        <v>95</v>
      </c>
      <c r="C129" s="16" t="s">
        <v>147</v>
      </c>
      <c r="D129" s="3" t="e">
        <f>COUNTIF(#REF!,'PRICE SUBSIDY'!C129)</f>
        <v>#REF!</v>
      </c>
      <c r="E129" s="24" t="s">
        <v>108</v>
      </c>
      <c r="F129" t="s">
        <v>105</v>
      </c>
      <c r="G129" s="21">
        <v>45058</v>
      </c>
      <c r="H129" s="21">
        <v>45061</v>
      </c>
      <c r="I129" s="22">
        <f t="shared" ca="1" si="17"/>
        <v>36292946205</v>
      </c>
      <c r="J129" s="26">
        <f t="shared" ca="1" si="20"/>
        <v>34</v>
      </c>
      <c r="K129" s="26">
        <f t="shared" ca="1" si="20"/>
        <v>16</v>
      </c>
      <c r="L129" s="26">
        <f t="shared" ca="1" si="20"/>
        <v>14</v>
      </c>
      <c r="M129" s="26">
        <f t="shared" ca="1" si="20"/>
        <v>29</v>
      </c>
      <c r="N129" s="26">
        <f t="shared" ca="1" si="20"/>
        <v>7</v>
      </c>
      <c r="O129" s="29">
        <v>5.51</v>
      </c>
      <c r="P129" s="28"/>
      <c r="Q129" s="30">
        <v>110.2</v>
      </c>
      <c r="R129" s="13">
        <v>0.11</v>
      </c>
      <c r="S129" s="17">
        <v>1</v>
      </c>
      <c r="T129" s="14">
        <v>110.2</v>
      </c>
      <c r="U129" s="14">
        <v>79.86</v>
      </c>
    </row>
    <row r="130" spans="1:21" x14ac:dyDescent="0.2">
      <c r="A130">
        <f t="shared" si="21"/>
        <v>2</v>
      </c>
      <c r="B130" t="s">
        <v>95</v>
      </c>
      <c r="C130" s="16" t="s">
        <v>147</v>
      </c>
      <c r="D130" s="3" t="e">
        <f>COUNTIF(#REF!,'PRICE SUBSIDY'!C130)</f>
        <v>#REF!</v>
      </c>
      <c r="E130" s="24" t="s">
        <v>108</v>
      </c>
      <c r="F130" t="s">
        <v>105</v>
      </c>
      <c r="G130" s="21">
        <v>45058</v>
      </c>
      <c r="H130" s="21">
        <v>45061</v>
      </c>
      <c r="I130" s="22">
        <f t="shared" ca="1" si="17"/>
        <v>63898783122</v>
      </c>
      <c r="J130" s="26">
        <f t="shared" ca="1" si="20"/>
        <v>42</v>
      </c>
      <c r="K130" s="26">
        <f t="shared" ca="1" si="20"/>
        <v>45</v>
      </c>
      <c r="L130" s="26">
        <f t="shared" ca="1" si="20"/>
        <v>7</v>
      </c>
      <c r="M130" s="26">
        <f t="shared" ca="1" si="20"/>
        <v>47</v>
      </c>
      <c r="N130" s="26">
        <f t="shared" ca="1" si="20"/>
        <v>24</v>
      </c>
      <c r="O130" s="29">
        <v>7.3</v>
      </c>
      <c r="P130" s="28"/>
      <c r="Q130" s="30">
        <v>146</v>
      </c>
      <c r="R130" s="13">
        <v>0.12</v>
      </c>
      <c r="S130" s="17">
        <v>1</v>
      </c>
      <c r="T130" s="14">
        <v>146</v>
      </c>
      <c r="U130" s="14">
        <v>105.8</v>
      </c>
    </row>
    <row r="131" spans="1:21" x14ac:dyDescent="0.2">
      <c r="A131">
        <f t="shared" si="21"/>
        <v>4</v>
      </c>
      <c r="B131" t="s">
        <v>110</v>
      </c>
      <c r="C131" s="16" t="s">
        <v>147</v>
      </c>
      <c r="D131" s="3" t="e">
        <f>COUNTIF(#REF!,'PRICE SUBSIDY'!C131)</f>
        <v>#REF!</v>
      </c>
      <c r="E131" s="24" t="s">
        <v>108</v>
      </c>
      <c r="F131" t="s">
        <v>105</v>
      </c>
      <c r="G131" s="21">
        <v>45058</v>
      </c>
      <c r="H131" s="21">
        <v>45061</v>
      </c>
      <c r="I131" s="22">
        <f t="shared" ca="1" si="17"/>
        <v>62522904907</v>
      </c>
      <c r="J131" s="26">
        <f t="shared" ca="1" si="20"/>
        <v>24</v>
      </c>
      <c r="K131" s="26">
        <f t="shared" ca="1" si="20"/>
        <v>35</v>
      </c>
      <c r="L131" s="26">
        <f t="shared" ca="1" si="20"/>
        <v>14</v>
      </c>
      <c r="M131" s="26">
        <f t="shared" ca="1" si="20"/>
        <v>6</v>
      </c>
      <c r="N131" s="26">
        <f t="shared" ca="1" si="20"/>
        <v>11</v>
      </c>
      <c r="O131" s="29">
        <v>0.9</v>
      </c>
      <c r="P131" s="28"/>
      <c r="Q131" s="30">
        <v>18.02</v>
      </c>
      <c r="R131" s="13">
        <v>0.09</v>
      </c>
      <c r="S131" s="17">
        <v>1</v>
      </c>
      <c r="T131" s="14">
        <v>18.02</v>
      </c>
      <c r="U131" s="14">
        <v>13.06</v>
      </c>
    </row>
    <row r="132" spans="1:21" x14ac:dyDescent="0.2">
      <c r="A132">
        <f t="shared" si="21"/>
        <v>2</v>
      </c>
      <c r="B132" t="s">
        <v>110</v>
      </c>
      <c r="C132" s="16" t="s">
        <v>147</v>
      </c>
      <c r="D132" s="3" t="e">
        <f>COUNTIF(#REF!,'PRICE SUBSIDY'!C132)</f>
        <v>#REF!</v>
      </c>
      <c r="E132" s="24" t="s">
        <v>108</v>
      </c>
      <c r="F132" t="s">
        <v>105</v>
      </c>
      <c r="G132" s="21">
        <v>45058</v>
      </c>
      <c r="H132" s="21">
        <v>45061</v>
      </c>
      <c r="I132" s="22">
        <f t="shared" ca="1" si="17"/>
        <v>69042869360</v>
      </c>
      <c r="J132" s="26">
        <f t="shared" ca="1" si="20"/>
        <v>33</v>
      </c>
      <c r="K132" s="26">
        <f t="shared" ca="1" si="20"/>
        <v>25</v>
      </c>
      <c r="L132" s="26">
        <f t="shared" ca="1" si="20"/>
        <v>32</v>
      </c>
      <c r="M132" s="26">
        <f t="shared" ca="1" si="20"/>
        <v>3</v>
      </c>
      <c r="N132" s="26">
        <f t="shared" ca="1" si="20"/>
        <v>37</v>
      </c>
      <c r="O132" s="29">
        <v>0.9</v>
      </c>
      <c r="P132" s="28"/>
      <c r="Q132" s="30">
        <v>18.02</v>
      </c>
      <c r="R132" s="13">
        <v>0.09</v>
      </c>
      <c r="S132" s="17">
        <v>1</v>
      </c>
      <c r="T132" s="14">
        <v>18.02</v>
      </c>
      <c r="U132" s="14">
        <v>13.06</v>
      </c>
    </row>
    <row r="133" spans="1:21" x14ac:dyDescent="0.2">
      <c r="A133">
        <f t="shared" si="21"/>
        <v>4</v>
      </c>
      <c r="B133" t="s">
        <v>110</v>
      </c>
      <c r="C133" s="16" t="s">
        <v>147</v>
      </c>
      <c r="D133" s="3" t="e">
        <f>COUNTIF(#REF!,'PRICE SUBSIDY'!C133)</f>
        <v>#REF!</v>
      </c>
      <c r="E133" s="24" t="s">
        <v>108</v>
      </c>
      <c r="F133" t="s">
        <v>105</v>
      </c>
      <c r="G133" s="21">
        <v>45058</v>
      </c>
      <c r="H133" s="21">
        <v>45061</v>
      </c>
      <c r="I133" s="22">
        <f t="shared" ref="I133:I176" ca="1" si="22">RANDBETWEEN(1000000000,99999999999)</f>
        <v>50669036357</v>
      </c>
      <c r="J133" s="26">
        <f t="shared" ref="J133:N168" ca="1" si="23">RANDBETWEEN(0,50)</f>
        <v>17</v>
      </c>
      <c r="K133" s="26">
        <f t="shared" ca="1" si="23"/>
        <v>21</v>
      </c>
      <c r="L133" s="26">
        <f t="shared" ca="1" si="23"/>
        <v>15</v>
      </c>
      <c r="M133" s="26">
        <f t="shared" ca="1" si="23"/>
        <v>27</v>
      </c>
      <c r="N133" s="26">
        <f t="shared" ca="1" si="23"/>
        <v>16</v>
      </c>
      <c r="O133" s="29">
        <v>0.9</v>
      </c>
      <c r="P133" s="28"/>
      <c r="Q133" s="30">
        <v>18.02</v>
      </c>
      <c r="R133" s="13">
        <v>0.09</v>
      </c>
      <c r="S133" s="17">
        <v>1</v>
      </c>
      <c r="T133" s="14">
        <v>18.02</v>
      </c>
      <c r="U133" s="14">
        <v>13.06</v>
      </c>
    </row>
    <row r="134" spans="1:21" x14ac:dyDescent="0.2">
      <c r="A134">
        <f t="shared" ref="A134:A165" si="24">A132</f>
        <v>2</v>
      </c>
      <c r="B134" t="s">
        <v>110</v>
      </c>
      <c r="C134" s="16" t="s">
        <v>147</v>
      </c>
      <c r="D134" s="3" t="e">
        <f>COUNTIF(#REF!,'PRICE SUBSIDY'!C134)</f>
        <v>#REF!</v>
      </c>
      <c r="E134" s="24" t="s">
        <v>108</v>
      </c>
      <c r="F134" t="s">
        <v>105</v>
      </c>
      <c r="G134" s="21">
        <v>45058</v>
      </c>
      <c r="H134" s="21">
        <v>45061</v>
      </c>
      <c r="I134" s="22">
        <f t="shared" ca="1" si="22"/>
        <v>52509972613</v>
      </c>
      <c r="J134" s="26">
        <f t="shared" ca="1" si="23"/>
        <v>16</v>
      </c>
      <c r="K134" s="26">
        <f t="shared" ca="1" si="23"/>
        <v>35</v>
      </c>
      <c r="L134" s="26">
        <f t="shared" ca="1" si="23"/>
        <v>38</v>
      </c>
      <c r="M134" s="26">
        <f t="shared" ca="1" si="23"/>
        <v>25</v>
      </c>
      <c r="N134" s="26">
        <f t="shared" ca="1" si="23"/>
        <v>11</v>
      </c>
      <c r="O134" s="29">
        <v>0.9</v>
      </c>
      <c r="P134" s="28"/>
      <c r="Q134" s="30">
        <v>18.02</v>
      </c>
      <c r="R134" s="13">
        <v>0.09</v>
      </c>
      <c r="S134" s="17">
        <v>1</v>
      </c>
      <c r="T134" s="14">
        <v>18.02</v>
      </c>
      <c r="U134" s="14">
        <v>13.06</v>
      </c>
    </row>
    <row r="135" spans="1:21" x14ac:dyDescent="0.2">
      <c r="A135">
        <f t="shared" si="24"/>
        <v>4</v>
      </c>
      <c r="B135" t="s">
        <v>110</v>
      </c>
      <c r="C135" s="16" t="s">
        <v>147</v>
      </c>
      <c r="D135" s="3" t="e">
        <f>COUNTIF(#REF!,'PRICE SUBSIDY'!C135)</f>
        <v>#REF!</v>
      </c>
      <c r="E135" s="24" t="s">
        <v>108</v>
      </c>
      <c r="F135" t="s">
        <v>105</v>
      </c>
      <c r="G135" s="21">
        <v>45058</v>
      </c>
      <c r="H135" s="21">
        <v>45061</v>
      </c>
      <c r="I135" s="22">
        <f t="shared" ca="1" si="22"/>
        <v>1684805019</v>
      </c>
      <c r="J135" s="26">
        <f t="shared" ca="1" si="23"/>
        <v>39</v>
      </c>
      <c r="K135" s="26">
        <f t="shared" ca="1" si="23"/>
        <v>16</v>
      </c>
      <c r="L135" s="26">
        <f t="shared" ca="1" si="23"/>
        <v>8</v>
      </c>
      <c r="M135" s="26">
        <f t="shared" ca="1" si="23"/>
        <v>17</v>
      </c>
      <c r="N135" s="26">
        <f t="shared" ca="1" si="23"/>
        <v>23</v>
      </c>
      <c r="O135" s="29">
        <v>3.62</v>
      </c>
      <c r="P135" s="28"/>
      <c r="Q135" s="30">
        <v>72.400000000000006</v>
      </c>
      <c r="R135" s="13">
        <v>0.11</v>
      </c>
      <c r="S135" s="17">
        <v>1</v>
      </c>
      <c r="T135" s="14">
        <v>72.400000000000006</v>
      </c>
      <c r="U135" s="14">
        <v>52.46</v>
      </c>
    </row>
    <row r="136" spans="1:21" x14ac:dyDescent="0.2">
      <c r="A136">
        <f t="shared" si="24"/>
        <v>2</v>
      </c>
      <c r="B136" t="s">
        <v>110</v>
      </c>
      <c r="C136" s="16" t="s">
        <v>147</v>
      </c>
      <c r="D136" s="3" t="e">
        <f>COUNTIF(#REF!,'PRICE SUBSIDY'!C136)</f>
        <v>#REF!</v>
      </c>
      <c r="E136" s="24" t="s">
        <v>108</v>
      </c>
      <c r="F136" t="s">
        <v>105</v>
      </c>
      <c r="G136" s="21">
        <v>45058</v>
      </c>
      <c r="H136" s="21">
        <v>45061</v>
      </c>
      <c r="I136" s="22">
        <f t="shared" ca="1" si="22"/>
        <v>67279762758</v>
      </c>
      <c r="J136" s="26">
        <f t="shared" ca="1" si="23"/>
        <v>6</v>
      </c>
      <c r="K136" s="26">
        <f t="shared" ca="1" si="23"/>
        <v>13</v>
      </c>
      <c r="L136" s="26">
        <f t="shared" ca="1" si="23"/>
        <v>2</v>
      </c>
      <c r="M136" s="26">
        <f t="shared" ca="1" si="23"/>
        <v>35</v>
      </c>
      <c r="N136" s="26">
        <f t="shared" ca="1" si="23"/>
        <v>5</v>
      </c>
      <c r="O136" s="29">
        <v>3.15</v>
      </c>
      <c r="P136" s="28"/>
      <c r="Q136" s="30">
        <v>63</v>
      </c>
      <c r="R136" s="13">
        <v>0.09</v>
      </c>
      <c r="S136" s="17">
        <v>1</v>
      </c>
      <c r="T136" s="14">
        <v>63</v>
      </c>
      <c r="U136" s="14">
        <v>45.65</v>
      </c>
    </row>
    <row r="137" spans="1:21" x14ac:dyDescent="0.2">
      <c r="A137">
        <f t="shared" si="24"/>
        <v>4</v>
      </c>
      <c r="B137" t="s">
        <v>111</v>
      </c>
      <c r="C137" s="16" t="s">
        <v>147</v>
      </c>
      <c r="D137" s="3" t="e">
        <f>COUNTIF(#REF!,'PRICE SUBSIDY'!C137)</f>
        <v>#REF!</v>
      </c>
      <c r="E137" s="24" t="s">
        <v>108</v>
      </c>
      <c r="F137" t="s">
        <v>105</v>
      </c>
      <c r="G137" s="21">
        <v>45058</v>
      </c>
      <c r="H137" s="21">
        <v>45061</v>
      </c>
      <c r="I137" s="22">
        <f t="shared" ca="1" si="22"/>
        <v>74751017685</v>
      </c>
      <c r="J137" s="26">
        <f t="shared" ca="1" si="23"/>
        <v>42</v>
      </c>
      <c r="K137" s="26">
        <f t="shared" ca="1" si="23"/>
        <v>29</v>
      </c>
      <c r="L137" s="26">
        <f t="shared" ca="1" si="23"/>
        <v>0</v>
      </c>
      <c r="M137" s="26">
        <f t="shared" ca="1" si="23"/>
        <v>32</v>
      </c>
      <c r="N137" s="26">
        <f t="shared" ca="1" si="23"/>
        <v>22</v>
      </c>
      <c r="O137" s="29">
        <v>2.39</v>
      </c>
      <c r="P137" s="28"/>
      <c r="Q137" s="30">
        <v>47.7</v>
      </c>
      <c r="R137" s="13">
        <v>0.12</v>
      </c>
      <c r="S137" s="17">
        <v>1</v>
      </c>
      <c r="T137" s="14">
        <v>47.7</v>
      </c>
      <c r="U137" s="14">
        <v>34.57</v>
      </c>
    </row>
    <row r="138" spans="1:21" x14ac:dyDescent="0.2">
      <c r="A138">
        <f t="shared" si="24"/>
        <v>2</v>
      </c>
      <c r="B138" t="s">
        <v>111</v>
      </c>
      <c r="C138" s="16" t="s">
        <v>147</v>
      </c>
      <c r="D138" s="3" t="e">
        <f>COUNTIF(#REF!,'PRICE SUBSIDY'!C138)</f>
        <v>#REF!</v>
      </c>
      <c r="E138" s="24" t="s">
        <v>108</v>
      </c>
      <c r="F138" t="s">
        <v>105</v>
      </c>
      <c r="G138" s="21">
        <v>45058</v>
      </c>
      <c r="H138" s="21">
        <v>45061</v>
      </c>
      <c r="I138" s="22">
        <f t="shared" ca="1" si="22"/>
        <v>88863355202</v>
      </c>
      <c r="J138" s="26">
        <f t="shared" ca="1" si="23"/>
        <v>9</v>
      </c>
      <c r="K138" s="26">
        <f t="shared" ca="1" si="23"/>
        <v>34</v>
      </c>
      <c r="L138" s="26">
        <f t="shared" ca="1" si="23"/>
        <v>21</v>
      </c>
      <c r="M138" s="26">
        <f t="shared" ca="1" si="23"/>
        <v>20</v>
      </c>
      <c r="N138" s="26">
        <f t="shared" ca="1" si="23"/>
        <v>6</v>
      </c>
      <c r="O138" s="29">
        <v>2.02</v>
      </c>
      <c r="P138" s="28"/>
      <c r="Q138" s="30">
        <v>40.4</v>
      </c>
      <c r="R138" s="13">
        <v>0.1</v>
      </c>
      <c r="S138" s="17">
        <v>1</v>
      </c>
      <c r="T138" s="14">
        <v>40.4</v>
      </c>
      <c r="U138" s="14">
        <v>29.28</v>
      </c>
    </row>
    <row r="139" spans="1:21" x14ac:dyDescent="0.2">
      <c r="A139">
        <f t="shared" si="24"/>
        <v>4</v>
      </c>
      <c r="B139" t="s">
        <v>111</v>
      </c>
      <c r="C139" s="16" t="s">
        <v>147</v>
      </c>
      <c r="D139" s="3" t="e">
        <f>COUNTIF(#REF!,'PRICE SUBSIDY'!C139)</f>
        <v>#REF!</v>
      </c>
      <c r="E139" s="24" t="s">
        <v>108</v>
      </c>
      <c r="F139" t="s">
        <v>105</v>
      </c>
      <c r="G139" s="21">
        <v>45058</v>
      </c>
      <c r="H139" s="21">
        <v>45061</v>
      </c>
      <c r="I139" s="22">
        <f t="shared" ca="1" si="22"/>
        <v>22782100226</v>
      </c>
      <c r="J139" s="26">
        <f t="shared" ca="1" si="23"/>
        <v>11</v>
      </c>
      <c r="K139" s="26">
        <f t="shared" ca="1" si="23"/>
        <v>16</v>
      </c>
      <c r="L139" s="26">
        <f t="shared" ca="1" si="23"/>
        <v>46</v>
      </c>
      <c r="M139" s="26">
        <f t="shared" ca="1" si="23"/>
        <v>26</v>
      </c>
      <c r="N139" s="26">
        <f t="shared" ca="1" si="23"/>
        <v>14</v>
      </c>
      <c r="O139" s="29">
        <v>0.78</v>
      </c>
      <c r="P139" s="28"/>
      <c r="Q139" s="30">
        <v>15.5</v>
      </c>
      <c r="R139" s="13">
        <v>0.06</v>
      </c>
      <c r="S139" s="17">
        <v>1</v>
      </c>
      <c r="T139" s="14">
        <v>15.5</v>
      </c>
      <c r="U139" s="14">
        <v>11.23</v>
      </c>
    </row>
    <row r="140" spans="1:21" s="31" customFormat="1" x14ac:dyDescent="0.2">
      <c r="A140">
        <f t="shared" si="24"/>
        <v>2</v>
      </c>
      <c r="B140" s="31" t="s">
        <v>91</v>
      </c>
      <c r="C140" s="16" t="s">
        <v>147</v>
      </c>
      <c r="D140" s="3" t="e">
        <f>COUNTIF(#REF!,'PRICE SUBSIDY'!C140)</f>
        <v>#REF!</v>
      </c>
      <c r="E140" s="32" t="s">
        <v>108</v>
      </c>
      <c r="F140" s="31" t="s">
        <v>105</v>
      </c>
      <c r="G140" s="33">
        <v>45058</v>
      </c>
      <c r="H140" s="33">
        <v>45061</v>
      </c>
      <c r="I140" s="22">
        <f t="shared" ca="1" si="22"/>
        <v>43345024736</v>
      </c>
      <c r="J140" s="26">
        <f t="shared" ca="1" si="23"/>
        <v>15</v>
      </c>
      <c r="K140" s="26">
        <f t="shared" ca="1" si="23"/>
        <v>21</v>
      </c>
      <c r="L140" s="26">
        <f t="shared" ca="1" si="23"/>
        <v>48</v>
      </c>
      <c r="M140" s="26">
        <f t="shared" ca="1" si="23"/>
        <v>36</v>
      </c>
      <c r="N140" s="26">
        <f t="shared" ca="1" si="23"/>
        <v>28</v>
      </c>
      <c r="O140" s="34">
        <v>26.67</v>
      </c>
      <c r="P140" s="35"/>
      <c r="Q140" s="36">
        <v>533.4</v>
      </c>
      <c r="R140" s="37">
        <v>0.8</v>
      </c>
      <c r="S140" s="38">
        <v>1</v>
      </c>
      <c r="T140" s="39">
        <v>533.4</v>
      </c>
      <c r="U140" s="39">
        <v>386.52</v>
      </c>
    </row>
    <row r="141" spans="1:21" x14ac:dyDescent="0.2">
      <c r="A141">
        <f t="shared" si="24"/>
        <v>4</v>
      </c>
      <c r="B141" t="s">
        <v>91</v>
      </c>
      <c r="C141" s="16" t="s">
        <v>147</v>
      </c>
      <c r="D141" s="3" t="e">
        <f>COUNTIF(#REF!,'PRICE SUBSIDY'!C141)</f>
        <v>#REF!</v>
      </c>
      <c r="E141" s="24" t="s">
        <v>108</v>
      </c>
      <c r="F141" t="s">
        <v>105</v>
      </c>
      <c r="G141" s="21">
        <v>45058</v>
      </c>
      <c r="H141" s="21">
        <v>45061</v>
      </c>
      <c r="I141" s="22">
        <f t="shared" ca="1" si="22"/>
        <v>82606262686</v>
      </c>
      <c r="J141" s="26">
        <f t="shared" ca="1" si="23"/>
        <v>5</v>
      </c>
      <c r="K141" s="26">
        <f t="shared" ca="1" si="23"/>
        <v>10</v>
      </c>
      <c r="L141" s="26">
        <f t="shared" ca="1" si="23"/>
        <v>7</v>
      </c>
      <c r="M141" s="26">
        <f t="shared" ca="1" si="23"/>
        <v>10</v>
      </c>
      <c r="N141" s="26">
        <f t="shared" ca="1" si="23"/>
        <v>23</v>
      </c>
      <c r="O141" s="29">
        <v>10.45</v>
      </c>
      <c r="P141" s="28"/>
      <c r="Q141" s="30">
        <v>209</v>
      </c>
      <c r="R141" s="13">
        <v>0.19</v>
      </c>
      <c r="S141" s="17">
        <v>1</v>
      </c>
      <c r="T141" s="14">
        <v>209</v>
      </c>
      <c r="U141" s="14">
        <v>151.44999999999999</v>
      </c>
    </row>
    <row r="142" spans="1:21" x14ac:dyDescent="0.2">
      <c r="A142">
        <f t="shared" si="24"/>
        <v>2</v>
      </c>
      <c r="B142" t="s">
        <v>91</v>
      </c>
      <c r="C142" s="16" t="s">
        <v>147</v>
      </c>
      <c r="D142" s="3" t="e">
        <f>COUNTIF(#REF!,'PRICE SUBSIDY'!C142)</f>
        <v>#REF!</v>
      </c>
      <c r="E142" s="24" t="s">
        <v>108</v>
      </c>
      <c r="F142" t="s">
        <v>105</v>
      </c>
      <c r="G142" s="21">
        <v>45058</v>
      </c>
      <c r="H142" s="21">
        <v>45061</v>
      </c>
      <c r="I142" s="22">
        <f t="shared" ca="1" si="22"/>
        <v>65425925486</v>
      </c>
      <c r="J142" s="26">
        <f t="shared" ca="1" si="23"/>
        <v>4</v>
      </c>
      <c r="K142" s="26">
        <f t="shared" ca="1" si="23"/>
        <v>17</v>
      </c>
      <c r="L142" s="26">
        <f t="shared" ca="1" si="23"/>
        <v>14</v>
      </c>
      <c r="M142" s="26">
        <f t="shared" ca="1" si="23"/>
        <v>20</v>
      </c>
      <c r="N142" s="26">
        <f t="shared" ca="1" si="23"/>
        <v>21</v>
      </c>
      <c r="O142" s="29">
        <v>2.38</v>
      </c>
      <c r="P142" s="28"/>
      <c r="Q142" s="30">
        <v>47.54</v>
      </c>
      <c r="R142" s="13">
        <v>7.0000000000000007E-2</v>
      </c>
      <c r="S142" s="17">
        <v>1</v>
      </c>
      <c r="T142" s="14">
        <v>47.54</v>
      </c>
      <c r="U142" s="14">
        <v>34.450000000000003</v>
      </c>
    </row>
    <row r="143" spans="1:21" x14ac:dyDescent="0.2">
      <c r="A143">
        <f t="shared" si="24"/>
        <v>4</v>
      </c>
      <c r="B143" t="s">
        <v>86</v>
      </c>
      <c r="C143" s="16" t="s">
        <v>147</v>
      </c>
      <c r="D143" s="3" t="e">
        <f>COUNTIF(#REF!,'PRICE SUBSIDY'!C143)</f>
        <v>#REF!</v>
      </c>
      <c r="E143" s="24" t="s">
        <v>108</v>
      </c>
      <c r="F143" t="s">
        <v>105</v>
      </c>
      <c r="G143" s="21">
        <v>45058</v>
      </c>
      <c r="H143" s="21">
        <v>45061</v>
      </c>
      <c r="I143" s="22">
        <f t="shared" ca="1" si="22"/>
        <v>81479538828</v>
      </c>
      <c r="J143" s="26">
        <f t="shared" ca="1" si="23"/>
        <v>20</v>
      </c>
      <c r="K143" s="26">
        <f t="shared" ca="1" si="23"/>
        <v>28</v>
      </c>
      <c r="L143" s="26">
        <f t="shared" ca="1" si="23"/>
        <v>13</v>
      </c>
      <c r="M143" s="26">
        <f t="shared" ca="1" si="23"/>
        <v>5</v>
      </c>
      <c r="N143" s="26">
        <f t="shared" ca="1" si="23"/>
        <v>39</v>
      </c>
      <c r="O143" s="29">
        <v>1.22</v>
      </c>
      <c r="P143" s="28"/>
      <c r="Q143" s="30">
        <v>24.36</v>
      </c>
      <c r="R143" s="13">
        <v>0.08</v>
      </c>
      <c r="S143" s="17">
        <v>1</v>
      </c>
      <c r="T143" s="14">
        <v>24.36</v>
      </c>
      <c r="U143" s="14">
        <v>17.649999999999999</v>
      </c>
    </row>
    <row r="144" spans="1:21" x14ac:dyDescent="0.2">
      <c r="A144">
        <f t="shared" si="24"/>
        <v>2</v>
      </c>
      <c r="B144" t="s">
        <v>125</v>
      </c>
      <c r="C144" s="16" t="s">
        <v>147</v>
      </c>
      <c r="D144" s="3" t="e">
        <f>COUNTIF(#REF!,'PRICE SUBSIDY'!C144)</f>
        <v>#REF!</v>
      </c>
      <c r="E144" s="24" t="s">
        <v>108</v>
      </c>
      <c r="F144" t="s">
        <v>105</v>
      </c>
      <c r="G144" s="21">
        <v>45058</v>
      </c>
      <c r="H144" s="21">
        <v>45061</v>
      </c>
      <c r="I144" s="22">
        <f t="shared" ca="1" si="22"/>
        <v>2420150148</v>
      </c>
      <c r="J144" s="26">
        <f t="shared" ca="1" si="23"/>
        <v>42</v>
      </c>
      <c r="K144" s="26">
        <f t="shared" ca="1" si="23"/>
        <v>42</v>
      </c>
      <c r="L144" s="26">
        <f t="shared" ca="1" si="23"/>
        <v>46</v>
      </c>
      <c r="M144" s="26">
        <f t="shared" ca="1" si="23"/>
        <v>4</v>
      </c>
      <c r="N144" s="26">
        <f t="shared" ca="1" si="23"/>
        <v>24</v>
      </c>
      <c r="O144" s="29">
        <v>2.59</v>
      </c>
      <c r="P144" s="28"/>
      <c r="Q144" s="30">
        <v>51.8</v>
      </c>
      <c r="R144" s="13">
        <v>0.06</v>
      </c>
      <c r="S144" s="17">
        <v>1</v>
      </c>
      <c r="T144" s="14">
        <v>51.8</v>
      </c>
      <c r="U144" s="14">
        <v>37.54</v>
      </c>
    </row>
    <row r="145" spans="1:21" x14ac:dyDescent="0.2">
      <c r="A145">
        <f t="shared" si="24"/>
        <v>4</v>
      </c>
      <c r="B145" t="s">
        <v>125</v>
      </c>
      <c r="C145" s="16" t="s">
        <v>147</v>
      </c>
      <c r="D145" s="3" t="e">
        <f>COUNTIF(#REF!,'PRICE SUBSIDY'!C145)</f>
        <v>#REF!</v>
      </c>
      <c r="E145" s="24" t="s">
        <v>108</v>
      </c>
      <c r="F145" t="s">
        <v>105</v>
      </c>
      <c r="G145" s="21">
        <v>45058</v>
      </c>
      <c r="H145" s="21">
        <v>45061</v>
      </c>
      <c r="I145" s="22">
        <f t="shared" ca="1" si="22"/>
        <v>45827170580</v>
      </c>
      <c r="J145" s="26">
        <f t="shared" ca="1" si="23"/>
        <v>49</v>
      </c>
      <c r="K145" s="26">
        <f t="shared" ca="1" si="23"/>
        <v>21</v>
      </c>
      <c r="L145" s="26">
        <f t="shared" ca="1" si="23"/>
        <v>9</v>
      </c>
      <c r="M145" s="26">
        <f t="shared" ca="1" si="23"/>
        <v>32</v>
      </c>
      <c r="N145" s="26">
        <f t="shared" ca="1" si="23"/>
        <v>38</v>
      </c>
      <c r="O145" s="29">
        <v>2.5099999999999998</v>
      </c>
      <c r="P145" s="28"/>
      <c r="Q145" s="30">
        <v>50.2</v>
      </c>
      <c r="R145" s="13">
        <v>0.05</v>
      </c>
      <c r="S145" s="17">
        <v>1</v>
      </c>
      <c r="T145" s="14">
        <v>50.2</v>
      </c>
      <c r="U145" s="14">
        <v>36.380000000000003</v>
      </c>
    </row>
    <row r="146" spans="1:21" x14ac:dyDescent="0.2">
      <c r="A146">
        <f t="shared" si="24"/>
        <v>2</v>
      </c>
      <c r="B146" t="s">
        <v>125</v>
      </c>
      <c r="C146" s="16" t="s">
        <v>147</v>
      </c>
      <c r="D146" s="3" t="e">
        <f>COUNTIF(#REF!,'PRICE SUBSIDY'!C146)</f>
        <v>#REF!</v>
      </c>
      <c r="E146" s="24" t="s">
        <v>108</v>
      </c>
      <c r="F146" t="s">
        <v>105</v>
      </c>
      <c r="G146" s="21">
        <v>45058</v>
      </c>
      <c r="H146" s="21">
        <v>45061</v>
      </c>
      <c r="I146" s="22">
        <f t="shared" ca="1" si="22"/>
        <v>5360604208</v>
      </c>
      <c r="J146" s="26">
        <f t="shared" ca="1" si="23"/>
        <v>13</v>
      </c>
      <c r="K146" s="26">
        <f t="shared" ca="1" si="23"/>
        <v>22</v>
      </c>
      <c r="L146" s="26">
        <f t="shared" ca="1" si="23"/>
        <v>17</v>
      </c>
      <c r="M146" s="26">
        <f t="shared" ca="1" si="23"/>
        <v>24</v>
      </c>
      <c r="N146" s="26">
        <f t="shared" ca="1" si="23"/>
        <v>40</v>
      </c>
      <c r="O146" s="29">
        <v>8.69</v>
      </c>
      <c r="P146" s="28"/>
      <c r="Q146" s="30">
        <v>173.8</v>
      </c>
      <c r="R146" s="13">
        <v>7.0000000000000007E-2</v>
      </c>
      <c r="S146" s="17">
        <v>1</v>
      </c>
      <c r="T146" s="14">
        <v>173.8</v>
      </c>
      <c r="U146" s="14">
        <v>125.94</v>
      </c>
    </row>
    <row r="147" spans="1:21" x14ac:dyDescent="0.2">
      <c r="A147">
        <f t="shared" si="24"/>
        <v>4</v>
      </c>
      <c r="B147" t="s">
        <v>125</v>
      </c>
      <c r="C147" s="16" t="s">
        <v>147</v>
      </c>
      <c r="D147" s="3" t="e">
        <f>COUNTIF(#REF!,'PRICE SUBSIDY'!C147)</f>
        <v>#REF!</v>
      </c>
      <c r="E147" s="24" t="s">
        <v>108</v>
      </c>
      <c r="F147" t="s">
        <v>105</v>
      </c>
      <c r="G147" s="21">
        <v>45058</v>
      </c>
      <c r="H147" s="21">
        <v>45061</v>
      </c>
      <c r="I147" s="22">
        <f t="shared" ca="1" si="22"/>
        <v>87505825922</v>
      </c>
      <c r="J147" s="26">
        <f t="shared" ca="1" si="23"/>
        <v>8</v>
      </c>
      <c r="K147" s="26">
        <f t="shared" ca="1" si="23"/>
        <v>32</v>
      </c>
      <c r="L147" s="26">
        <f t="shared" ca="1" si="23"/>
        <v>1</v>
      </c>
      <c r="M147" s="26">
        <f t="shared" ca="1" si="23"/>
        <v>11</v>
      </c>
      <c r="N147" s="26">
        <f t="shared" ca="1" si="23"/>
        <v>0</v>
      </c>
      <c r="O147" s="29">
        <v>1.55</v>
      </c>
      <c r="P147" s="28"/>
      <c r="Q147" s="30">
        <v>31</v>
      </c>
      <c r="R147" s="13">
        <v>0.03</v>
      </c>
      <c r="S147" s="17">
        <v>1</v>
      </c>
      <c r="T147" s="14">
        <v>31</v>
      </c>
      <c r="U147" s="14">
        <v>22.47</v>
      </c>
    </row>
    <row r="148" spans="1:21" x14ac:dyDescent="0.2">
      <c r="A148">
        <f t="shared" si="24"/>
        <v>2</v>
      </c>
      <c r="B148" t="s">
        <v>90</v>
      </c>
      <c r="C148" s="16" t="s">
        <v>147</v>
      </c>
      <c r="D148" s="3" t="e">
        <f>COUNTIF(#REF!,'PRICE SUBSIDY'!C148)</f>
        <v>#REF!</v>
      </c>
      <c r="E148" s="24" t="s">
        <v>108</v>
      </c>
      <c r="F148" t="s">
        <v>105</v>
      </c>
      <c r="G148" s="21">
        <v>45058</v>
      </c>
      <c r="H148" s="21">
        <v>45061</v>
      </c>
      <c r="I148" s="22">
        <f t="shared" ca="1" si="22"/>
        <v>41736080130</v>
      </c>
      <c r="J148" s="26">
        <f t="shared" ca="1" si="23"/>
        <v>50</v>
      </c>
      <c r="K148" s="26">
        <f t="shared" ca="1" si="23"/>
        <v>37</v>
      </c>
      <c r="L148" s="26">
        <f t="shared" ca="1" si="23"/>
        <v>7</v>
      </c>
      <c r="M148" s="26">
        <f t="shared" ca="1" si="23"/>
        <v>24</v>
      </c>
      <c r="N148" s="26">
        <f t="shared" ca="1" si="23"/>
        <v>20</v>
      </c>
      <c r="O148" s="29">
        <v>3.58</v>
      </c>
      <c r="P148" s="28"/>
      <c r="Q148" s="30">
        <v>71.599999999999994</v>
      </c>
      <c r="R148" s="13">
        <v>0.11</v>
      </c>
      <c r="S148" s="17">
        <v>1</v>
      </c>
      <c r="T148" s="14">
        <v>71.599999999999994</v>
      </c>
      <c r="U148" s="14">
        <v>51.88</v>
      </c>
    </row>
    <row r="149" spans="1:21" x14ac:dyDescent="0.2">
      <c r="A149">
        <f t="shared" si="24"/>
        <v>4</v>
      </c>
      <c r="B149" t="s">
        <v>90</v>
      </c>
      <c r="C149" s="16" t="s">
        <v>147</v>
      </c>
      <c r="D149" s="3" t="e">
        <f>COUNTIF(#REF!,'PRICE SUBSIDY'!C149)</f>
        <v>#REF!</v>
      </c>
      <c r="E149" s="24" t="s">
        <v>108</v>
      </c>
      <c r="F149" t="s">
        <v>105</v>
      </c>
      <c r="G149" s="21">
        <v>45058</v>
      </c>
      <c r="H149" s="21">
        <v>45061</v>
      </c>
      <c r="I149" s="22">
        <f t="shared" ca="1" si="22"/>
        <v>75884021782</v>
      </c>
      <c r="J149" s="26">
        <f t="shared" ca="1" si="23"/>
        <v>25</v>
      </c>
      <c r="K149" s="26">
        <f t="shared" ca="1" si="23"/>
        <v>1</v>
      </c>
      <c r="L149" s="26">
        <f t="shared" ca="1" si="23"/>
        <v>4</v>
      </c>
      <c r="M149" s="26">
        <f t="shared" ca="1" si="23"/>
        <v>26</v>
      </c>
      <c r="N149" s="26">
        <f t="shared" ca="1" si="23"/>
        <v>2</v>
      </c>
      <c r="O149" s="29">
        <v>3.88</v>
      </c>
      <c r="P149" s="28"/>
      <c r="Q149" s="30">
        <v>77.599999999999994</v>
      </c>
      <c r="R149" s="13">
        <v>0.1</v>
      </c>
      <c r="S149" s="17">
        <v>1</v>
      </c>
      <c r="T149" s="14">
        <v>77.599999999999994</v>
      </c>
      <c r="U149" s="14">
        <v>56.23</v>
      </c>
    </row>
    <row r="150" spans="1:21" x14ac:dyDescent="0.2">
      <c r="A150">
        <f t="shared" si="24"/>
        <v>2</v>
      </c>
      <c r="B150" t="s">
        <v>87</v>
      </c>
      <c r="C150" s="16" t="s">
        <v>147</v>
      </c>
      <c r="D150" s="3" t="e">
        <f>COUNTIF(#REF!,'PRICE SUBSIDY'!C150)</f>
        <v>#REF!</v>
      </c>
      <c r="E150" s="24" t="s">
        <v>108</v>
      </c>
      <c r="F150" t="s">
        <v>105</v>
      </c>
      <c r="G150" s="21">
        <v>45058</v>
      </c>
      <c r="H150" s="21">
        <v>45061</v>
      </c>
      <c r="I150" s="22">
        <f t="shared" ca="1" si="22"/>
        <v>84407591942</v>
      </c>
      <c r="J150" s="26">
        <f t="shared" ca="1" si="23"/>
        <v>45</v>
      </c>
      <c r="K150" s="26">
        <f t="shared" ca="1" si="23"/>
        <v>28</v>
      </c>
      <c r="L150" s="26">
        <f t="shared" ca="1" si="23"/>
        <v>46</v>
      </c>
      <c r="M150" s="26">
        <f t="shared" ca="1" si="23"/>
        <v>50</v>
      </c>
      <c r="N150" s="26">
        <f t="shared" ca="1" si="23"/>
        <v>42</v>
      </c>
      <c r="O150" s="29">
        <v>3.48</v>
      </c>
      <c r="P150" s="28"/>
      <c r="Q150" s="30">
        <v>69.599999999999994</v>
      </c>
      <c r="R150" s="13">
        <v>7.0000000000000007E-2</v>
      </c>
      <c r="S150" s="17">
        <v>1</v>
      </c>
      <c r="T150" s="14">
        <v>69.599999999999994</v>
      </c>
      <c r="U150" s="14">
        <v>50.43</v>
      </c>
    </row>
    <row r="151" spans="1:21" x14ac:dyDescent="0.2">
      <c r="A151">
        <f t="shared" si="24"/>
        <v>4</v>
      </c>
      <c r="B151" t="s">
        <v>87</v>
      </c>
      <c r="C151" s="16" t="s">
        <v>147</v>
      </c>
      <c r="D151" s="3" t="e">
        <f>COUNTIF(#REF!,'PRICE SUBSIDY'!C151)</f>
        <v>#REF!</v>
      </c>
      <c r="E151" s="24" t="s">
        <v>108</v>
      </c>
      <c r="F151" t="s">
        <v>105</v>
      </c>
      <c r="G151" s="21">
        <v>45058</v>
      </c>
      <c r="H151" s="21">
        <v>45061</v>
      </c>
      <c r="I151" s="22">
        <f t="shared" ca="1" si="22"/>
        <v>14750531140</v>
      </c>
      <c r="J151" s="26">
        <f t="shared" ca="1" si="23"/>
        <v>2</v>
      </c>
      <c r="K151" s="26">
        <f t="shared" ca="1" si="23"/>
        <v>36</v>
      </c>
      <c r="L151" s="26">
        <f t="shared" ca="1" si="23"/>
        <v>13</v>
      </c>
      <c r="M151" s="26">
        <f t="shared" ca="1" si="23"/>
        <v>21</v>
      </c>
      <c r="N151" s="26">
        <f t="shared" ca="1" si="23"/>
        <v>23</v>
      </c>
      <c r="O151" s="29">
        <v>7.11</v>
      </c>
      <c r="P151" s="28"/>
      <c r="Q151" s="30">
        <v>142.19999999999999</v>
      </c>
      <c r="R151" s="13">
        <v>0.08</v>
      </c>
      <c r="S151" s="17">
        <v>1</v>
      </c>
      <c r="T151" s="14">
        <v>142.19999999999999</v>
      </c>
      <c r="U151" s="14">
        <v>103.04</v>
      </c>
    </row>
    <row r="152" spans="1:21" s="31" customFormat="1" x14ac:dyDescent="0.2">
      <c r="A152">
        <f t="shared" si="24"/>
        <v>2</v>
      </c>
      <c r="B152" s="31" t="s">
        <v>109</v>
      </c>
      <c r="C152" s="16" t="s">
        <v>147</v>
      </c>
      <c r="D152" s="3" t="e">
        <f>COUNTIF(#REF!,'PRICE SUBSIDY'!C152)</f>
        <v>#REF!</v>
      </c>
      <c r="E152" s="32" t="s">
        <v>108</v>
      </c>
      <c r="F152" s="31" t="s">
        <v>105</v>
      </c>
      <c r="G152" s="33">
        <v>45058</v>
      </c>
      <c r="H152" s="33">
        <v>45061</v>
      </c>
      <c r="I152" s="22">
        <f t="shared" ca="1" si="22"/>
        <v>58117900150</v>
      </c>
      <c r="J152" s="26">
        <f t="shared" ca="1" si="23"/>
        <v>32</v>
      </c>
      <c r="K152" s="26">
        <f t="shared" ca="1" si="23"/>
        <v>1</v>
      </c>
      <c r="L152" s="26">
        <f t="shared" ca="1" si="23"/>
        <v>30</v>
      </c>
      <c r="M152" s="26">
        <f t="shared" ca="1" si="23"/>
        <v>30</v>
      </c>
      <c r="N152" s="26">
        <f t="shared" ca="1" si="23"/>
        <v>17</v>
      </c>
      <c r="O152" s="34">
        <v>23.28</v>
      </c>
      <c r="P152" s="35"/>
      <c r="Q152" s="36">
        <v>465.6</v>
      </c>
      <c r="R152" s="37">
        <v>0.32</v>
      </c>
      <c r="S152" s="38">
        <v>1</v>
      </c>
      <c r="T152" s="39">
        <v>465.6</v>
      </c>
      <c r="U152" s="39">
        <v>337.39</v>
      </c>
    </row>
    <row r="153" spans="1:21" x14ac:dyDescent="0.2">
      <c r="A153">
        <f t="shared" si="24"/>
        <v>4</v>
      </c>
      <c r="B153" t="s">
        <v>86</v>
      </c>
      <c r="C153" s="16" t="s">
        <v>147</v>
      </c>
      <c r="D153" s="3" t="e">
        <f>COUNTIF(#REF!,'PRICE SUBSIDY'!C153)</f>
        <v>#REF!</v>
      </c>
      <c r="E153" s="24" t="s">
        <v>108</v>
      </c>
      <c r="F153" t="s">
        <v>105</v>
      </c>
      <c r="G153" s="21">
        <v>45058</v>
      </c>
      <c r="H153" s="21">
        <v>45061</v>
      </c>
      <c r="I153" s="22">
        <f t="shared" ca="1" si="22"/>
        <v>10003410535</v>
      </c>
      <c r="J153" s="26">
        <f t="shared" ca="1" si="23"/>
        <v>1</v>
      </c>
      <c r="K153" s="26">
        <f t="shared" ca="1" si="23"/>
        <v>21</v>
      </c>
      <c r="L153" s="26">
        <f t="shared" ca="1" si="23"/>
        <v>9</v>
      </c>
      <c r="M153" s="26">
        <f t="shared" ca="1" si="23"/>
        <v>24</v>
      </c>
      <c r="N153" s="26">
        <f t="shared" ca="1" si="23"/>
        <v>50</v>
      </c>
      <c r="O153" s="29">
        <v>2.19</v>
      </c>
      <c r="P153" s="28"/>
      <c r="Q153" s="30">
        <v>43.7</v>
      </c>
      <c r="R153" s="13">
        <v>0.1</v>
      </c>
      <c r="S153" s="17">
        <v>1</v>
      </c>
      <c r="T153" s="14">
        <v>43.7</v>
      </c>
      <c r="U153" s="14">
        <v>31.67</v>
      </c>
    </row>
    <row r="154" spans="1:21" x14ac:dyDescent="0.2">
      <c r="A154">
        <f t="shared" si="24"/>
        <v>2</v>
      </c>
      <c r="B154" t="s">
        <v>86</v>
      </c>
      <c r="C154" s="16" t="s">
        <v>147</v>
      </c>
      <c r="D154" s="3" t="e">
        <f>COUNTIF(#REF!,'PRICE SUBSIDY'!C154)</f>
        <v>#REF!</v>
      </c>
      <c r="E154" s="24" t="s">
        <v>108</v>
      </c>
      <c r="F154" t="s">
        <v>105</v>
      </c>
      <c r="G154" s="21">
        <v>45058</v>
      </c>
      <c r="H154" s="21">
        <v>45061</v>
      </c>
      <c r="I154" s="22">
        <f t="shared" ca="1" si="22"/>
        <v>5979381597</v>
      </c>
      <c r="J154" s="26">
        <f t="shared" ca="1" si="23"/>
        <v>30</v>
      </c>
      <c r="K154" s="26">
        <f t="shared" ca="1" si="23"/>
        <v>8</v>
      </c>
      <c r="L154" s="26">
        <f t="shared" ca="1" si="23"/>
        <v>46</v>
      </c>
      <c r="M154" s="26">
        <f t="shared" ca="1" si="23"/>
        <v>1</v>
      </c>
      <c r="N154" s="26">
        <f t="shared" ca="1" si="23"/>
        <v>48</v>
      </c>
      <c r="O154" s="29">
        <v>2.09</v>
      </c>
      <c r="P154" s="28"/>
      <c r="Q154" s="30">
        <v>41.76</v>
      </c>
      <c r="R154" s="13">
        <v>0.1</v>
      </c>
      <c r="S154" s="17">
        <v>1</v>
      </c>
      <c r="T154" s="14">
        <v>41.76</v>
      </c>
      <c r="U154" s="14">
        <v>30.26</v>
      </c>
    </row>
    <row r="155" spans="1:21" x14ac:dyDescent="0.2">
      <c r="A155">
        <f t="shared" si="24"/>
        <v>4</v>
      </c>
      <c r="B155" t="s">
        <v>86</v>
      </c>
      <c r="C155" s="16" t="s">
        <v>147</v>
      </c>
      <c r="D155" s="3" t="e">
        <f>COUNTIF(#REF!,'PRICE SUBSIDY'!C155)</f>
        <v>#REF!</v>
      </c>
      <c r="E155" s="24" t="s">
        <v>108</v>
      </c>
      <c r="F155" t="s">
        <v>105</v>
      </c>
      <c r="G155" s="21">
        <v>45058</v>
      </c>
      <c r="H155" s="21">
        <v>45061</v>
      </c>
      <c r="I155" s="22">
        <f t="shared" ca="1" si="22"/>
        <v>42398561100</v>
      </c>
      <c r="J155" s="26">
        <f t="shared" ca="1" si="23"/>
        <v>32</v>
      </c>
      <c r="K155" s="26">
        <f t="shared" ca="1" si="23"/>
        <v>40</v>
      </c>
      <c r="L155" s="26">
        <f t="shared" ca="1" si="23"/>
        <v>10</v>
      </c>
      <c r="M155" s="26">
        <f t="shared" ca="1" si="23"/>
        <v>2</v>
      </c>
      <c r="N155" s="26">
        <f t="shared" ca="1" si="23"/>
        <v>3</v>
      </c>
      <c r="O155" s="29">
        <v>10.25</v>
      </c>
      <c r="P155" s="28"/>
      <c r="Q155" s="30">
        <v>205</v>
      </c>
      <c r="R155" s="13">
        <v>0.11</v>
      </c>
      <c r="S155" s="17">
        <v>1</v>
      </c>
      <c r="T155" s="14">
        <v>205</v>
      </c>
      <c r="U155" s="14">
        <v>148.55000000000001</v>
      </c>
    </row>
    <row r="156" spans="1:21" x14ac:dyDescent="0.2">
      <c r="A156">
        <f t="shared" si="24"/>
        <v>2</v>
      </c>
      <c r="B156" t="s">
        <v>86</v>
      </c>
      <c r="C156" s="16" t="s">
        <v>147</v>
      </c>
      <c r="D156" s="3" t="e">
        <f>COUNTIF(#REF!,'PRICE SUBSIDY'!C156)</f>
        <v>#REF!</v>
      </c>
      <c r="E156" s="24" t="s">
        <v>108</v>
      </c>
      <c r="F156" t="s">
        <v>105</v>
      </c>
      <c r="G156" s="21">
        <v>45058</v>
      </c>
      <c r="H156" s="21">
        <v>45061</v>
      </c>
      <c r="I156" s="22">
        <f t="shared" ca="1" si="22"/>
        <v>76018249891</v>
      </c>
      <c r="J156" s="26">
        <f t="shared" ca="1" si="23"/>
        <v>25</v>
      </c>
      <c r="K156" s="26">
        <f t="shared" ca="1" si="23"/>
        <v>27</v>
      </c>
      <c r="L156" s="26">
        <f t="shared" ca="1" si="23"/>
        <v>31</v>
      </c>
      <c r="M156" s="26">
        <f t="shared" ca="1" si="23"/>
        <v>6</v>
      </c>
      <c r="N156" s="26">
        <f t="shared" ca="1" si="23"/>
        <v>47</v>
      </c>
      <c r="O156" s="29">
        <v>12.65</v>
      </c>
      <c r="P156" s="28"/>
      <c r="Q156" s="30">
        <v>253</v>
      </c>
      <c r="R156" s="13">
        <v>0.12</v>
      </c>
      <c r="S156" s="17">
        <v>1</v>
      </c>
      <c r="T156" s="14">
        <v>253</v>
      </c>
      <c r="U156" s="14">
        <v>183.33</v>
      </c>
    </row>
    <row r="157" spans="1:21" x14ac:dyDescent="0.2">
      <c r="A157">
        <f t="shared" si="24"/>
        <v>4</v>
      </c>
      <c r="B157" t="s">
        <v>90</v>
      </c>
      <c r="C157" s="16" t="s">
        <v>147</v>
      </c>
      <c r="D157" s="3" t="e">
        <f>COUNTIF(#REF!,'PRICE SUBSIDY'!C157)</f>
        <v>#REF!</v>
      </c>
      <c r="E157" s="24" t="s">
        <v>108</v>
      </c>
      <c r="F157" t="s">
        <v>105</v>
      </c>
      <c r="G157" s="21">
        <v>45058</v>
      </c>
      <c r="H157" s="21">
        <v>45061</v>
      </c>
      <c r="I157" s="22">
        <f t="shared" ca="1" si="22"/>
        <v>35074439251</v>
      </c>
      <c r="J157" s="26">
        <f t="shared" ca="1" si="23"/>
        <v>46</v>
      </c>
      <c r="K157" s="26">
        <f t="shared" ca="1" si="23"/>
        <v>35</v>
      </c>
      <c r="L157" s="26">
        <f t="shared" ca="1" si="23"/>
        <v>35</v>
      </c>
      <c r="M157" s="26">
        <f t="shared" ca="1" si="23"/>
        <v>24</v>
      </c>
      <c r="N157" s="26">
        <f t="shared" ca="1" si="23"/>
        <v>21</v>
      </c>
      <c r="O157" s="29">
        <v>6.38</v>
      </c>
      <c r="P157" s="28"/>
      <c r="Q157" s="30">
        <v>127.6</v>
      </c>
      <c r="R157" s="13">
        <v>0.08</v>
      </c>
      <c r="S157" s="17">
        <v>1</v>
      </c>
      <c r="T157" s="14">
        <v>127.6</v>
      </c>
      <c r="U157" s="14">
        <v>92.46</v>
      </c>
    </row>
    <row r="158" spans="1:21" x14ac:dyDescent="0.2">
      <c r="A158">
        <f t="shared" si="24"/>
        <v>2</v>
      </c>
      <c r="B158" t="s">
        <v>90</v>
      </c>
      <c r="C158" s="16" t="s">
        <v>147</v>
      </c>
      <c r="D158" s="3" t="e">
        <f>COUNTIF(#REF!,'PRICE SUBSIDY'!C158)</f>
        <v>#REF!</v>
      </c>
      <c r="E158" s="24" t="s">
        <v>108</v>
      </c>
      <c r="F158" t="s">
        <v>105</v>
      </c>
      <c r="G158" s="21">
        <v>45058</v>
      </c>
      <c r="H158" s="21">
        <v>45061</v>
      </c>
      <c r="I158" s="22">
        <f t="shared" ca="1" si="22"/>
        <v>74854038712</v>
      </c>
      <c r="J158" s="26">
        <f t="shared" ca="1" si="23"/>
        <v>50</v>
      </c>
      <c r="K158" s="26">
        <f t="shared" ca="1" si="23"/>
        <v>22</v>
      </c>
      <c r="L158" s="26">
        <f t="shared" ca="1" si="23"/>
        <v>9</v>
      </c>
      <c r="M158" s="26">
        <f t="shared" ca="1" si="23"/>
        <v>45</v>
      </c>
      <c r="N158" s="26">
        <f t="shared" ca="1" si="23"/>
        <v>50</v>
      </c>
      <c r="O158" s="29">
        <v>2.5</v>
      </c>
      <c r="P158" s="28"/>
      <c r="Q158" s="30">
        <v>50</v>
      </c>
      <c r="R158" s="13">
        <v>7.0000000000000007E-2</v>
      </c>
      <c r="S158" s="17">
        <v>1</v>
      </c>
      <c r="T158" s="14">
        <v>50</v>
      </c>
      <c r="U158" s="14">
        <v>36.229999999999997</v>
      </c>
    </row>
    <row r="159" spans="1:21" x14ac:dyDescent="0.2">
      <c r="A159">
        <f t="shared" si="24"/>
        <v>4</v>
      </c>
      <c r="B159" t="s">
        <v>127</v>
      </c>
      <c r="C159" s="16" t="s">
        <v>147</v>
      </c>
      <c r="D159" s="3" t="e">
        <f>COUNTIF(#REF!,'PRICE SUBSIDY'!C159)</f>
        <v>#REF!</v>
      </c>
      <c r="E159" s="24" t="s">
        <v>108</v>
      </c>
      <c r="F159" t="s">
        <v>105</v>
      </c>
      <c r="G159" s="21">
        <v>45058</v>
      </c>
      <c r="H159" s="21">
        <v>45061</v>
      </c>
      <c r="I159" s="22">
        <f t="shared" ca="1" si="22"/>
        <v>79583895651</v>
      </c>
      <c r="J159" s="26">
        <f t="shared" ca="1" si="23"/>
        <v>11</v>
      </c>
      <c r="K159" s="26">
        <f t="shared" ca="1" si="23"/>
        <v>29</v>
      </c>
      <c r="L159" s="26">
        <f t="shared" ca="1" si="23"/>
        <v>14</v>
      </c>
      <c r="M159" s="26">
        <f t="shared" ca="1" si="23"/>
        <v>37</v>
      </c>
      <c r="N159" s="26">
        <f t="shared" ca="1" si="23"/>
        <v>47</v>
      </c>
      <c r="O159" s="29">
        <v>3.63</v>
      </c>
      <c r="P159" s="28"/>
      <c r="Q159" s="30">
        <v>72.599999999999994</v>
      </c>
      <c r="R159" s="13">
        <v>0.1</v>
      </c>
      <c r="S159" s="17">
        <v>1</v>
      </c>
      <c r="T159" s="14">
        <v>72.599999999999994</v>
      </c>
      <c r="U159" s="14">
        <v>52.61</v>
      </c>
    </row>
    <row r="160" spans="1:21" x14ac:dyDescent="0.2">
      <c r="A160">
        <f t="shared" si="24"/>
        <v>2</v>
      </c>
      <c r="B160" t="s">
        <v>126</v>
      </c>
      <c r="C160" s="16" t="s">
        <v>147</v>
      </c>
      <c r="D160" s="3" t="e">
        <f>COUNTIF(#REF!,'PRICE SUBSIDY'!C160)</f>
        <v>#REF!</v>
      </c>
      <c r="E160" s="24" t="s">
        <v>108</v>
      </c>
      <c r="F160" t="s">
        <v>105</v>
      </c>
      <c r="G160" s="21">
        <v>45058</v>
      </c>
      <c r="H160" s="21">
        <v>45061</v>
      </c>
      <c r="I160" s="22">
        <f t="shared" ca="1" si="22"/>
        <v>18426174546</v>
      </c>
      <c r="J160" s="26">
        <f t="shared" ca="1" si="23"/>
        <v>20</v>
      </c>
      <c r="K160" s="26">
        <f t="shared" ca="1" si="23"/>
        <v>31</v>
      </c>
      <c r="L160" s="26">
        <f t="shared" ca="1" si="23"/>
        <v>0</v>
      </c>
      <c r="M160" s="26">
        <f t="shared" ca="1" si="23"/>
        <v>40</v>
      </c>
      <c r="N160" s="26">
        <f t="shared" ca="1" si="23"/>
        <v>0</v>
      </c>
      <c r="O160" s="29">
        <v>5.35</v>
      </c>
      <c r="P160" s="28"/>
      <c r="Q160" s="30">
        <v>107</v>
      </c>
      <c r="R160" s="13">
        <v>0.08</v>
      </c>
      <c r="S160" s="17">
        <v>1</v>
      </c>
      <c r="T160" s="14">
        <v>107</v>
      </c>
      <c r="U160" s="14">
        <v>77.540000000000006</v>
      </c>
    </row>
    <row r="161" spans="1:21" x14ac:dyDescent="0.2">
      <c r="A161">
        <f t="shared" si="24"/>
        <v>4</v>
      </c>
      <c r="B161" t="s">
        <v>85</v>
      </c>
      <c r="C161" s="16" t="s">
        <v>147</v>
      </c>
      <c r="D161" s="3" t="e">
        <f>COUNTIF(#REF!,'PRICE SUBSIDY'!C161)</f>
        <v>#REF!</v>
      </c>
      <c r="E161" s="24">
        <v>6.6</v>
      </c>
      <c r="F161" t="s">
        <v>104</v>
      </c>
      <c r="G161" s="21">
        <v>45083</v>
      </c>
      <c r="H161" s="21">
        <v>45085</v>
      </c>
      <c r="I161" s="22">
        <f t="shared" ca="1" si="22"/>
        <v>89193334147</v>
      </c>
      <c r="J161" s="26">
        <f t="shared" ca="1" si="23"/>
        <v>5</v>
      </c>
      <c r="K161" s="26">
        <f t="shared" ca="1" si="23"/>
        <v>44</v>
      </c>
      <c r="L161" s="26">
        <f t="shared" ca="1" si="23"/>
        <v>39</v>
      </c>
      <c r="M161" s="26">
        <f t="shared" ca="1" si="23"/>
        <v>21</v>
      </c>
      <c r="N161" s="26">
        <f t="shared" ca="1" si="23"/>
        <v>50</v>
      </c>
      <c r="O161" s="29">
        <v>5.35</v>
      </c>
      <c r="P161" s="28"/>
      <c r="Q161" s="3"/>
      <c r="R161" s="13"/>
      <c r="S161" s="17"/>
      <c r="T161" s="14"/>
      <c r="U161" s="14"/>
    </row>
    <row r="162" spans="1:21" x14ac:dyDescent="0.2">
      <c r="A162">
        <f t="shared" si="24"/>
        <v>2</v>
      </c>
      <c r="B162" t="s">
        <v>85</v>
      </c>
      <c r="C162" s="16" t="s">
        <v>147</v>
      </c>
      <c r="D162" s="3" t="e">
        <f>COUNTIF(#REF!,'PRICE SUBSIDY'!C162)</f>
        <v>#REF!</v>
      </c>
      <c r="E162" s="24">
        <v>6.6</v>
      </c>
      <c r="F162" t="s">
        <v>104</v>
      </c>
      <c r="G162" s="21">
        <v>45083</v>
      </c>
      <c r="H162" s="21">
        <v>45085</v>
      </c>
      <c r="I162" s="22">
        <f t="shared" ca="1" si="22"/>
        <v>31132567640</v>
      </c>
      <c r="J162" s="26">
        <f t="shared" ca="1" si="23"/>
        <v>37</v>
      </c>
      <c r="K162" s="26">
        <f t="shared" ca="1" si="23"/>
        <v>50</v>
      </c>
      <c r="L162" s="26">
        <f t="shared" ca="1" si="23"/>
        <v>11</v>
      </c>
      <c r="M162" s="26">
        <f t="shared" ca="1" si="23"/>
        <v>37</v>
      </c>
      <c r="N162" s="26">
        <f t="shared" ca="1" si="23"/>
        <v>27</v>
      </c>
      <c r="O162" s="29">
        <v>5.35</v>
      </c>
      <c r="P162" s="28"/>
      <c r="Q162" s="3"/>
      <c r="R162" s="13"/>
      <c r="S162" s="17"/>
      <c r="T162" s="14"/>
      <c r="U162" s="14"/>
    </row>
    <row r="163" spans="1:21" x14ac:dyDescent="0.2">
      <c r="A163">
        <f t="shared" si="24"/>
        <v>4</v>
      </c>
      <c r="B163" t="s">
        <v>85</v>
      </c>
      <c r="C163" s="16" t="s">
        <v>147</v>
      </c>
      <c r="D163" s="3" t="e">
        <f>COUNTIF(#REF!,'PRICE SUBSIDY'!C163)</f>
        <v>#REF!</v>
      </c>
      <c r="E163" s="24">
        <v>6.6</v>
      </c>
      <c r="F163" t="s">
        <v>104</v>
      </c>
      <c r="G163" s="21">
        <v>45083</v>
      </c>
      <c r="H163" s="21">
        <v>45085</v>
      </c>
      <c r="I163" s="22">
        <f t="shared" ca="1" si="22"/>
        <v>68907187357</v>
      </c>
      <c r="J163" s="26">
        <f t="shared" ca="1" si="23"/>
        <v>43</v>
      </c>
      <c r="K163" s="26">
        <f t="shared" ca="1" si="23"/>
        <v>10</v>
      </c>
      <c r="L163" s="26">
        <f t="shared" ca="1" si="23"/>
        <v>45</v>
      </c>
      <c r="M163" s="26">
        <f t="shared" ca="1" si="23"/>
        <v>8</v>
      </c>
      <c r="N163" s="26">
        <f t="shared" ca="1" si="23"/>
        <v>35</v>
      </c>
      <c r="O163" s="29">
        <v>5.35</v>
      </c>
      <c r="P163" s="28"/>
      <c r="Q163" s="3"/>
      <c r="R163" s="13"/>
      <c r="S163" s="17"/>
      <c r="T163" s="14"/>
      <c r="U163" s="14"/>
    </row>
    <row r="164" spans="1:21" x14ac:dyDescent="0.2">
      <c r="A164">
        <f t="shared" si="24"/>
        <v>2</v>
      </c>
      <c r="B164" t="s">
        <v>83</v>
      </c>
      <c r="C164" s="16" t="s">
        <v>147</v>
      </c>
      <c r="D164" s="3" t="e">
        <f>COUNTIF(#REF!,'PRICE SUBSIDY'!C164)</f>
        <v>#REF!</v>
      </c>
      <c r="E164" s="24">
        <v>6.6</v>
      </c>
      <c r="F164" t="s">
        <v>104</v>
      </c>
      <c r="G164" s="21">
        <v>45083</v>
      </c>
      <c r="H164" s="21">
        <v>45085</v>
      </c>
      <c r="I164" s="22">
        <f t="shared" ca="1" si="22"/>
        <v>53313394353</v>
      </c>
      <c r="J164" s="26">
        <f t="shared" ca="1" si="23"/>
        <v>21</v>
      </c>
      <c r="K164" s="26">
        <f t="shared" ca="1" si="23"/>
        <v>33</v>
      </c>
      <c r="L164" s="26">
        <f t="shared" ca="1" si="23"/>
        <v>45</v>
      </c>
      <c r="M164" s="26">
        <f t="shared" ca="1" si="23"/>
        <v>18</v>
      </c>
      <c r="N164" s="26">
        <f t="shared" ca="1" si="23"/>
        <v>50</v>
      </c>
      <c r="O164" s="29">
        <v>5.35</v>
      </c>
      <c r="P164" s="28"/>
      <c r="Q164" s="3"/>
      <c r="R164" s="13"/>
      <c r="S164" s="17"/>
      <c r="T164" s="14"/>
      <c r="U164" s="14"/>
    </row>
    <row r="165" spans="1:21" x14ac:dyDescent="0.2">
      <c r="A165">
        <f t="shared" si="24"/>
        <v>4</v>
      </c>
      <c r="B165" t="s">
        <v>83</v>
      </c>
      <c r="C165" s="16" t="s">
        <v>147</v>
      </c>
      <c r="D165" s="3" t="e">
        <f>COUNTIF(#REF!,'PRICE SUBSIDY'!C165)</f>
        <v>#REF!</v>
      </c>
      <c r="E165" s="24">
        <v>6.6</v>
      </c>
      <c r="F165" t="s">
        <v>104</v>
      </c>
      <c r="G165" s="21">
        <v>45083</v>
      </c>
      <c r="H165" s="21">
        <v>45085</v>
      </c>
      <c r="I165" s="22">
        <f t="shared" ca="1" si="22"/>
        <v>65266293496</v>
      </c>
      <c r="J165" s="26">
        <f t="shared" ca="1" si="23"/>
        <v>37</v>
      </c>
      <c r="K165" s="26">
        <f t="shared" ca="1" si="23"/>
        <v>0</v>
      </c>
      <c r="L165" s="26">
        <f t="shared" ca="1" si="23"/>
        <v>42</v>
      </c>
      <c r="M165" s="26">
        <f t="shared" ca="1" si="23"/>
        <v>45</v>
      </c>
      <c r="N165" s="26">
        <f t="shared" ca="1" si="23"/>
        <v>28</v>
      </c>
      <c r="O165" s="29">
        <v>5.35</v>
      </c>
      <c r="P165" s="28"/>
      <c r="Q165" s="3"/>
      <c r="R165" s="13"/>
      <c r="S165" s="17"/>
      <c r="T165" s="14"/>
      <c r="U165" s="14"/>
    </row>
    <row r="166" spans="1:21" x14ac:dyDescent="0.2">
      <c r="A166">
        <f t="shared" ref="A166:A197" si="25">A164</f>
        <v>2</v>
      </c>
      <c r="B166" t="s">
        <v>83</v>
      </c>
      <c r="C166" s="16" t="s">
        <v>147</v>
      </c>
      <c r="D166" s="3" t="e">
        <f>COUNTIF(#REF!,'PRICE SUBSIDY'!C166)</f>
        <v>#REF!</v>
      </c>
      <c r="E166" s="24">
        <v>6.6</v>
      </c>
      <c r="F166" t="s">
        <v>104</v>
      </c>
      <c r="G166" s="21">
        <v>45083</v>
      </c>
      <c r="H166" s="21">
        <v>45085</v>
      </c>
      <c r="I166" s="22">
        <f t="shared" ca="1" si="22"/>
        <v>52343589826</v>
      </c>
      <c r="J166" s="26">
        <f t="shared" ca="1" si="23"/>
        <v>50</v>
      </c>
      <c r="K166" s="26">
        <f t="shared" ca="1" si="23"/>
        <v>30</v>
      </c>
      <c r="L166" s="26">
        <f t="shared" ca="1" si="23"/>
        <v>11</v>
      </c>
      <c r="M166" s="26">
        <f t="shared" ca="1" si="23"/>
        <v>34</v>
      </c>
      <c r="N166" s="26">
        <f t="shared" ca="1" si="23"/>
        <v>11</v>
      </c>
      <c r="O166" s="29">
        <v>5.35</v>
      </c>
      <c r="P166" s="28"/>
      <c r="Q166" s="3"/>
      <c r="R166" s="13"/>
      <c r="S166" s="17"/>
      <c r="T166" s="14"/>
      <c r="U166" s="14"/>
    </row>
    <row r="167" spans="1:21" x14ac:dyDescent="0.2">
      <c r="A167">
        <f t="shared" si="25"/>
        <v>4</v>
      </c>
      <c r="B167" t="s">
        <v>130</v>
      </c>
      <c r="C167" s="16" t="s">
        <v>147</v>
      </c>
      <c r="D167" s="3" t="e">
        <f>COUNTIF(#REF!,'PRICE SUBSIDY'!C167)</f>
        <v>#REF!</v>
      </c>
      <c r="E167" s="24">
        <v>6.6</v>
      </c>
      <c r="F167" t="s">
        <v>104</v>
      </c>
      <c r="G167" s="21">
        <v>45083</v>
      </c>
      <c r="H167" s="21">
        <v>45085</v>
      </c>
      <c r="I167" s="22">
        <f t="shared" ca="1" si="22"/>
        <v>14028680150</v>
      </c>
      <c r="J167" s="26">
        <f t="shared" ca="1" si="23"/>
        <v>35</v>
      </c>
      <c r="K167" s="26">
        <f t="shared" ca="1" si="23"/>
        <v>37</v>
      </c>
      <c r="L167" s="26">
        <f t="shared" ca="1" si="23"/>
        <v>7</v>
      </c>
      <c r="M167" s="26">
        <f t="shared" ca="1" si="23"/>
        <v>47</v>
      </c>
      <c r="N167" s="26">
        <f t="shared" ca="1" si="23"/>
        <v>23</v>
      </c>
      <c r="O167" s="29">
        <v>5.35</v>
      </c>
      <c r="P167" s="28"/>
      <c r="Q167" s="3"/>
      <c r="R167" s="13"/>
      <c r="S167" s="17"/>
      <c r="T167" s="14"/>
      <c r="U167" s="14"/>
    </row>
    <row r="168" spans="1:21" x14ac:dyDescent="0.2">
      <c r="A168">
        <f t="shared" si="25"/>
        <v>2</v>
      </c>
      <c r="B168" t="s">
        <v>130</v>
      </c>
      <c r="C168" s="16" t="s">
        <v>147</v>
      </c>
      <c r="D168" s="3" t="e">
        <f>COUNTIF(#REF!,'PRICE SUBSIDY'!C168)</f>
        <v>#REF!</v>
      </c>
      <c r="E168" s="24">
        <v>6.6</v>
      </c>
      <c r="F168" t="s">
        <v>104</v>
      </c>
      <c r="G168" s="21">
        <v>45083</v>
      </c>
      <c r="H168" s="21">
        <v>45085</v>
      </c>
      <c r="I168" s="22">
        <f t="shared" ca="1" si="22"/>
        <v>75818174070</v>
      </c>
      <c r="J168" s="26">
        <f t="shared" ca="1" si="23"/>
        <v>4</v>
      </c>
      <c r="K168" s="26">
        <f t="shared" ca="1" si="23"/>
        <v>42</v>
      </c>
      <c r="L168" s="26">
        <f t="shared" ca="1" si="23"/>
        <v>27</v>
      </c>
      <c r="M168" s="26">
        <f t="shared" ca="1" si="23"/>
        <v>12</v>
      </c>
      <c r="N168" s="26">
        <f t="shared" ca="1" si="23"/>
        <v>32</v>
      </c>
      <c r="O168" s="29">
        <v>5.35</v>
      </c>
      <c r="P168" s="28"/>
      <c r="Q168" s="3"/>
      <c r="R168" s="13"/>
      <c r="S168" s="17"/>
      <c r="T168" s="14"/>
      <c r="U168" s="14"/>
    </row>
    <row r="169" spans="1:21" x14ac:dyDescent="0.2">
      <c r="A169">
        <f t="shared" si="25"/>
        <v>4</v>
      </c>
      <c r="B169" t="s">
        <v>83</v>
      </c>
      <c r="C169" s="16" t="s">
        <v>147</v>
      </c>
      <c r="D169" s="3" t="e">
        <f>COUNTIF(#REF!,'PRICE SUBSIDY'!C169)</f>
        <v>#REF!</v>
      </c>
      <c r="E169" s="24" t="s">
        <v>113</v>
      </c>
      <c r="F169" t="s">
        <v>105</v>
      </c>
      <c r="G169" s="21">
        <v>45099</v>
      </c>
      <c r="H169" s="21">
        <v>45102</v>
      </c>
      <c r="I169" s="22">
        <f t="shared" ca="1" si="22"/>
        <v>22620698178</v>
      </c>
      <c r="J169" s="26">
        <f ca="1">RANDBETWEEN(0,50)</f>
        <v>32</v>
      </c>
      <c r="K169" s="26">
        <f t="shared" ref="K169:N176" ca="1" si="26">RANDBETWEEN(0,50)</f>
        <v>25</v>
      </c>
      <c r="L169" s="26">
        <f t="shared" ca="1" si="26"/>
        <v>47</v>
      </c>
      <c r="M169" s="26">
        <f t="shared" ca="1" si="26"/>
        <v>39</v>
      </c>
      <c r="N169" s="26">
        <f t="shared" ca="1" si="26"/>
        <v>27</v>
      </c>
      <c r="O169" s="29">
        <v>5.35</v>
      </c>
      <c r="P169" s="28"/>
      <c r="Q169" s="3"/>
      <c r="R169" s="13"/>
      <c r="S169" s="17"/>
      <c r="T169" s="14"/>
      <c r="U169" s="14"/>
    </row>
    <row r="170" spans="1:21" x14ac:dyDescent="0.2">
      <c r="A170">
        <f t="shared" si="25"/>
        <v>2</v>
      </c>
      <c r="B170" t="s">
        <v>83</v>
      </c>
      <c r="C170" s="16" t="s">
        <v>147</v>
      </c>
      <c r="D170" s="3" t="e">
        <f>COUNTIF(#REF!,'PRICE SUBSIDY'!C170)</f>
        <v>#REF!</v>
      </c>
      <c r="E170" s="24" t="s">
        <v>113</v>
      </c>
      <c r="F170" t="s">
        <v>105</v>
      </c>
      <c r="G170" s="21">
        <v>45099</v>
      </c>
      <c r="H170" s="21">
        <v>45102</v>
      </c>
      <c r="I170" s="22">
        <f t="shared" ca="1" si="22"/>
        <v>8067181951</v>
      </c>
      <c r="J170" s="26">
        <f t="shared" ref="J170:J175" ca="1" si="27">RANDBETWEEN(0,50)</f>
        <v>45</v>
      </c>
      <c r="K170" s="26">
        <f t="shared" ca="1" si="26"/>
        <v>41</v>
      </c>
      <c r="L170" s="26">
        <f t="shared" ca="1" si="26"/>
        <v>10</v>
      </c>
      <c r="M170" s="26">
        <f t="shared" ca="1" si="26"/>
        <v>5</v>
      </c>
      <c r="N170" s="26">
        <f t="shared" ca="1" si="26"/>
        <v>12</v>
      </c>
      <c r="O170" s="29">
        <v>5.35</v>
      </c>
      <c r="P170" s="28"/>
      <c r="Q170" s="3"/>
      <c r="R170" s="13"/>
      <c r="S170" s="17"/>
      <c r="T170" s="14"/>
      <c r="U170" s="14"/>
    </row>
    <row r="171" spans="1:21" x14ac:dyDescent="0.2">
      <c r="A171">
        <f t="shared" si="25"/>
        <v>4</v>
      </c>
      <c r="B171" t="s">
        <v>83</v>
      </c>
      <c r="C171" s="16" t="s">
        <v>147</v>
      </c>
      <c r="D171" s="3" t="e">
        <f>COUNTIF(#REF!,'PRICE SUBSIDY'!C171)</f>
        <v>#REF!</v>
      </c>
      <c r="E171" s="24" t="s">
        <v>113</v>
      </c>
      <c r="F171" t="s">
        <v>105</v>
      </c>
      <c r="G171" s="21">
        <v>45099</v>
      </c>
      <c r="H171" s="21">
        <v>45102</v>
      </c>
      <c r="I171" s="22">
        <f t="shared" ca="1" si="22"/>
        <v>16903042828</v>
      </c>
      <c r="J171" s="26">
        <f t="shared" ca="1" si="27"/>
        <v>32</v>
      </c>
      <c r="K171" s="26">
        <f t="shared" ca="1" si="26"/>
        <v>29</v>
      </c>
      <c r="L171" s="26">
        <f t="shared" ca="1" si="26"/>
        <v>47</v>
      </c>
      <c r="M171" s="26">
        <f t="shared" ca="1" si="26"/>
        <v>7</v>
      </c>
      <c r="N171" s="26">
        <f t="shared" ca="1" si="26"/>
        <v>33</v>
      </c>
      <c r="O171" s="29">
        <v>5.35</v>
      </c>
      <c r="P171" s="28"/>
      <c r="Q171" s="3"/>
      <c r="R171" s="13"/>
      <c r="S171" s="17"/>
      <c r="T171" s="14"/>
      <c r="U171" s="14"/>
    </row>
    <row r="172" spans="1:21" x14ac:dyDescent="0.2">
      <c r="A172">
        <f t="shared" si="25"/>
        <v>2</v>
      </c>
      <c r="B172" t="s">
        <v>83</v>
      </c>
      <c r="C172" s="16" t="s">
        <v>147</v>
      </c>
      <c r="D172" s="3" t="e">
        <f>COUNTIF(#REF!,'PRICE SUBSIDY'!C172)</f>
        <v>#REF!</v>
      </c>
      <c r="E172" s="24" t="s">
        <v>113</v>
      </c>
      <c r="F172" t="s">
        <v>105</v>
      </c>
      <c r="G172" s="21">
        <v>45099</v>
      </c>
      <c r="H172" s="21">
        <v>45102</v>
      </c>
      <c r="I172" s="22">
        <f t="shared" ca="1" si="22"/>
        <v>48439994670</v>
      </c>
      <c r="J172" s="26">
        <f t="shared" ca="1" si="27"/>
        <v>17</v>
      </c>
      <c r="K172" s="26">
        <f t="shared" ca="1" si="26"/>
        <v>22</v>
      </c>
      <c r="L172" s="26">
        <f t="shared" ca="1" si="26"/>
        <v>26</v>
      </c>
      <c r="M172" s="26">
        <f t="shared" ca="1" si="26"/>
        <v>42</v>
      </c>
      <c r="N172" s="26">
        <f t="shared" ca="1" si="26"/>
        <v>20</v>
      </c>
      <c r="O172" s="29">
        <v>5.35</v>
      </c>
      <c r="P172" s="28"/>
      <c r="Q172" s="3"/>
      <c r="R172" s="13"/>
      <c r="S172" s="17"/>
      <c r="T172" s="14"/>
      <c r="U172" s="14"/>
    </row>
    <row r="173" spans="1:21" x14ac:dyDescent="0.2">
      <c r="A173">
        <f t="shared" si="25"/>
        <v>4</v>
      </c>
      <c r="B173" t="s">
        <v>83</v>
      </c>
      <c r="C173" s="16" t="s">
        <v>147</v>
      </c>
      <c r="D173" s="3" t="e">
        <f>COUNTIF(#REF!,'PRICE SUBSIDY'!C173)</f>
        <v>#REF!</v>
      </c>
      <c r="E173" s="24" t="s">
        <v>113</v>
      </c>
      <c r="F173" t="s">
        <v>105</v>
      </c>
      <c r="G173" s="21">
        <v>45099</v>
      </c>
      <c r="H173" s="21">
        <v>45102</v>
      </c>
      <c r="I173" s="22">
        <f t="shared" ca="1" si="22"/>
        <v>64662045264</v>
      </c>
      <c r="J173" s="26">
        <f t="shared" ca="1" si="27"/>
        <v>18</v>
      </c>
      <c r="K173" s="26">
        <f t="shared" ca="1" si="26"/>
        <v>42</v>
      </c>
      <c r="L173" s="26">
        <f t="shared" ca="1" si="26"/>
        <v>0</v>
      </c>
      <c r="M173" s="26">
        <f t="shared" ca="1" si="26"/>
        <v>38</v>
      </c>
      <c r="N173" s="26">
        <f t="shared" ca="1" si="26"/>
        <v>25</v>
      </c>
      <c r="O173" s="29">
        <v>5.35</v>
      </c>
      <c r="P173" s="28"/>
      <c r="Q173" s="3"/>
      <c r="R173" s="13"/>
      <c r="S173" s="17"/>
      <c r="T173" s="14"/>
      <c r="U173" s="14"/>
    </row>
    <row r="174" spans="1:21" x14ac:dyDescent="0.2">
      <c r="A174">
        <f t="shared" si="25"/>
        <v>2</v>
      </c>
      <c r="B174" t="s">
        <v>83</v>
      </c>
      <c r="C174" s="16" t="s">
        <v>147</v>
      </c>
      <c r="D174" s="3" t="e">
        <f>COUNTIF(#REF!,'PRICE SUBSIDY'!C174)</f>
        <v>#REF!</v>
      </c>
      <c r="E174" s="24" t="s">
        <v>113</v>
      </c>
      <c r="F174" t="s">
        <v>105</v>
      </c>
      <c r="G174" s="21">
        <v>45099</v>
      </c>
      <c r="H174" s="21">
        <v>45102</v>
      </c>
      <c r="I174" s="22">
        <f t="shared" ca="1" si="22"/>
        <v>91127134958</v>
      </c>
      <c r="J174" s="26">
        <f t="shared" ca="1" si="27"/>
        <v>19</v>
      </c>
      <c r="K174" s="26">
        <f t="shared" ca="1" si="26"/>
        <v>14</v>
      </c>
      <c r="L174" s="26">
        <f t="shared" ca="1" si="26"/>
        <v>46</v>
      </c>
      <c r="M174" s="26">
        <f t="shared" ca="1" si="26"/>
        <v>38</v>
      </c>
      <c r="N174" s="26">
        <f t="shared" ca="1" si="26"/>
        <v>19</v>
      </c>
      <c r="O174" s="29">
        <v>5.35</v>
      </c>
      <c r="P174" s="28"/>
      <c r="Q174" s="3"/>
      <c r="R174" s="13"/>
      <c r="S174" s="17"/>
      <c r="T174" s="14"/>
      <c r="U174" s="14"/>
    </row>
    <row r="175" spans="1:21" x14ac:dyDescent="0.2">
      <c r="A175">
        <f t="shared" si="25"/>
        <v>4</v>
      </c>
      <c r="B175" t="s">
        <v>83</v>
      </c>
      <c r="C175" s="16" t="s">
        <v>147</v>
      </c>
      <c r="D175" s="3" t="e">
        <f>COUNTIF(#REF!,'PRICE SUBSIDY'!C175)</f>
        <v>#REF!</v>
      </c>
      <c r="E175" s="24" t="s">
        <v>113</v>
      </c>
      <c r="F175" t="s">
        <v>105</v>
      </c>
      <c r="G175" s="21">
        <v>45099</v>
      </c>
      <c r="H175" s="21">
        <v>45102</v>
      </c>
      <c r="I175" s="22">
        <f t="shared" ca="1" si="22"/>
        <v>96074789724</v>
      </c>
      <c r="J175" s="26">
        <f t="shared" ca="1" si="27"/>
        <v>14</v>
      </c>
      <c r="K175" s="26">
        <f t="shared" ca="1" si="26"/>
        <v>29</v>
      </c>
      <c r="L175" s="26">
        <f t="shared" ca="1" si="26"/>
        <v>40</v>
      </c>
      <c r="M175" s="26">
        <f t="shared" ca="1" si="26"/>
        <v>32</v>
      </c>
      <c r="N175" s="26">
        <f t="shared" ca="1" si="26"/>
        <v>33</v>
      </c>
      <c r="O175" s="29">
        <v>5.35</v>
      </c>
      <c r="P175" s="28"/>
      <c r="Q175" s="3"/>
      <c r="R175" s="13"/>
      <c r="S175" s="17"/>
      <c r="T175" s="14"/>
      <c r="U175" s="14"/>
    </row>
    <row r="176" spans="1:21" x14ac:dyDescent="0.2">
      <c r="A176">
        <f t="shared" si="25"/>
        <v>2</v>
      </c>
      <c r="B176" t="s">
        <v>83</v>
      </c>
      <c r="C176" s="16" t="s">
        <v>147</v>
      </c>
      <c r="D176" s="3" t="e">
        <f>COUNTIF(#REF!,'PRICE SUBSIDY'!C176)</f>
        <v>#REF!</v>
      </c>
      <c r="E176" s="24" t="s">
        <v>113</v>
      </c>
      <c r="F176" t="s">
        <v>105</v>
      </c>
      <c r="G176" s="21">
        <v>45099</v>
      </c>
      <c r="H176" s="21">
        <v>45102</v>
      </c>
      <c r="I176" s="22">
        <f t="shared" ca="1" si="22"/>
        <v>87822004606</v>
      </c>
      <c r="J176" s="26">
        <f ca="1">RANDBETWEEN(0,50)</f>
        <v>17</v>
      </c>
      <c r="K176" s="26">
        <f t="shared" ca="1" si="26"/>
        <v>41</v>
      </c>
      <c r="L176" s="26">
        <f t="shared" ca="1" si="26"/>
        <v>44</v>
      </c>
      <c r="M176" s="26">
        <f t="shared" ca="1" si="26"/>
        <v>47</v>
      </c>
      <c r="N176" s="26">
        <f t="shared" ca="1" si="26"/>
        <v>13</v>
      </c>
      <c r="O176" s="29">
        <v>5.35</v>
      </c>
      <c r="P176" s="28"/>
      <c r="Q176" s="3"/>
      <c r="R176" s="13"/>
      <c r="S176" s="17"/>
      <c r="T176" s="14"/>
      <c r="U176" s="14"/>
    </row>
    <row r="177" spans="1:21" x14ac:dyDescent="0.2">
      <c r="A177">
        <f t="shared" si="25"/>
        <v>4</v>
      </c>
      <c r="D177" s="3" t="e">
        <f>COUNTIF(#REF!,'PRICE SUBSIDY'!C177)</f>
        <v>#REF!</v>
      </c>
      <c r="E177" s="24"/>
      <c r="G177" s="21"/>
      <c r="H177" s="21"/>
      <c r="O177" s="18"/>
      <c r="P177" s="28"/>
      <c r="Q177" s="3"/>
      <c r="R177" s="13"/>
      <c r="S177" s="17"/>
      <c r="T177" s="14"/>
      <c r="U177" s="14"/>
    </row>
    <row r="178" spans="1:21" x14ac:dyDescent="0.2">
      <c r="A178">
        <f t="shared" si="25"/>
        <v>2</v>
      </c>
      <c r="D178" s="3" t="e">
        <f>COUNTIF(#REF!,'PRICE SUBSIDY'!C178)</f>
        <v>#REF!</v>
      </c>
      <c r="E178" s="24"/>
      <c r="G178" s="21"/>
      <c r="H178" s="21"/>
      <c r="O178" s="18"/>
      <c r="P178" s="28"/>
      <c r="Q178" s="3"/>
      <c r="R178" s="13"/>
      <c r="S178" s="17"/>
      <c r="T178" s="14"/>
      <c r="U178" s="14"/>
    </row>
    <row r="179" spans="1:21" x14ac:dyDescent="0.2">
      <c r="A179">
        <f t="shared" si="25"/>
        <v>4</v>
      </c>
      <c r="D179" s="3" t="e">
        <f>COUNTIF(#REF!,'PRICE SUBSIDY'!C179)</f>
        <v>#REF!</v>
      </c>
      <c r="E179" s="24"/>
      <c r="G179" s="21"/>
      <c r="H179" s="21"/>
      <c r="O179" s="18"/>
      <c r="P179" s="28"/>
      <c r="Q179" s="3"/>
      <c r="R179" s="13"/>
      <c r="S179" s="17"/>
      <c r="T179" s="14"/>
      <c r="U179" s="14"/>
    </row>
    <row r="180" spans="1:21" x14ac:dyDescent="0.2">
      <c r="A180">
        <f t="shared" si="25"/>
        <v>2</v>
      </c>
      <c r="D180" s="3" t="e">
        <f>COUNTIF(#REF!,'PRICE SUBSIDY'!C180)</f>
        <v>#REF!</v>
      </c>
      <c r="E180" s="24"/>
      <c r="G180" s="21"/>
      <c r="H180" s="21"/>
      <c r="O180" s="18"/>
      <c r="P180" s="28"/>
      <c r="Q180" s="3"/>
      <c r="R180" s="13"/>
      <c r="S180" s="17"/>
      <c r="T180" s="14"/>
      <c r="U180" s="14"/>
    </row>
    <row r="181" spans="1:21" x14ac:dyDescent="0.2">
      <c r="A181">
        <f t="shared" si="25"/>
        <v>4</v>
      </c>
      <c r="D181" s="3" t="e">
        <f>COUNTIF(#REF!,'PRICE SUBSIDY'!C181)</f>
        <v>#REF!</v>
      </c>
      <c r="E181" s="24"/>
      <c r="G181" s="21"/>
      <c r="H181" s="21"/>
      <c r="O181" s="18"/>
      <c r="P181" s="28"/>
      <c r="Q181" s="3"/>
      <c r="R181" s="13"/>
      <c r="S181" s="17"/>
      <c r="T181" s="14"/>
      <c r="U181" s="14"/>
    </row>
    <row r="182" spans="1:21" x14ac:dyDescent="0.2">
      <c r="A182">
        <f t="shared" si="25"/>
        <v>2</v>
      </c>
      <c r="D182" s="3" t="e">
        <f>COUNTIF(#REF!,'PRICE SUBSIDY'!C182)</f>
        <v>#REF!</v>
      </c>
      <c r="E182" s="24"/>
      <c r="G182" s="21"/>
      <c r="H182" s="21"/>
      <c r="O182" s="18"/>
      <c r="P182" s="28"/>
      <c r="Q182" s="3"/>
      <c r="R182" s="13"/>
      <c r="S182" s="17"/>
      <c r="T182" s="14"/>
      <c r="U182" s="14"/>
    </row>
    <row r="183" spans="1:21" x14ac:dyDescent="0.2">
      <c r="A183">
        <f t="shared" si="25"/>
        <v>4</v>
      </c>
      <c r="D183" s="3" t="e">
        <f>COUNTIF(#REF!,'PRICE SUBSIDY'!C183)</f>
        <v>#REF!</v>
      </c>
      <c r="E183" s="24"/>
      <c r="G183" s="21"/>
      <c r="H183" s="21"/>
      <c r="O183" s="18"/>
      <c r="P183" s="28"/>
      <c r="Q183" s="3"/>
      <c r="R183" s="13"/>
      <c r="S183" s="17"/>
      <c r="T183" s="14"/>
      <c r="U183" s="14"/>
    </row>
    <row r="184" spans="1:21" x14ac:dyDescent="0.2">
      <c r="A184">
        <f t="shared" si="25"/>
        <v>2</v>
      </c>
      <c r="D184" s="3" t="e">
        <f>COUNTIF(#REF!,'PRICE SUBSIDY'!C184)</f>
        <v>#REF!</v>
      </c>
      <c r="E184" s="24"/>
      <c r="G184" s="21"/>
      <c r="H184" s="21"/>
      <c r="O184" s="18"/>
      <c r="P184" s="28"/>
      <c r="Q184" s="3"/>
      <c r="R184" s="13"/>
      <c r="S184" s="17"/>
      <c r="T184" s="14"/>
      <c r="U184" s="14"/>
    </row>
    <row r="185" spans="1:21" x14ac:dyDescent="0.2">
      <c r="A185">
        <f t="shared" si="25"/>
        <v>4</v>
      </c>
      <c r="D185" s="3" t="e">
        <f>COUNTIF(#REF!,'PRICE SUBSIDY'!C185)</f>
        <v>#REF!</v>
      </c>
      <c r="E185" s="24"/>
      <c r="G185" s="21"/>
      <c r="H185" s="21"/>
      <c r="O185" s="18"/>
      <c r="P185" s="28"/>
      <c r="Q185" s="3"/>
      <c r="R185" s="13"/>
      <c r="S185" s="17"/>
      <c r="T185" s="14"/>
      <c r="U185" s="14"/>
    </row>
    <row r="186" spans="1:21" x14ac:dyDescent="0.2">
      <c r="A186">
        <f t="shared" si="25"/>
        <v>2</v>
      </c>
      <c r="D186" s="3" t="e">
        <f>COUNTIF(#REF!,'PRICE SUBSIDY'!C186)</f>
        <v>#REF!</v>
      </c>
      <c r="E186" s="24"/>
      <c r="G186" s="21"/>
      <c r="H186" s="21"/>
      <c r="O186" s="18"/>
      <c r="P186" s="28"/>
      <c r="Q186" s="3"/>
      <c r="R186" s="13"/>
      <c r="S186" s="17"/>
      <c r="T186" s="14"/>
      <c r="U186" s="14"/>
    </row>
    <row r="187" spans="1:21" x14ac:dyDescent="0.2">
      <c r="A187">
        <f t="shared" si="25"/>
        <v>4</v>
      </c>
      <c r="D187" s="3" t="e">
        <f>COUNTIF(#REF!,'PRICE SUBSIDY'!C187)</f>
        <v>#REF!</v>
      </c>
      <c r="E187" s="24"/>
      <c r="G187" s="21"/>
      <c r="H187" s="21"/>
      <c r="O187" s="18"/>
      <c r="P187" s="28"/>
      <c r="Q187" s="3"/>
      <c r="R187" s="13"/>
      <c r="S187" s="17"/>
      <c r="T187" s="14"/>
      <c r="U187" s="14"/>
    </row>
    <row r="188" spans="1:21" x14ac:dyDescent="0.2">
      <c r="A188">
        <f t="shared" si="25"/>
        <v>2</v>
      </c>
      <c r="D188" s="3" t="e">
        <f>COUNTIF(#REF!,'PRICE SUBSIDY'!C188)</f>
        <v>#REF!</v>
      </c>
      <c r="E188" s="24"/>
      <c r="G188" s="21"/>
      <c r="H188" s="21"/>
      <c r="O188" s="18"/>
      <c r="P188" s="28"/>
      <c r="Q188" s="3"/>
      <c r="R188" s="13"/>
      <c r="S188" s="17"/>
      <c r="T188" s="14"/>
      <c r="U188" s="14"/>
    </row>
    <row r="189" spans="1:21" x14ac:dyDescent="0.2">
      <c r="A189">
        <f t="shared" si="25"/>
        <v>4</v>
      </c>
      <c r="D189" s="3" t="e">
        <f>COUNTIF(#REF!,'PRICE SUBSIDY'!C189)</f>
        <v>#REF!</v>
      </c>
      <c r="E189" s="24"/>
      <c r="G189" s="21"/>
      <c r="H189" s="21"/>
      <c r="O189" s="18"/>
      <c r="P189" s="28"/>
      <c r="Q189" s="3"/>
      <c r="R189" s="13"/>
      <c r="S189" s="17"/>
      <c r="T189" s="14"/>
      <c r="U189" s="14"/>
    </row>
    <row r="190" spans="1:21" ht="14.25" customHeight="1" x14ac:dyDescent="0.2">
      <c r="A190">
        <f t="shared" si="25"/>
        <v>2</v>
      </c>
      <c r="D190" s="3" t="e">
        <f>COUNTIF(#REF!,'PRICE SUBSIDY'!C190)</f>
        <v>#REF!</v>
      </c>
      <c r="E190" s="24"/>
      <c r="G190" s="21"/>
      <c r="H190" s="21"/>
      <c r="O190" s="18"/>
      <c r="P190" s="28"/>
      <c r="Q190" s="3"/>
      <c r="R190" s="13"/>
      <c r="S190" s="17"/>
      <c r="T190" s="14"/>
      <c r="U190" s="14"/>
    </row>
    <row r="191" spans="1:21" x14ac:dyDescent="0.2">
      <c r="A191">
        <f t="shared" si="25"/>
        <v>4</v>
      </c>
      <c r="D191" s="3" t="e">
        <f>COUNTIF(#REF!,'PRICE SUBSIDY'!C191)</f>
        <v>#REF!</v>
      </c>
      <c r="E191" s="24"/>
      <c r="G191" s="21"/>
      <c r="H191" s="21"/>
      <c r="O191" s="18"/>
      <c r="P191" s="28"/>
      <c r="Q191" s="3"/>
      <c r="R191" s="13"/>
      <c r="S191" s="17"/>
      <c r="T191" s="14"/>
      <c r="U191" s="14"/>
    </row>
    <row r="192" spans="1:21" x14ac:dyDescent="0.2">
      <c r="A192">
        <f t="shared" si="25"/>
        <v>2</v>
      </c>
      <c r="D192" s="3" t="e">
        <f>COUNTIF(#REF!,'PRICE SUBSIDY'!C192)</f>
        <v>#REF!</v>
      </c>
      <c r="E192" s="24"/>
      <c r="G192" s="21"/>
      <c r="H192" s="21"/>
      <c r="O192" s="18"/>
      <c r="P192" s="28"/>
      <c r="Q192" s="3"/>
      <c r="R192" s="13"/>
      <c r="S192" s="17"/>
      <c r="T192" s="14"/>
      <c r="U192" s="14"/>
    </row>
    <row r="193" spans="1:21" x14ac:dyDescent="0.2">
      <c r="A193">
        <f t="shared" si="25"/>
        <v>4</v>
      </c>
      <c r="D193" s="3" t="e">
        <f>COUNTIF(#REF!,'PRICE SUBSIDY'!C193)</f>
        <v>#REF!</v>
      </c>
      <c r="E193" s="24"/>
      <c r="G193" s="21"/>
      <c r="H193" s="21"/>
      <c r="O193" s="18"/>
      <c r="P193" s="28"/>
      <c r="Q193" s="3"/>
      <c r="R193" s="13"/>
      <c r="S193" s="17"/>
      <c r="T193" s="14"/>
      <c r="U193" s="14"/>
    </row>
    <row r="194" spans="1:21" x14ac:dyDescent="0.2">
      <c r="B194" t="s">
        <v>131</v>
      </c>
      <c r="D194" s="3" t="e">
        <f>COUNTIF(#REF!,'PRICE SUBSIDY'!C194)</f>
        <v>#REF!</v>
      </c>
      <c r="E194" s="24" t="s">
        <v>132</v>
      </c>
      <c r="G194" s="21"/>
      <c r="H194" s="21"/>
      <c r="I194" s="22">
        <f t="shared" ref="I194:I257" ca="1" si="28">RANDBETWEEN(1000000000,99999999999)</f>
        <v>89933449329</v>
      </c>
      <c r="O194" s="18"/>
      <c r="P194" s="28"/>
      <c r="Q194" s="3"/>
      <c r="R194" s="13"/>
      <c r="S194" s="17"/>
      <c r="T194" s="14"/>
      <c r="U194" s="14"/>
    </row>
    <row r="195" spans="1:21" x14ac:dyDescent="0.2">
      <c r="B195" t="s">
        <v>131</v>
      </c>
      <c r="D195" s="3" t="e">
        <f>COUNTIF(#REF!,'PRICE SUBSIDY'!C195)</f>
        <v>#REF!</v>
      </c>
      <c r="E195" s="24" t="s">
        <v>132</v>
      </c>
      <c r="G195" s="21"/>
      <c r="H195" s="21"/>
      <c r="I195" s="22">
        <f t="shared" ca="1" si="28"/>
        <v>97160565648</v>
      </c>
      <c r="O195" s="18"/>
      <c r="P195" s="28"/>
      <c r="Q195" s="3"/>
      <c r="R195" s="13"/>
      <c r="S195" s="17"/>
      <c r="T195" s="14"/>
      <c r="U195" s="14"/>
    </row>
    <row r="196" spans="1:21" x14ac:dyDescent="0.2">
      <c r="B196" t="s">
        <v>131</v>
      </c>
      <c r="D196" s="3" t="e">
        <f>COUNTIF(#REF!,'PRICE SUBSIDY'!C196)</f>
        <v>#REF!</v>
      </c>
      <c r="E196" s="24" t="s">
        <v>132</v>
      </c>
      <c r="G196" s="21"/>
      <c r="H196" s="21"/>
      <c r="I196" s="22">
        <f t="shared" ca="1" si="28"/>
        <v>84566619225</v>
      </c>
      <c r="O196" s="18"/>
      <c r="P196" s="28"/>
      <c r="Q196" s="3"/>
      <c r="R196" s="13"/>
      <c r="S196" s="17"/>
      <c r="T196" s="14"/>
      <c r="U196" s="14"/>
    </row>
    <row r="197" spans="1:21" x14ac:dyDescent="0.2">
      <c r="B197" t="s">
        <v>131</v>
      </c>
      <c r="D197" s="3" t="e">
        <f>COUNTIF(#REF!,'PRICE SUBSIDY'!C197)</f>
        <v>#REF!</v>
      </c>
      <c r="E197" s="24" t="s">
        <v>132</v>
      </c>
      <c r="G197" s="21"/>
      <c r="H197" s="21"/>
      <c r="I197" s="22">
        <f t="shared" ca="1" si="28"/>
        <v>82240354965</v>
      </c>
      <c r="O197" s="18"/>
      <c r="P197" s="28"/>
      <c r="Q197" s="3"/>
      <c r="R197" s="13"/>
      <c r="S197" s="17"/>
      <c r="T197" s="14"/>
      <c r="U197" s="14"/>
    </row>
    <row r="198" spans="1:21" x14ac:dyDescent="0.2">
      <c r="B198" t="s">
        <v>131</v>
      </c>
      <c r="D198" s="3" t="e">
        <f>COUNTIF(#REF!,'PRICE SUBSIDY'!C198)</f>
        <v>#REF!</v>
      </c>
      <c r="E198" s="24" t="s">
        <v>132</v>
      </c>
      <c r="G198" s="21"/>
      <c r="H198" s="21"/>
      <c r="I198" s="22">
        <f t="shared" ca="1" si="28"/>
        <v>3696449740</v>
      </c>
      <c r="O198" s="18"/>
      <c r="P198" s="28"/>
      <c r="Q198" s="3"/>
      <c r="R198" s="13"/>
      <c r="S198" s="17"/>
      <c r="T198" s="14"/>
      <c r="U198" s="14"/>
    </row>
    <row r="199" spans="1:21" x14ac:dyDescent="0.2">
      <c r="B199" t="s">
        <v>131</v>
      </c>
      <c r="D199" s="3" t="e">
        <f>COUNTIF(#REF!,'PRICE SUBSIDY'!C199)</f>
        <v>#REF!</v>
      </c>
      <c r="E199" s="24" t="s">
        <v>132</v>
      </c>
      <c r="G199" s="21"/>
      <c r="H199" s="21"/>
      <c r="I199" s="22">
        <f t="shared" ca="1" si="28"/>
        <v>98240992460</v>
      </c>
      <c r="O199" s="18"/>
      <c r="P199" s="28"/>
      <c r="Q199" s="3"/>
      <c r="R199" s="13"/>
      <c r="S199" s="17"/>
      <c r="T199" s="14"/>
      <c r="U199" s="14"/>
    </row>
    <row r="200" spans="1:21" x14ac:dyDescent="0.2">
      <c r="B200" t="s">
        <v>131</v>
      </c>
      <c r="D200" s="3" t="e">
        <f>COUNTIF(#REF!,'PRICE SUBSIDY'!C200)</f>
        <v>#REF!</v>
      </c>
      <c r="E200" s="24" t="s">
        <v>132</v>
      </c>
      <c r="G200" s="21"/>
      <c r="H200" s="21"/>
      <c r="I200" s="22">
        <f t="shared" ca="1" si="28"/>
        <v>67821281316</v>
      </c>
      <c r="O200" s="18"/>
      <c r="P200" s="28"/>
      <c r="Q200" s="3"/>
      <c r="R200" s="13"/>
      <c r="S200" s="17"/>
      <c r="T200" s="14"/>
      <c r="U200" s="14"/>
    </row>
    <row r="201" spans="1:21" x14ac:dyDescent="0.2">
      <c r="B201" t="s">
        <v>131</v>
      </c>
      <c r="D201" s="3" t="e">
        <f>COUNTIF(#REF!,'PRICE SUBSIDY'!C201)</f>
        <v>#REF!</v>
      </c>
      <c r="E201" s="24" t="s">
        <v>132</v>
      </c>
      <c r="G201" s="21"/>
      <c r="H201" s="21"/>
      <c r="I201" s="22">
        <f t="shared" ca="1" si="28"/>
        <v>20207438588</v>
      </c>
      <c r="O201" s="18"/>
      <c r="P201" s="28"/>
      <c r="Q201" s="3"/>
      <c r="R201" s="13"/>
      <c r="S201" s="17"/>
      <c r="T201" s="14"/>
      <c r="U201" s="14"/>
    </row>
    <row r="202" spans="1:21" x14ac:dyDescent="0.2">
      <c r="B202" t="s">
        <v>131</v>
      </c>
      <c r="D202" s="3" t="e">
        <f>COUNTIF(#REF!,'PRICE SUBSIDY'!C202)</f>
        <v>#REF!</v>
      </c>
      <c r="E202" s="24" t="s">
        <v>132</v>
      </c>
      <c r="G202" s="21"/>
      <c r="H202" s="21"/>
      <c r="I202" s="22">
        <f t="shared" ca="1" si="28"/>
        <v>5709289680</v>
      </c>
      <c r="O202" s="18"/>
      <c r="P202" s="28"/>
      <c r="Q202" s="3"/>
      <c r="R202" s="13"/>
      <c r="S202" s="17"/>
      <c r="T202" s="14"/>
      <c r="U202" s="14"/>
    </row>
    <row r="203" spans="1:21" x14ac:dyDescent="0.2">
      <c r="B203" t="s">
        <v>131</v>
      </c>
      <c r="D203" s="3" t="e">
        <f>COUNTIF(#REF!,'PRICE SUBSIDY'!C203)</f>
        <v>#REF!</v>
      </c>
      <c r="E203" s="24" t="s">
        <v>132</v>
      </c>
      <c r="G203" s="21"/>
      <c r="H203" s="21"/>
      <c r="I203" s="22">
        <f t="shared" ca="1" si="28"/>
        <v>62538012634</v>
      </c>
      <c r="O203" s="18"/>
      <c r="P203" s="28"/>
      <c r="Q203" s="3"/>
      <c r="R203" s="13"/>
      <c r="S203" s="17"/>
      <c r="T203" s="14"/>
      <c r="U203" s="14"/>
    </row>
    <row r="204" spans="1:21" x14ac:dyDescent="0.2">
      <c r="B204" t="s">
        <v>131</v>
      </c>
      <c r="D204" s="3" t="e">
        <f>COUNTIF(#REF!,'PRICE SUBSIDY'!C204)</f>
        <v>#REF!</v>
      </c>
      <c r="E204" s="24" t="s">
        <v>132</v>
      </c>
      <c r="G204" s="21"/>
      <c r="H204" s="21"/>
      <c r="I204" s="22">
        <f t="shared" ca="1" si="28"/>
        <v>65939071230</v>
      </c>
      <c r="O204" s="18"/>
      <c r="P204" s="28"/>
      <c r="Q204" s="3"/>
      <c r="R204" s="13"/>
      <c r="S204" s="17"/>
      <c r="T204" s="14"/>
      <c r="U204" s="14"/>
    </row>
    <row r="205" spans="1:21" x14ac:dyDescent="0.2">
      <c r="B205" t="s">
        <v>87</v>
      </c>
      <c r="C205" t="s">
        <v>147</v>
      </c>
      <c r="D205" s="3" t="e">
        <f>COUNTIF(#REF!,'PRICE SUBSIDY'!C205)</f>
        <v>#REF!</v>
      </c>
      <c r="E205" t="s">
        <v>133</v>
      </c>
      <c r="G205" s="21">
        <v>45083</v>
      </c>
      <c r="H205" s="21">
        <v>45085</v>
      </c>
      <c r="I205" s="22">
        <f t="shared" ca="1" si="28"/>
        <v>31570962144</v>
      </c>
      <c r="J205" s="26">
        <f t="shared" ref="J205:N220" ca="1" si="29">RANDBETWEEN(0,50)</f>
        <v>32</v>
      </c>
      <c r="K205" s="26">
        <f t="shared" ca="1" si="29"/>
        <v>16</v>
      </c>
      <c r="L205" s="26">
        <f t="shared" ca="1" si="29"/>
        <v>2</v>
      </c>
      <c r="M205" s="26">
        <f t="shared" ca="1" si="29"/>
        <v>39</v>
      </c>
      <c r="N205" s="26">
        <f t="shared" ca="1" si="29"/>
        <v>11</v>
      </c>
      <c r="O205" s="18">
        <f t="shared" ref="O205:O236" ca="1" si="30">IFERROR(L205-M205,"")</f>
        <v>-37</v>
      </c>
      <c r="Q205" s="3">
        <f t="shared" ca="1" si="11"/>
        <v>-407</v>
      </c>
      <c r="R205" s="13">
        <f t="shared" ca="1" si="12"/>
        <v>-0.94871794871794868</v>
      </c>
      <c r="S205" s="17">
        <v>1</v>
      </c>
      <c r="T205" s="14">
        <f t="shared" ref="T205:T206" ca="1" si="31">O205*N205</f>
        <v>-407</v>
      </c>
      <c r="U205" s="14">
        <f t="shared" ref="U205:U206" ca="1" si="32">IFERROR(T205/$U$1,"")</f>
        <v>-294.92753623188406</v>
      </c>
    </row>
    <row r="206" spans="1:21" x14ac:dyDescent="0.2">
      <c r="B206" t="s">
        <v>87</v>
      </c>
      <c r="C206" t="s">
        <v>147</v>
      </c>
      <c r="D206" s="3" t="e">
        <f>COUNTIF(#REF!,'PRICE SUBSIDY'!C206)</f>
        <v>#REF!</v>
      </c>
      <c r="E206" t="s">
        <v>133</v>
      </c>
      <c r="G206" s="21">
        <v>45083</v>
      </c>
      <c r="H206" s="21">
        <v>45085</v>
      </c>
      <c r="I206" s="22">
        <f t="shared" ca="1" si="28"/>
        <v>58097892301</v>
      </c>
      <c r="J206" s="26">
        <f ca="1">RANDBETWEEN(0,50)</f>
        <v>49</v>
      </c>
      <c r="K206" s="26">
        <f t="shared" ca="1" si="29"/>
        <v>15</v>
      </c>
      <c r="L206" s="26">
        <f t="shared" ca="1" si="29"/>
        <v>0</v>
      </c>
      <c r="M206" s="26">
        <f t="shared" ca="1" si="29"/>
        <v>14</v>
      </c>
      <c r="N206" s="26">
        <f t="shared" ca="1" si="29"/>
        <v>32</v>
      </c>
      <c r="O206" s="18">
        <f t="shared" ca="1" si="30"/>
        <v>-14</v>
      </c>
      <c r="Q206" s="3">
        <f t="shared" ca="1" si="11"/>
        <v>-448</v>
      </c>
      <c r="R206" s="13">
        <f t="shared" ca="1" si="12"/>
        <v>-1</v>
      </c>
      <c r="S206" s="17">
        <v>1</v>
      </c>
      <c r="T206" s="14">
        <f t="shared" ca="1" si="31"/>
        <v>-448</v>
      </c>
      <c r="U206" s="14">
        <f t="shared" ca="1" si="32"/>
        <v>-324.63768115942031</v>
      </c>
    </row>
    <row r="207" spans="1:21" x14ac:dyDescent="0.2">
      <c r="B207" t="s">
        <v>87</v>
      </c>
      <c r="C207" t="s">
        <v>147</v>
      </c>
      <c r="D207" s="3" t="e">
        <f>COUNTIF(#REF!,'PRICE SUBSIDY'!C207)</f>
        <v>#REF!</v>
      </c>
      <c r="E207" t="s">
        <v>133</v>
      </c>
      <c r="G207" s="21">
        <v>45083</v>
      </c>
      <c r="H207" s="21">
        <v>45085</v>
      </c>
      <c r="I207" s="22">
        <f t="shared" ca="1" si="28"/>
        <v>65341190254</v>
      </c>
      <c r="J207" s="26">
        <f t="shared" ca="1" si="29"/>
        <v>17</v>
      </c>
      <c r="K207" s="26">
        <f t="shared" ca="1" si="29"/>
        <v>40</v>
      </c>
      <c r="L207" s="26">
        <f t="shared" ca="1" si="29"/>
        <v>35</v>
      </c>
      <c r="M207" s="26">
        <f t="shared" ca="1" si="29"/>
        <v>13</v>
      </c>
      <c r="N207" s="26">
        <f t="shared" ca="1" si="29"/>
        <v>31</v>
      </c>
      <c r="O207" s="18">
        <f t="shared" ca="1" si="30"/>
        <v>22</v>
      </c>
      <c r="Q207" s="3">
        <f t="shared" ca="1" si="11"/>
        <v>682</v>
      </c>
      <c r="R207" s="13">
        <f t="shared" ca="1" si="12"/>
        <v>1.6923076923076923</v>
      </c>
      <c r="S207" s="17">
        <v>1</v>
      </c>
      <c r="T207" s="14">
        <f t="shared" ref="T207:T238" ca="1" si="33">O207*N207</f>
        <v>682</v>
      </c>
      <c r="U207" s="14">
        <f t="shared" ref="U207:U238" ca="1" si="34">IFERROR(T207/$U$1,"")</f>
        <v>494.20289855072468</v>
      </c>
    </row>
    <row r="208" spans="1:21" x14ac:dyDescent="0.2">
      <c r="B208" t="s">
        <v>87</v>
      </c>
      <c r="C208" t="s">
        <v>147</v>
      </c>
      <c r="D208" s="3" t="e">
        <f>COUNTIF(#REF!,'PRICE SUBSIDY'!C208)</f>
        <v>#REF!</v>
      </c>
      <c r="E208" t="s">
        <v>133</v>
      </c>
      <c r="G208" s="21">
        <v>45083</v>
      </c>
      <c r="H208" s="21">
        <v>45085</v>
      </c>
      <c r="I208" s="22">
        <f t="shared" ca="1" si="28"/>
        <v>95573401613</v>
      </c>
      <c r="J208" s="26">
        <f t="shared" ca="1" si="29"/>
        <v>4</v>
      </c>
      <c r="K208" s="26">
        <f t="shared" ca="1" si="29"/>
        <v>35</v>
      </c>
      <c r="L208" s="26">
        <f t="shared" ca="1" si="29"/>
        <v>27</v>
      </c>
      <c r="M208" s="26">
        <f t="shared" ca="1" si="29"/>
        <v>17</v>
      </c>
      <c r="N208" s="26">
        <f t="shared" ca="1" si="29"/>
        <v>50</v>
      </c>
      <c r="O208" s="18">
        <f t="shared" ca="1" si="30"/>
        <v>10</v>
      </c>
      <c r="Q208" s="3">
        <f t="shared" ca="1" si="11"/>
        <v>500</v>
      </c>
      <c r="R208" s="13">
        <f t="shared" ca="1" si="12"/>
        <v>0.58823529411764708</v>
      </c>
      <c r="S208" s="17">
        <v>1</v>
      </c>
      <c r="T208" s="14">
        <f t="shared" ca="1" si="33"/>
        <v>500</v>
      </c>
      <c r="U208" s="14">
        <f t="shared" ca="1" si="34"/>
        <v>362.31884057971018</v>
      </c>
    </row>
    <row r="209" spans="2:21" x14ac:dyDescent="0.2">
      <c r="B209" t="s">
        <v>91</v>
      </c>
      <c r="C209" t="s">
        <v>147</v>
      </c>
      <c r="D209" s="3" t="e">
        <f>COUNTIF(#REF!,'PRICE SUBSIDY'!C209)</f>
        <v>#REF!</v>
      </c>
      <c r="E209" t="s">
        <v>133</v>
      </c>
      <c r="G209" s="21">
        <v>45083</v>
      </c>
      <c r="H209" s="21">
        <v>45085</v>
      </c>
      <c r="I209" s="22">
        <f t="shared" ca="1" si="28"/>
        <v>95598554167</v>
      </c>
      <c r="J209" s="26">
        <f t="shared" ca="1" si="29"/>
        <v>40</v>
      </c>
      <c r="K209" s="26">
        <f t="shared" ca="1" si="29"/>
        <v>43</v>
      </c>
      <c r="L209" s="26">
        <f t="shared" ca="1" si="29"/>
        <v>6</v>
      </c>
      <c r="M209" s="26">
        <f t="shared" ca="1" si="29"/>
        <v>31</v>
      </c>
      <c r="N209" s="26">
        <f t="shared" ca="1" si="29"/>
        <v>18</v>
      </c>
      <c r="O209" s="18">
        <f t="shared" ca="1" si="30"/>
        <v>-25</v>
      </c>
      <c r="Q209" s="3">
        <f t="shared" ca="1" si="11"/>
        <v>-450</v>
      </c>
      <c r="R209" s="13">
        <f t="shared" ca="1" si="12"/>
        <v>-0.80645161290322576</v>
      </c>
      <c r="S209" s="17">
        <v>1</v>
      </c>
      <c r="T209" s="14">
        <f t="shared" ca="1" si="33"/>
        <v>-450</v>
      </c>
      <c r="U209" s="14">
        <f t="shared" ca="1" si="34"/>
        <v>-326.08695652173918</v>
      </c>
    </row>
    <row r="210" spans="2:21" x14ac:dyDescent="0.2">
      <c r="B210" t="s">
        <v>91</v>
      </c>
      <c r="C210" t="s">
        <v>147</v>
      </c>
      <c r="D210" s="3" t="e">
        <f>COUNTIF(#REF!,'PRICE SUBSIDY'!C210)</f>
        <v>#REF!</v>
      </c>
      <c r="E210" t="s">
        <v>133</v>
      </c>
      <c r="G210" s="21">
        <v>45083</v>
      </c>
      <c r="H210" s="21">
        <v>45085</v>
      </c>
      <c r="I210" s="22">
        <f t="shared" ca="1" si="28"/>
        <v>93897248316</v>
      </c>
      <c r="J210" s="26">
        <f t="shared" ca="1" si="29"/>
        <v>6</v>
      </c>
      <c r="K210" s="26">
        <f t="shared" ca="1" si="29"/>
        <v>24</v>
      </c>
      <c r="L210" s="26">
        <f t="shared" ca="1" si="29"/>
        <v>43</v>
      </c>
      <c r="M210" s="26">
        <f t="shared" ca="1" si="29"/>
        <v>40</v>
      </c>
      <c r="N210" s="26">
        <f t="shared" ca="1" si="29"/>
        <v>13</v>
      </c>
      <c r="O210" s="18">
        <f t="shared" ca="1" si="30"/>
        <v>3</v>
      </c>
      <c r="Q210" s="3">
        <f t="shared" ca="1" si="11"/>
        <v>39</v>
      </c>
      <c r="R210" s="13">
        <f t="shared" ca="1" si="12"/>
        <v>7.4999999999999997E-2</v>
      </c>
      <c r="S210" s="17">
        <v>1</v>
      </c>
      <c r="T210" s="14">
        <f t="shared" ca="1" si="33"/>
        <v>39</v>
      </c>
      <c r="U210" s="14">
        <f t="shared" ca="1" si="34"/>
        <v>28.260869565217394</v>
      </c>
    </row>
    <row r="211" spans="2:21" x14ac:dyDescent="0.2">
      <c r="B211" t="s">
        <v>91</v>
      </c>
      <c r="C211" t="s">
        <v>147</v>
      </c>
      <c r="D211" s="3" t="e">
        <f>COUNTIF(#REF!,'PRICE SUBSIDY'!C211)</f>
        <v>#REF!</v>
      </c>
      <c r="E211" t="s">
        <v>133</v>
      </c>
      <c r="G211" s="21">
        <v>45083</v>
      </c>
      <c r="H211" s="21">
        <v>45085</v>
      </c>
      <c r="I211" s="22">
        <f t="shared" ca="1" si="28"/>
        <v>98970783290</v>
      </c>
      <c r="J211" s="26">
        <f t="shared" ca="1" si="29"/>
        <v>33</v>
      </c>
      <c r="K211" s="26">
        <f t="shared" ca="1" si="29"/>
        <v>14</v>
      </c>
      <c r="L211" s="26">
        <f t="shared" ca="1" si="29"/>
        <v>32</v>
      </c>
      <c r="M211" s="26">
        <f t="shared" ca="1" si="29"/>
        <v>22</v>
      </c>
      <c r="N211" s="26">
        <f t="shared" ca="1" si="29"/>
        <v>48</v>
      </c>
      <c r="O211" s="18">
        <f t="shared" ca="1" si="30"/>
        <v>10</v>
      </c>
      <c r="Q211" s="3">
        <f t="shared" ca="1" si="11"/>
        <v>480</v>
      </c>
      <c r="R211" s="13">
        <f t="shared" ca="1" si="12"/>
        <v>0.45454545454545453</v>
      </c>
      <c r="S211" s="17">
        <v>1</v>
      </c>
      <c r="T211" s="14">
        <f t="shared" ca="1" si="33"/>
        <v>480</v>
      </c>
      <c r="U211" s="14">
        <f t="shared" ca="1" si="34"/>
        <v>347.82608695652175</v>
      </c>
    </row>
    <row r="212" spans="2:21" x14ac:dyDescent="0.2">
      <c r="B212" t="s">
        <v>91</v>
      </c>
      <c r="C212" t="s">
        <v>147</v>
      </c>
      <c r="D212" s="3" t="e">
        <f>COUNTIF(#REF!,'PRICE SUBSIDY'!C212)</f>
        <v>#REF!</v>
      </c>
      <c r="E212" t="s">
        <v>133</v>
      </c>
      <c r="G212" s="21">
        <v>45083</v>
      </c>
      <c r="H212" s="21">
        <v>45085</v>
      </c>
      <c r="I212" s="22">
        <f t="shared" ca="1" si="28"/>
        <v>74930089304</v>
      </c>
      <c r="J212" s="26">
        <f t="shared" ca="1" si="29"/>
        <v>44</v>
      </c>
      <c r="K212" s="26">
        <f t="shared" ca="1" si="29"/>
        <v>32</v>
      </c>
      <c r="L212" s="26">
        <f t="shared" ca="1" si="29"/>
        <v>29</v>
      </c>
      <c r="M212" s="26">
        <f t="shared" ca="1" si="29"/>
        <v>40</v>
      </c>
      <c r="N212" s="26">
        <f t="shared" ca="1" si="29"/>
        <v>23</v>
      </c>
      <c r="O212" s="18">
        <f t="shared" ca="1" si="30"/>
        <v>-11</v>
      </c>
      <c r="Q212" s="3">
        <f t="shared" ca="1" si="11"/>
        <v>-253</v>
      </c>
      <c r="R212" s="13">
        <f t="shared" ca="1" si="12"/>
        <v>-0.27500000000000002</v>
      </c>
      <c r="S212" s="17">
        <v>1</v>
      </c>
      <c r="T212" s="14">
        <f t="shared" ca="1" si="33"/>
        <v>-253</v>
      </c>
      <c r="U212" s="14">
        <f t="shared" ca="1" si="34"/>
        <v>-183.33333333333334</v>
      </c>
    </row>
    <row r="213" spans="2:21" x14ac:dyDescent="0.2">
      <c r="B213" t="s">
        <v>134</v>
      </c>
      <c r="C213" t="s">
        <v>147</v>
      </c>
      <c r="D213" s="3" t="e">
        <f>COUNTIF(#REF!,'PRICE SUBSIDY'!C213)</f>
        <v>#REF!</v>
      </c>
      <c r="E213" t="s">
        <v>133</v>
      </c>
      <c r="G213" s="21">
        <v>45083</v>
      </c>
      <c r="H213" s="21">
        <v>45085</v>
      </c>
      <c r="I213" s="22">
        <f t="shared" ca="1" si="28"/>
        <v>87614827892</v>
      </c>
      <c r="J213" s="26">
        <f t="shared" ca="1" si="29"/>
        <v>5</v>
      </c>
      <c r="K213" s="26">
        <f t="shared" ca="1" si="29"/>
        <v>23</v>
      </c>
      <c r="L213" s="26">
        <f t="shared" ca="1" si="29"/>
        <v>38</v>
      </c>
      <c r="M213" s="26">
        <f t="shared" ca="1" si="29"/>
        <v>35</v>
      </c>
      <c r="N213" s="26">
        <f t="shared" ca="1" si="29"/>
        <v>46</v>
      </c>
      <c r="O213" s="18">
        <f t="shared" ca="1" si="30"/>
        <v>3</v>
      </c>
      <c r="Q213" s="3">
        <f t="shared" ca="1" si="11"/>
        <v>138</v>
      </c>
      <c r="R213" s="13">
        <f t="shared" ca="1" si="12"/>
        <v>8.5714285714285715E-2</v>
      </c>
      <c r="S213" s="17">
        <v>1</v>
      </c>
      <c r="T213" s="14">
        <f t="shared" ca="1" si="33"/>
        <v>138</v>
      </c>
      <c r="U213" s="14">
        <f t="shared" ca="1" si="34"/>
        <v>100.00000000000001</v>
      </c>
    </row>
    <row r="214" spans="2:21" x14ac:dyDescent="0.2">
      <c r="B214" t="s">
        <v>134</v>
      </c>
      <c r="C214" t="s">
        <v>147</v>
      </c>
      <c r="D214" s="3" t="e">
        <f>COUNTIF(#REF!,'PRICE SUBSIDY'!C214)</f>
        <v>#REF!</v>
      </c>
      <c r="E214" t="s">
        <v>133</v>
      </c>
      <c r="G214" s="21">
        <v>45083</v>
      </c>
      <c r="H214" s="21">
        <v>45085</v>
      </c>
      <c r="I214" s="22">
        <f t="shared" ca="1" si="28"/>
        <v>8812468099</v>
      </c>
      <c r="J214" s="26">
        <f t="shared" ca="1" si="29"/>
        <v>31</v>
      </c>
      <c r="K214" s="26">
        <f t="shared" ca="1" si="29"/>
        <v>29</v>
      </c>
      <c r="L214" s="26">
        <f t="shared" ca="1" si="29"/>
        <v>21</v>
      </c>
      <c r="M214" s="26">
        <f t="shared" ca="1" si="29"/>
        <v>22</v>
      </c>
      <c r="N214" s="26">
        <f t="shared" ca="1" si="29"/>
        <v>49</v>
      </c>
      <c r="O214" s="18">
        <f t="shared" ca="1" si="30"/>
        <v>-1</v>
      </c>
      <c r="Q214" s="3">
        <f t="shared" ca="1" si="11"/>
        <v>-49</v>
      </c>
      <c r="R214" s="13">
        <f t="shared" ca="1" si="12"/>
        <v>-4.5454545454545456E-2</v>
      </c>
      <c r="S214" s="17">
        <v>1</v>
      </c>
      <c r="T214" s="14">
        <f t="shared" ca="1" si="33"/>
        <v>-49</v>
      </c>
      <c r="U214" s="14">
        <f t="shared" ca="1" si="34"/>
        <v>-35.507246376811594</v>
      </c>
    </row>
    <row r="215" spans="2:21" x14ac:dyDescent="0.2">
      <c r="B215" t="s">
        <v>134</v>
      </c>
      <c r="C215" t="s">
        <v>147</v>
      </c>
      <c r="D215" s="3" t="e">
        <f>COUNTIF(#REF!,'PRICE SUBSIDY'!C215)</f>
        <v>#REF!</v>
      </c>
      <c r="E215" t="s">
        <v>133</v>
      </c>
      <c r="G215" s="21">
        <v>45083</v>
      </c>
      <c r="H215" s="21">
        <v>45085</v>
      </c>
      <c r="I215" s="22">
        <f t="shared" ca="1" si="28"/>
        <v>54623124693</v>
      </c>
      <c r="J215" s="26">
        <f t="shared" ca="1" si="29"/>
        <v>29</v>
      </c>
      <c r="K215" s="26">
        <f t="shared" ca="1" si="29"/>
        <v>23</v>
      </c>
      <c r="L215" s="26">
        <f t="shared" ca="1" si="29"/>
        <v>2</v>
      </c>
      <c r="M215" s="26">
        <f t="shared" ca="1" si="29"/>
        <v>44</v>
      </c>
      <c r="N215" s="26">
        <f t="shared" ca="1" si="29"/>
        <v>42</v>
      </c>
      <c r="O215" s="18">
        <f t="shared" ca="1" si="30"/>
        <v>-42</v>
      </c>
      <c r="Q215" s="3">
        <f t="shared" ca="1" si="11"/>
        <v>-1764</v>
      </c>
      <c r="R215" s="13">
        <f t="shared" ca="1" si="12"/>
        <v>-0.95454545454545459</v>
      </c>
      <c r="S215" s="17">
        <v>1</v>
      </c>
      <c r="T215" s="14">
        <f t="shared" ca="1" si="33"/>
        <v>-1764</v>
      </c>
      <c r="U215" s="14">
        <f t="shared" ca="1" si="34"/>
        <v>-1278.2608695652175</v>
      </c>
    </row>
    <row r="216" spans="2:21" x14ac:dyDescent="0.2">
      <c r="B216" t="s">
        <v>93</v>
      </c>
      <c r="C216" t="s">
        <v>147</v>
      </c>
      <c r="D216" s="3" t="e">
        <f>COUNTIF(#REF!,'PRICE SUBSIDY'!C216)</f>
        <v>#REF!</v>
      </c>
      <c r="E216" t="s">
        <v>133</v>
      </c>
      <c r="G216" s="21">
        <v>45083</v>
      </c>
      <c r="H216" s="21">
        <v>45085</v>
      </c>
      <c r="I216" s="22">
        <f t="shared" ca="1" si="28"/>
        <v>23960212691</v>
      </c>
      <c r="J216" s="26">
        <f t="shared" ca="1" si="29"/>
        <v>27</v>
      </c>
      <c r="K216" s="26">
        <f t="shared" ca="1" si="29"/>
        <v>47</v>
      </c>
      <c r="L216" s="26">
        <f t="shared" ca="1" si="29"/>
        <v>1</v>
      </c>
      <c r="M216" s="26">
        <f t="shared" ca="1" si="29"/>
        <v>47</v>
      </c>
      <c r="N216" s="26">
        <f t="shared" ca="1" si="29"/>
        <v>10</v>
      </c>
      <c r="O216" s="18">
        <f t="shared" ca="1" si="30"/>
        <v>-46</v>
      </c>
      <c r="Q216" s="3">
        <f t="shared" ca="1" si="11"/>
        <v>-460</v>
      </c>
      <c r="R216" s="13">
        <f t="shared" ca="1" si="12"/>
        <v>-0.97872340425531912</v>
      </c>
      <c r="S216" s="17">
        <v>1</v>
      </c>
      <c r="T216" s="14">
        <f t="shared" ca="1" si="33"/>
        <v>-460</v>
      </c>
      <c r="U216" s="14">
        <f t="shared" ca="1" si="34"/>
        <v>-333.33333333333337</v>
      </c>
    </row>
    <row r="217" spans="2:21" x14ac:dyDescent="0.2">
      <c r="B217" t="s">
        <v>93</v>
      </c>
      <c r="C217" t="s">
        <v>147</v>
      </c>
      <c r="D217" s="3" t="e">
        <f>COUNTIF(#REF!,'PRICE SUBSIDY'!C217)</f>
        <v>#REF!</v>
      </c>
      <c r="E217" t="s">
        <v>133</v>
      </c>
      <c r="G217" s="21">
        <v>45083</v>
      </c>
      <c r="H217" s="21">
        <v>45085</v>
      </c>
      <c r="I217" s="22">
        <f t="shared" ca="1" si="28"/>
        <v>92592072895</v>
      </c>
      <c r="J217" s="26">
        <f t="shared" ca="1" si="29"/>
        <v>29</v>
      </c>
      <c r="K217" s="26">
        <f t="shared" ca="1" si="29"/>
        <v>12</v>
      </c>
      <c r="L217" s="26">
        <f t="shared" ca="1" si="29"/>
        <v>10</v>
      </c>
      <c r="M217" s="26">
        <f t="shared" ca="1" si="29"/>
        <v>42</v>
      </c>
      <c r="N217" s="26">
        <f t="shared" ca="1" si="29"/>
        <v>36</v>
      </c>
      <c r="O217" s="18">
        <f t="shared" ca="1" si="30"/>
        <v>-32</v>
      </c>
      <c r="Q217" s="3">
        <f t="shared" ca="1" si="11"/>
        <v>-1152</v>
      </c>
      <c r="R217" s="13">
        <f t="shared" ca="1" si="12"/>
        <v>-0.76190476190476186</v>
      </c>
      <c r="S217" s="17">
        <v>1</v>
      </c>
      <c r="T217" s="14">
        <f t="shared" ca="1" si="33"/>
        <v>-1152</v>
      </c>
      <c r="U217" s="14">
        <f t="shared" ca="1" si="34"/>
        <v>-834.78260869565224</v>
      </c>
    </row>
    <row r="218" spans="2:21" x14ac:dyDescent="0.2">
      <c r="B218" t="s">
        <v>93</v>
      </c>
      <c r="C218" t="s">
        <v>147</v>
      </c>
      <c r="D218" s="3" t="e">
        <f>COUNTIF(#REF!,'PRICE SUBSIDY'!C218)</f>
        <v>#REF!</v>
      </c>
      <c r="E218" t="s">
        <v>133</v>
      </c>
      <c r="G218" s="21">
        <v>45083</v>
      </c>
      <c r="H218" s="21">
        <v>45085</v>
      </c>
      <c r="I218" s="22">
        <f t="shared" ca="1" si="28"/>
        <v>88320636394</v>
      </c>
      <c r="J218" s="26">
        <f t="shared" ca="1" si="29"/>
        <v>5</v>
      </c>
      <c r="K218" s="26">
        <f t="shared" ca="1" si="29"/>
        <v>13</v>
      </c>
      <c r="L218" s="26">
        <f t="shared" ca="1" si="29"/>
        <v>49</v>
      </c>
      <c r="M218" s="26">
        <f t="shared" ca="1" si="29"/>
        <v>4</v>
      </c>
      <c r="N218" s="26">
        <f t="shared" ca="1" si="29"/>
        <v>30</v>
      </c>
      <c r="O218" s="18">
        <f t="shared" ca="1" si="30"/>
        <v>45</v>
      </c>
      <c r="Q218" s="3">
        <f t="shared" ca="1" si="11"/>
        <v>1350</v>
      </c>
      <c r="R218" s="13">
        <f t="shared" ca="1" si="12"/>
        <v>11.25</v>
      </c>
      <c r="S218" s="17">
        <v>1</v>
      </c>
      <c r="T218" s="14">
        <f t="shared" ca="1" si="33"/>
        <v>1350</v>
      </c>
      <c r="U218" s="14">
        <f t="shared" ca="1" si="34"/>
        <v>978.26086956521749</v>
      </c>
    </row>
    <row r="219" spans="2:21" x14ac:dyDescent="0.2">
      <c r="B219" t="s">
        <v>84</v>
      </c>
      <c r="C219" t="s">
        <v>147</v>
      </c>
      <c r="D219" s="3" t="e">
        <f>COUNTIF(#REF!,'PRICE SUBSIDY'!C219)</f>
        <v>#REF!</v>
      </c>
      <c r="E219" t="s">
        <v>133</v>
      </c>
      <c r="G219" s="21">
        <v>45083</v>
      </c>
      <c r="H219" s="21">
        <v>45085</v>
      </c>
      <c r="I219" s="22">
        <f t="shared" ca="1" si="28"/>
        <v>24699777942</v>
      </c>
      <c r="J219" s="26">
        <f t="shared" ca="1" si="29"/>
        <v>39</v>
      </c>
      <c r="K219" s="26">
        <f t="shared" ca="1" si="29"/>
        <v>15</v>
      </c>
      <c r="L219" s="26">
        <f t="shared" ca="1" si="29"/>
        <v>32</v>
      </c>
      <c r="M219" s="26">
        <f t="shared" ca="1" si="29"/>
        <v>17</v>
      </c>
      <c r="N219" s="26">
        <f t="shared" ca="1" si="29"/>
        <v>6</v>
      </c>
      <c r="O219" s="18">
        <f t="shared" ca="1" si="30"/>
        <v>15</v>
      </c>
      <c r="Q219" s="3">
        <f t="shared" ca="1" si="11"/>
        <v>90</v>
      </c>
      <c r="R219" s="13">
        <f t="shared" ca="1" si="12"/>
        <v>0.88235294117647056</v>
      </c>
      <c r="S219" s="17">
        <v>1</v>
      </c>
      <c r="T219" s="14">
        <f t="shared" ca="1" si="33"/>
        <v>90</v>
      </c>
      <c r="U219" s="14">
        <f t="shared" ca="1" si="34"/>
        <v>65.217391304347828</v>
      </c>
    </row>
    <row r="220" spans="2:21" x14ac:dyDescent="0.2">
      <c r="B220" t="s">
        <v>84</v>
      </c>
      <c r="C220" t="s">
        <v>147</v>
      </c>
      <c r="D220" s="3" t="e">
        <f>COUNTIF(#REF!,'PRICE SUBSIDY'!C220)</f>
        <v>#REF!</v>
      </c>
      <c r="E220" t="s">
        <v>133</v>
      </c>
      <c r="G220" s="21">
        <v>45083</v>
      </c>
      <c r="H220" s="21">
        <v>45085</v>
      </c>
      <c r="I220" s="22">
        <f t="shared" ca="1" si="28"/>
        <v>19292361943</v>
      </c>
      <c r="J220" s="26">
        <f t="shared" ca="1" si="29"/>
        <v>5</v>
      </c>
      <c r="K220" s="26">
        <f t="shared" ca="1" si="29"/>
        <v>41</v>
      </c>
      <c r="L220" s="26">
        <f t="shared" ca="1" si="29"/>
        <v>42</v>
      </c>
      <c r="M220" s="26">
        <f t="shared" ca="1" si="29"/>
        <v>35</v>
      </c>
      <c r="N220" s="26">
        <f t="shared" ca="1" si="29"/>
        <v>14</v>
      </c>
      <c r="O220" s="18">
        <f t="shared" ca="1" si="30"/>
        <v>7</v>
      </c>
      <c r="Q220" s="3">
        <f t="shared" ca="1" si="11"/>
        <v>98</v>
      </c>
      <c r="R220" s="13">
        <f t="shared" ca="1" si="12"/>
        <v>0.2</v>
      </c>
      <c r="S220" s="17">
        <v>1</v>
      </c>
      <c r="T220" s="14">
        <f t="shared" ca="1" si="33"/>
        <v>98</v>
      </c>
      <c r="U220" s="14">
        <f t="shared" ca="1" si="34"/>
        <v>71.014492753623188</v>
      </c>
    </row>
    <row r="221" spans="2:21" x14ac:dyDescent="0.2">
      <c r="B221" t="s">
        <v>84</v>
      </c>
      <c r="C221" t="s">
        <v>147</v>
      </c>
      <c r="D221" s="3" t="e">
        <f>COUNTIF(#REF!,'PRICE SUBSIDY'!C221)</f>
        <v>#REF!</v>
      </c>
      <c r="E221" t="s">
        <v>133</v>
      </c>
      <c r="G221" s="21">
        <v>45083</v>
      </c>
      <c r="H221" s="21">
        <v>45085</v>
      </c>
      <c r="I221" s="22">
        <f t="shared" ca="1" si="28"/>
        <v>89380708391</v>
      </c>
      <c r="J221" s="26">
        <f t="shared" ref="J221:N271" ca="1" si="35">RANDBETWEEN(0,50)</f>
        <v>39</v>
      </c>
      <c r="K221" s="26">
        <f t="shared" ca="1" si="35"/>
        <v>43</v>
      </c>
      <c r="L221" s="26">
        <f t="shared" ca="1" si="35"/>
        <v>26</v>
      </c>
      <c r="M221" s="26">
        <f t="shared" ca="1" si="35"/>
        <v>28</v>
      </c>
      <c r="N221" s="26">
        <f t="shared" ca="1" si="35"/>
        <v>29</v>
      </c>
      <c r="O221" s="18">
        <f t="shared" ca="1" si="30"/>
        <v>-2</v>
      </c>
      <c r="Q221" s="3">
        <f t="shared" ca="1" si="11"/>
        <v>-58</v>
      </c>
      <c r="R221" s="13">
        <f t="shared" ca="1" si="12"/>
        <v>-7.1428571428571425E-2</v>
      </c>
      <c r="S221" s="17">
        <v>1</v>
      </c>
      <c r="T221" s="14">
        <f t="shared" ca="1" si="33"/>
        <v>-58</v>
      </c>
      <c r="U221" s="14">
        <f t="shared" ca="1" si="34"/>
        <v>-42.028985507246382</v>
      </c>
    </row>
    <row r="222" spans="2:21" x14ac:dyDescent="0.2">
      <c r="B222" t="s">
        <v>84</v>
      </c>
      <c r="C222" t="s">
        <v>147</v>
      </c>
      <c r="D222" s="3" t="e">
        <f>COUNTIF(#REF!,'PRICE SUBSIDY'!C222)</f>
        <v>#REF!</v>
      </c>
      <c r="E222" t="s">
        <v>133</v>
      </c>
      <c r="G222" s="21">
        <v>45083</v>
      </c>
      <c r="H222" s="21">
        <v>45085</v>
      </c>
      <c r="I222" s="22">
        <f t="shared" ca="1" si="28"/>
        <v>98146402326</v>
      </c>
      <c r="J222" s="26">
        <f t="shared" ca="1" si="35"/>
        <v>23</v>
      </c>
      <c r="K222" s="26">
        <f t="shared" ca="1" si="35"/>
        <v>30</v>
      </c>
      <c r="L222" s="26">
        <f t="shared" ca="1" si="35"/>
        <v>25</v>
      </c>
      <c r="M222" s="26">
        <f t="shared" ca="1" si="35"/>
        <v>49</v>
      </c>
      <c r="N222" s="26">
        <f t="shared" ca="1" si="35"/>
        <v>37</v>
      </c>
      <c r="O222" s="18">
        <f t="shared" ca="1" si="30"/>
        <v>-24</v>
      </c>
      <c r="Q222" s="3">
        <f t="shared" ca="1" si="11"/>
        <v>-888</v>
      </c>
      <c r="R222" s="13">
        <f t="shared" ca="1" si="12"/>
        <v>-0.48979591836734693</v>
      </c>
      <c r="S222" s="17">
        <v>1</v>
      </c>
      <c r="T222" s="14">
        <f t="shared" ca="1" si="33"/>
        <v>-888</v>
      </c>
      <c r="U222" s="14">
        <f t="shared" ca="1" si="34"/>
        <v>-643.47826086956525</v>
      </c>
    </row>
    <row r="223" spans="2:21" x14ac:dyDescent="0.2">
      <c r="B223" t="s">
        <v>84</v>
      </c>
      <c r="C223" t="s">
        <v>147</v>
      </c>
      <c r="D223" s="3" t="e">
        <f>COUNTIF(#REF!,'PRICE SUBSIDY'!C223)</f>
        <v>#REF!</v>
      </c>
      <c r="E223" t="s">
        <v>133</v>
      </c>
      <c r="G223" s="21">
        <v>45083</v>
      </c>
      <c r="H223" s="21">
        <v>45085</v>
      </c>
      <c r="I223" s="22">
        <f t="shared" ca="1" si="28"/>
        <v>23140651146</v>
      </c>
      <c r="J223" s="26">
        <f t="shared" ca="1" si="35"/>
        <v>12</v>
      </c>
      <c r="K223" s="26">
        <f t="shared" ca="1" si="35"/>
        <v>39</v>
      </c>
      <c r="L223" s="26">
        <f t="shared" ca="1" si="35"/>
        <v>2</v>
      </c>
      <c r="M223" s="26">
        <f t="shared" ca="1" si="35"/>
        <v>28</v>
      </c>
      <c r="N223" s="26">
        <f t="shared" ca="1" si="35"/>
        <v>20</v>
      </c>
      <c r="O223" s="18">
        <f t="shared" ca="1" si="30"/>
        <v>-26</v>
      </c>
      <c r="Q223" s="3">
        <f t="shared" ca="1" si="11"/>
        <v>-520</v>
      </c>
      <c r="R223" s="13">
        <f t="shared" ca="1" si="12"/>
        <v>-0.9285714285714286</v>
      </c>
      <c r="S223" s="17">
        <v>1</v>
      </c>
      <c r="T223" s="14">
        <f t="shared" ca="1" si="33"/>
        <v>-520</v>
      </c>
      <c r="U223" s="14">
        <f t="shared" ca="1" si="34"/>
        <v>-376.81159420289856</v>
      </c>
    </row>
    <row r="224" spans="2:21" x14ac:dyDescent="0.2">
      <c r="B224" t="s">
        <v>84</v>
      </c>
      <c r="C224" t="s">
        <v>147</v>
      </c>
      <c r="D224" s="3" t="e">
        <f>COUNTIF(#REF!,'PRICE SUBSIDY'!C224)</f>
        <v>#REF!</v>
      </c>
      <c r="E224" t="s">
        <v>133</v>
      </c>
      <c r="G224" s="21">
        <v>45083</v>
      </c>
      <c r="H224" s="21">
        <v>45085</v>
      </c>
      <c r="I224" s="22">
        <f t="shared" ca="1" si="28"/>
        <v>13930464247</v>
      </c>
      <c r="J224" s="26">
        <f t="shared" ca="1" si="35"/>
        <v>46</v>
      </c>
      <c r="K224" s="26">
        <f t="shared" ca="1" si="35"/>
        <v>20</v>
      </c>
      <c r="L224" s="26">
        <f t="shared" ca="1" si="35"/>
        <v>15</v>
      </c>
      <c r="M224" s="26">
        <f t="shared" ca="1" si="35"/>
        <v>18</v>
      </c>
      <c r="N224" s="26">
        <f t="shared" ca="1" si="35"/>
        <v>42</v>
      </c>
      <c r="O224" s="18">
        <f t="shared" ca="1" si="30"/>
        <v>-3</v>
      </c>
      <c r="Q224" s="3">
        <f t="shared" ca="1" si="11"/>
        <v>-126</v>
      </c>
      <c r="R224" s="13">
        <f t="shared" ca="1" si="12"/>
        <v>-0.16666666666666666</v>
      </c>
      <c r="S224" s="17">
        <v>1</v>
      </c>
      <c r="T224" s="14">
        <f t="shared" ca="1" si="33"/>
        <v>-126</v>
      </c>
      <c r="U224" s="14">
        <f t="shared" ca="1" si="34"/>
        <v>-91.304347826086968</v>
      </c>
    </row>
    <row r="225" spans="2:21" x14ac:dyDescent="0.2">
      <c r="B225" t="s">
        <v>84</v>
      </c>
      <c r="C225" t="s">
        <v>147</v>
      </c>
      <c r="D225" s="3" t="e">
        <f>COUNTIF(#REF!,'PRICE SUBSIDY'!C225)</f>
        <v>#REF!</v>
      </c>
      <c r="E225" t="s">
        <v>133</v>
      </c>
      <c r="G225" s="21">
        <v>45083</v>
      </c>
      <c r="H225" s="21">
        <v>45085</v>
      </c>
      <c r="I225" s="22">
        <f t="shared" ca="1" si="28"/>
        <v>61233104645</v>
      </c>
      <c r="J225" s="26">
        <f t="shared" ca="1" si="35"/>
        <v>34</v>
      </c>
      <c r="K225" s="26">
        <f t="shared" ca="1" si="35"/>
        <v>45</v>
      </c>
      <c r="L225" s="26">
        <f t="shared" ca="1" si="35"/>
        <v>5</v>
      </c>
      <c r="M225" s="26">
        <f t="shared" ca="1" si="35"/>
        <v>20</v>
      </c>
      <c r="N225" s="26">
        <f t="shared" ca="1" si="35"/>
        <v>36</v>
      </c>
      <c r="O225" s="18">
        <f t="shared" ca="1" si="30"/>
        <v>-15</v>
      </c>
      <c r="Q225" s="3">
        <f t="shared" ca="1" si="11"/>
        <v>-540</v>
      </c>
      <c r="R225" s="13">
        <f t="shared" ca="1" si="12"/>
        <v>-0.75</v>
      </c>
      <c r="S225" s="17">
        <v>1</v>
      </c>
      <c r="T225" s="14">
        <f t="shared" ca="1" si="33"/>
        <v>-540</v>
      </c>
      <c r="U225" s="14">
        <f t="shared" ca="1" si="34"/>
        <v>-391.304347826087</v>
      </c>
    </row>
    <row r="226" spans="2:21" x14ac:dyDescent="0.2">
      <c r="B226" t="s">
        <v>112</v>
      </c>
      <c r="C226" t="s">
        <v>147</v>
      </c>
      <c r="D226" s="3" t="e">
        <f>COUNTIF(#REF!,'PRICE SUBSIDY'!C226)</f>
        <v>#REF!</v>
      </c>
      <c r="E226" t="s">
        <v>133</v>
      </c>
      <c r="G226" s="21">
        <v>45083</v>
      </c>
      <c r="H226" s="21">
        <v>45085</v>
      </c>
      <c r="I226" s="22">
        <f t="shared" ca="1" si="28"/>
        <v>90126955865</v>
      </c>
      <c r="J226" s="26">
        <f t="shared" ca="1" si="35"/>
        <v>11</v>
      </c>
      <c r="K226" s="26">
        <f t="shared" ca="1" si="35"/>
        <v>29</v>
      </c>
      <c r="L226" s="26">
        <f t="shared" ca="1" si="35"/>
        <v>34</v>
      </c>
      <c r="M226" s="26">
        <f t="shared" ca="1" si="35"/>
        <v>38</v>
      </c>
      <c r="N226" s="26">
        <f t="shared" ca="1" si="35"/>
        <v>40</v>
      </c>
      <c r="O226" s="18">
        <f t="shared" ca="1" si="30"/>
        <v>-4</v>
      </c>
      <c r="Q226" s="3">
        <f t="shared" ca="1" si="11"/>
        <v>-160</v>
      </c>
      <c r="R226" s="13">
        <f t="shared" ca="1" si="12"/>
        <v>-0.10526315789473684</v>
      </c>
      <c r="S226" s="17">
        <v>1</v>
      </c>
      <c r="T226" s="14">
        <f t="shared" ca="1" si="33"/>
        <v>-160</v>
      </c>
      <c r="U226" s="14">
        <f t="shared" ca="1" si="34"/>
        <v>-115.94202898550725</v>
      </c>
    </row>
    <row r="227" spans="2:21" x14ac:dyDescent="0.2">
      <c r="B227" t="s">
        <v>112</v>
      </c>
      <c r="C227" t="s">
        <v>147</v>
      </c>
      <c r="D227" s="3" t="e">
        <f>COUNTIF(#REF!,'PRICE SUBSIDY'!C227)</f>
        <v>#REF!</v>
      </c>
      <c r="E227" t="s">
        <v>133</v>
      </c>
      <c r="G227" s="21">
        <v>45083</v>
      </c>
      <c r="H227" s="21">
        <v>45085</v>
      </c>
      <c r="I227" s="22">
        <f t="shared" ca="1" si="28"/>
        <v>3599105093</v>
      </c>
      <c r="J227" s="26">
        <f t="shared" ca="1" si="35"/>
        <v>46</v>
      </c>
      <c r="K227" s="26">
        <f t="shared" ca="1" si="35"/>
        <v>35</v>
      </c>
      <c r="L227" s="26">
        <f t="shared" ca="1" si="35"/>
        <v>25</v>
      </c>
      <c r="M227" s="26">
        <f t="shared" ca="1" si="35"/>
        <v>40</v>
      </c>
      <c r="N227" s="26">
        <f t="shared" ca="1" si="35"/>
        <v>17</v>
      </c>
      <c r="O227" s="18">
        <f t="shared" ca="1" si="30"/>
        <v>-15</v>
      </c>
      <c r="Q227" s="3">
        <f t="shared" ca="1" si="11"/>
        <v>-255</v>
      </c>
      <c r="R227" s="13">
        <f t="shared" ca="1" si="12"/>
        <v>-0.375</v>
      </c>
      <c r="S227" s="17">
        <v>1</v>
      </c>
      <c r="T227" s="14">
        <f t="shared" ca="1" si="33"/>
        <v>-255</v>
      </c>
      <c r="U227" s="14">
        <f t="shared" ca="1" si="34"/>
        <v>-184.78260869565219</v>
      </c>
    </row>
    <row r="228" spans="2:21" x14ac:dyDescent="0.2">
      <c r="B228" t="s">
        <v>112</v>
      </c>
      <c r="C228" t="s">
        <v>147</v>
      </c>
      <c r="D228" s="3" t="e">
        <f>COUNTIF(#REF!,'PRICE SUBSIDY'!C228)</f>
        <v>#REF!</v>
      </c>
      <c r="E228" t="s">
        <v>133</v>
      </c>
      <c r="G228" s="21">
        <v>45083</v>
      </c>
      <c r="H228" s="21">
        <v>45085</v>
      </c>
      <c r="I228" s="22">
        <f t="shared" ca="1" si="28"/>
        <v>44096818816</v>
      </c>
      <c r="J228" s="26">
        <f t="shared" ca="1" si="35"/>
        <v>3</v>
      </c>
      <c r="K228" s="26">
        <f t="shared" ca="1" si="35"/>
        <v>45</v>
      </c>
      <c r="L228" s="26">
        <f t="shared" ca="1" si="35"/>
        <v>32</v>
      </c>
      <c r="M228" s="26">
        <f t="shared" ca="1" si="35"/>
        <v>32</v>
      </c>
      <c r="N228" s="26">
        <f t="shared" ca="1" si="35"/>
        <v>48</v>
      </c>
      <c r="O228" s="18">
        <f t="shared" ca="1" si="30"/>
        <v>0</v>
      </c>
      <c r="Q228" s="3">
        <f t="shared" ca="1" si="11"/>
        <v>0</v>
      </c>
      <c r="R228" s="13">
        <f t="shared" ref="R228:R258" ca="1" si="36">O228/M228</f>
        <v>0</v>
      </c>
      <c r="S228" s="17">
        <v>1</v>
      </c>
      <c r="T228" s="14">
        <f t="shared" ca="1" si="33"/>
        <v>0</v>
      </c>
      <c r="U228" s="14">
        <f t="shared" ca="1" si="34"/>
        <v>0</v>
      </c>
    </row>
    <row r="229" spans="2:21" x14ac:dyDescent="0.2">
      <c r="B229" t="s">
        <v>95</v>
      </c>
      <c r="C229" t="s">
        <v>147</v>
      </c>
      <c r="D229" s="3" t="e">
        <f>COUNTIF(#REF!,'PRICE SUBSIDY'!C229)</f>
        <v>#REF!</v>
      </c>
      <c r="E229" t="s">
        <v>133</v>
      </c>
      <c r="G229" s="21">
        <v>45083</v>
      </c>
      <c r="H229" s="21">
        <v>45085</v>
      </c>
      <c r="I229" s="22">
        <f t="shared" ca="1" si="28"/>
        <v>91679144549</v>
      </c>
      <c r="J229" s="26">
        <f t="shared" ca="1" si="35"/>
        <v>50</v>
      </c>
      <c r="K229" s="26">
        <f t="shared" ca="1" si="35"/>
        <v>2</v>
      </c>
      <c r="L229" s="26">
        <f t="shared" ca="1" si="35"/>
        <v>23</v>
      </c>
      <c r="M229" s="26">
        <f t="shared" ca="1" si="35"/>
        <v>27</v>
      </c>
      <c r="N229" s="26">
        <f t="shared" ca="1" si="35"/>
        <v>7</v>
      </c>
      <c r="O229" s="18">
        <f t="shared" ca="1" si="30"/>
        <v>-4</v>
      </c>
      <c r="Q229" s="3">
        <f t="shared" ref="Q229:Q258" ca="1" si="37">IFERROR(N229*O229,"")</f>
        <v>-28</v>
      </c>
      <c r="R229" s="13">
        <f t="shared" ca="1" si="36"/>
        <v>-0.14814814814814814</v>
      </c>
      <c r="S229" s="17">
        <v>1</v>
      </c>
      <c r="T229" s="14">
        <f t="shared" ca="1" si="33"/>
        <v>-28</v>
      </c>
      <c r="U229" s="14">
        <f t="shared" ca="1" si="34"/>
        <v>-20.289855072463769</v>
      </c>
    </row>
    <row r="230" spans="2:21" x14ac:dyDescent="0.2">
      <c r="B230" t="s">
        <v>95</v>
      </c>
      <c r="C230" t="s">
        <v>147</v>
      </c>
      <c r="D230" s="3" t="e">
        <f>COUNTIF(#REF!,'PRICE SUBSIDY'!C230)</f>
        <v>#REF!</v>
      </c>
      <c r="E230" t="s">
        <v>133</v>
      </c>
      <c r="G230" s="21">
        <v>45083</v>
      </c>
      <c r="H230" s="21">
        <v>45085</v>
      </c>
      <c r="I230" s="22">
        <f t="shared" ca="1" si="28"/>
        <v>23156426371</v>
      </c>
      <c r="J230" s="26">
        <f t="shared" ca="1" si="35"/>
        <v>12</v>
      </c>
      <c r="K230" s="26">
        <f t="shared" ca="1" si="35"/>
        <v>28</v>
      </c>
      <c r="L230" s="26">
        <f t="shared" ca="1" si="35"/>
        <v>10</v>
      </c>
      <c r="M230" s="26">
        <f t="shared" ca="1" si="35"/>
        <v>7</v>
      </c>
      <c r="N230" s="26">
        <f t="shared" ca="1" si="35"/>
        <v>23</v>
      </c>
      <c r="O230" s="18">
        <f t="shared" ca="1" si="30"/>
        <v>3</v>
      </c>
      <c r="Q230" s="3">
        <f t="shared" ca="1" si="37"/>
        <v>69</v>
      </c>
      <c r="R230" s="13">
        <f t="shared" ca="1" si="36"/>
        <v>0.42857142857142855</v>
      </c>
      <c r="S230" s="17">
        <v>1</v>
      </c>
      <c r="T230" s="14">
        <f t="shared" ca="1" si="33"/>
        <v>69</v>
      </c>
      <c r="U230" s="14">
        <f t="shared" ca="1" si="34"/>
        <v>50.000000000000007</v>
      </c>
    </row>
    <row r="231" spans="2:21" x14ac:dyDescent="0.2">
      <c r="B231" t="s">
        <v>86</v>
      </c>
      <c r="C231" t="s">
        <v>147</v>
      </c>
      <c r="D231" s="3" t="e">
        <f>COUNTIF(#REF!,'PRICE SUBSIDY'!C231)</f>
        <v>#REF!</v>
      </c>
      <c r="E231" t="s">
        <v>133</v>
      </c>
      <c r="G231" s="21">
        <v>45083</v>
      </c>
      <c r="H231" s="21">
        <v>45085</v>
      </c>
      <c r="I231" s="22">
        <f t="shared" ca="1" si="28"/>
        <v>75143426629</v>
      </c>
      <c r="J231" s="26">
        <f t="shared" ca="1" si="35"/>
        <v>35</v>
      </c>
      <c r="K231" s="26">
        <f t="shared" ca="1" si="35"/>
        <v>28</v>
      </c>
      <c r="L231" s="26">
        <f t="shared" ca="1" si="35"/>
        <v>3</v>
      </c>
      <c r="M231" s="26">
        <f t="shared" ca="1" si="35"/>
        <v>42</v>
      </c>
      <c r="N231" s="26">
        <f t="shared" ca="1" si="35"/>
        <v>20</v>
      </c>
      <c r="O231" s="18">
        <f t="shared" ca="1" si="30"/>
        <v>-39</v>
      </c>
      <c r="Q231" s="3">
        <f t="shared" ca="1" si="37"/>
        <v>-780</v>
      </c>
      <c r="R231" s="13">
        <f t="shared" ca="1" si="36"/>
        <v>-0.9285714285714286</v>
      </c>
      <c r="S231" s="17">
        <v>1</v>
      </c>
      <c r="T231" s="14">
        <f t="shared" ca="1" si="33"/>
        <v>-780</v>
      </c>
      <c r="U231" s="14">
        <f t="shared" ca="1" si="34"/>
        <v>-565.21739130434787</v>
      </c>
    </row>
    <row r="232" spans="2:21" x14ac:dyDescent="0.2">
      <c r="B232" t="s">
        <v>86</v>
      </c>
      <c r="C232" t="s">
        <v>147</v>
      </c>
      <c r="D232" s="3" t="e">
        <f>COUNTIF(#REF!,'PRICE SUBSIDY'!C232)</f>
        <v>#REF!</v>
      </c>
      <c r="E232" t="s">
        <v>133</v>
      </c>
      <c r="G232" s="21">
        <v>45083</v>
      </c>
      <c r="H232" s="21">
        <v>45085</v>
      </c>
      <c r="I232" s="22">
        <f t="shared" ca="1" si="28"/>
        <v>7864293184</v>
      </c>
      <c r="J232" s="26">
        <f t="shared" ca="1" si="35"/>
        <v>43</v>
      </c>
      <c r="K232" s="26">
        <f t="shared" ca="1" si="35"/>
        <v>25</v>
      </c>
      <c r="L232" s="26">
        <f t="shared" ca="1" si="35"/>
        <v>0</v>
      </c>
      <c r="M232" s="26">
        <f t="shared" ca="1" si="35"/>
        <v>22</v>
      </c>
      <c r="N232" s="26">
        <f t="shared" ca="1" si="35"/>
        <v>25</v>
      </c>
      <c r="O232" s="18">
        <f t="shared" ca="1" si="30"/>
        <v>-22</v>
      </c>
      <c r="Q232" s="3">
        <f t="shared" ca="1" si="37"/>
        <v>-550</v>
      </c>
      <c r="R232" s="13">
        <f t="shared" ca="1" si="36"/>
        <v>-1</v>
      </c>
      <c r="S232" s="17">
        <v>1</v>
      </c>
      <c r="T232" s="14">
        <f t="shared" ca="1" si="33"/>
        <v>-550</v>
      </c>
      <c r="U232" s="14">
        <f t="shared" ca="1" si="34"/>
        <v>-398.55072463768118</v>
      </c>
    </row>
    <row r="233" spans="2:21" x14ac:dyDescent="0.2">
      <c r="B233" t="s">
        <v>86</v>
      </c>
      <c r="C233" t="s">
        <v>147</v>
      </c>
      <c r="D233" s="3" t="e">
        <f>COUNTIF(#REF!,'PRICE SUBSIDY'!C233)</f>
        <v>#REF!</v>
      </c>
      <c r="E233" t="s">
        <v>133</v>
      </c>
      <c r="G233" s="21">
        <v>45083</v>
      </c>
      <c r="H233" s="21">
        <v>45085</v>
      </c>
      <c r="I233" s="22">
        <f t="shared" ca="1" si="28"/>
        <v>27683828924</v>
      </c>
      <c r="J233" s="26">
        <f t="shared" ca="1" si="35"/>
        <v>24</v>
      </c>
      <c r="K233" s="26">
        <f t="shared" ca="1" si="35"/>
        <v>7</v>
      </c>
      <c r="L233" s="26">
        <f t="shared" ca="1" si="35"/>
        <v>32</v>
      </c>
      <c r="M233" s="26">
        <f t="shared" ca="1" si="35"/>
        <v>24</v>
      </c>
      <c r="N233" s="26">
        <f t="shared" ca="1" si="35"/>
        <v>20</v>
      </c>
      <c r="O233" s="18">
        <f t="shared" ca="1" si="30"/>
        <v>8</v>
      </c>
      <c r="Q233" s="3">
        <f t="shared" ca="1" si="37"/>
        <v>160</v>
      </c>
      <c r="R233" s="13">
        <f t="shared" ca="1" si="36"/>
        <v>0.33333333333333331</v>
      </c>
      <c r="S233" s="17">
        <v>1</v>
      </c>
      <c r="T233" s="14">
        <f t="shared" ca="1" si="33"/>
        <v>160</v>
      </c>
      <c r="U233" s="14">
        <f t="shared" ca="1" si="34"/>
        <v>115.94202898550725</v>
      </c>
    </row>
    <row r="234" spans="2:21" x14ac:dyDescent="0.2">
      <c r="B234" t="s">
        <v>82</v>
      </c>
      <c r="C234" t="s">
        <v>147</v>
      </c>
      <c r="D234" s="3" t="e">
        <f>COUNTIF(#REF!,'PRICE SUBSIDY'!C234)</f>
        <v>#REF!</v>
      </c>
      <c r="E234" t="s">
        <v>133</v>
      </c>
      <c r="G234" s="21">
        <v>45083</v>
      </c>
      <c r="H234" s="21">
        <v>45085</v>
      </c>
      <c r="I234" s="22">
        <f t="shared" ca="1" si="28"/>
        <v>93026467662</v>
      </c>
      <c r="J234" s="26">
        <f t="shared" ca="1" si="35"/>
        <v>41</v>
      </c>
      <c r="K234" s="26">
        <f t="shared" ca="1" si="35"/>
        <v>10</v>
      </c>
      <c r="L234" s="26">
        <f t="shared" ca="1" si="35"/>
        <v>37</v>
      </c>
      <c r="M234" s="26">
        <f t="shared" ca="1" si="35"/>
        <v>14</v>
      </c>
      <c r="N234" s="26">
        <f t="shared" ca="1" si="35"/>
        <v>28</v>
      </c>
      <c r="O234" s="18">
        <f t="shared" ca="1" si="30"/>
        <v>23</v>
      </c>
      <c r="Q234" s="3">
        <f t="shared" ca="1" si="37"/>
        <v>644</v>
      </c>
      <c r="R234" s="13">
        <f t="shared" ca="1" si="36"/>
        <v>1.6428571428571428</v>
      </c>
      <c r="S234" s="17">
        <v>1</v>
      </c>
      <c r="T234" s="14">
        <f t="shared" ca="1" si="33"/>
        <v>644</v>
      </c>
      <c r="U234" s="14">
        <f t="shared" ca="1" si="34"/>
        <v>466.66666666666669</v>
      </c>
    </row>
    <row r="235" spans="2:21" x14ac:dyDescent="0.2">
      <c r="B235" t="s">
        <v>82</v>
      </c>
      <c r="C235" t="s">
        <v>147</v>
      </c>
      <c r="D235" s="3" t="e">
        <f>COUNTIF(#REF!,'PRICE SUBSIDY'!C235)</f>
        <v>#REF!</v>
      </c>
      <c r="E235" t="s">
        <v>133</v>
      </c>
      <c r="G235" s="21">
        <v>45083</v>
      </c>
      <c r="H235" s="21">
        <v>45085</v>
      </c>
      <c r="I235" s="22">
        <f t="shared" ca="1" si="28"/>
        <v>57477567508</v>
      </c>
      <c r="J235" s="26">
        <f t="shared" ca="1" si="35"/>
        <v>28</v>
      </c>
      <c r="K235" s="26">
        <f t="shared" ca="1" si="35"/>
        <v>11</v>
      </c>
      <c r="L235" s="26">
        <f t="shared" ca="1" si="35"/>
        <v>13</v>
      </c>
      <c r="M235" s="26">
        <f t="shared" ca="1" si="35"/>
        <v>15</v>
      </c>
      <c r="N235" s="26">
        <f t="shared" ca="1" si="35"/>
        <v>5</v>
      </c>
      <c r="O235" s="18">
        <f t="shared" ca="1" si="30"/>
        <v>-2</v>
      </c>
      <c r="Q235" s="3">
        <f t="shared" ca="1" si="37"/>
        <v>-10</v>
      </c>
      <c r="R235" s="13">
        <f t="shared" ca="1" si="36"/>
        <v>-0.13333333333333333</v>
      </c>
      <c r="S235" s="17">
        <v>1</v>
      </c>
      <c r="T235" s="14">
        <f t="shared" ca="1" si="33"/>
        <v>-10</v>
      </c>
      <c r="U235" s="14">
        <f t="shared" ca="1" si="34"/>
        <v>-7.2463768115942031</v>
      </c>
    </row>
    <row r="236" spans="2:21" x14ac:dyDescent="0.2">
      <c r="B236" t="s">
        <v>82</v>
      </c>
      <c r="C236" t="s">
        <v>147</v>
      </c>
      <c r="D236" s="3" t="e">
        <f>COUNTIF(#REF!,'PRICE SUBSIDY'!C236)</f>
        <v>#REF!</v>
      </c>
      <c r="E236" t="s">
        <v>133</v>
      </c>
      <c r="G236" s="21">
        <v>45083</v>
      </c>
      <c r="H236" s="21">
        <v>45085</v>
      </c>
      <c r="I236" s="22">
        <f t="shared" ca="1" si="28"/>
        <v>8748524538</v>
      </c>
      <c r="J236" s="26">
        <f t="shared" ca="1" si="35"/>
        <v>41</v>
      </c>
      <c r="K236" s="26">
        <f t="shared" ca="1" si="35"/>
        <v>10</v>
      </c>
      <c r="L236" s="26">
        <f t="shared" ca="1" si="35"/>
        <v>48</v>
      </c>
      <c r="M236" s="26">
        <f t="shared" ca="1" si="35"/>
        <v>4</v>
      </c>
      <c r="N236" s="26">
        <f t="shared" ca="1" si="35"/>
        <v>45</v>
      </c>
      <c r="O236" s="18">
        <f t="shared" ca="1" si="30"/>
        <v>44</v>
      </c>
      <c r="Q236" s="3">
        <f t="shared" ca="1" si="37"/>
        <v>1980</v>
      </c>
      <c r="R236" s="13">
        <f t="shared" ca="1" si="36"/>
        <v>11</v>
      </c>
      <c r="S236" s="17">
        <v>1</v>
      </c>
      <c r="T236" s="14">
        <f t="shared" ca="1" si="33"/>
        <v>1980</v>
      </c>
      <c r="U236" s="14">
        <f t="shared" ca="1" si="34"/>
        <v>1434.7826086956522</v>
      </c>
    </row>
    <row r="237" spans="2:21" x14ac:dyDescent="0.2">
      <c r="B237" t="s">
        <v>82</v>
      </c>
      <c r="C237" t="s">
        <v>147</v>
      </c>
      <c r="D237" s="3" t="e">
        <f>COUNTIF(#REF!,'PRICE SUBSIDY'!C237)</f>
        <v>#REF!</v>
      </c>
      <c r="E237" t="s">
        <v>133</v>
      </c>
      <c r="G237" s="21">
        <v>45083</v>
      </c>
      <c r="H237" s="21">
        <v>45085</v>
      </c>
      <c r="I237" s="22">
        <f t="shared" ca="1" si="28"/>
        <v>43060468647</v>
      </c>
      <c r="J237" s="26">
        <f t="shared" ca="1" si="35"/>
        <v>5</v>
      </c>
      <c r="K237" s="26">
        <f t="shared" ca="1" si="35"/>
        <v>25</v>
      </c>
      <c r="L237" s="26">
        <f t="shared" ca="1" si="35"/>
        <v>0</v>
      </c>
      <c r="M237" s="26">
        <f t="shared" ca="1" si="35"/>
        <v>8</v>
      </c>
      <c r="N237" s="26">
        <f t="shared" ca="1" si="35"/>
        <v>25</v>
      </c>
      <c r="O237" s="18">
        <f t="shared" ref="O237:O258" ca="1" si="38">IFERROR(L237-M237,"")</f>
        <v>-8</v>
      </c>
      <c r="Q237" s="3">
        <f t="shared" ca="1" si="37"/>
        <v>-200</v>
      </c>
      <c r="R237" s="13">
        <f t="shared" ca="1" si="36"/>
        <v>-1</v>
      </c>
      <c r="S237" s="17">
        <v>1</v>
      </c>
      <c r="T237" s="14">
        <f t="shared" ca="1" si="33"/>
        <v>-200</v>
      </c>
      <c r="U237" s="14">
        <f t="shared" ca="1" si="34"/>
        <v>-144.92753623188406</v>
      </c>
    </row>
    <row r="238" spans="2:21" x14ac:dyDescent="0.2">
      <c r="B238" t="s">
        <v>82</v>
      </c>
      <c r="C238" t="s">
        <v>147</v>
      </c>
      <c r="D238" s="3" t="e">
        <f>COUNTIF(#REF!,'PRICE SUBSIDY'!C238)</f>
        <v>#REF!</v>
      </c>
      <c r="E238" t="s">
        <v>133</v>
      </c>
      <c r="G238" s="21">
        <v>45083</v>
      </c>
      <c r="H238" s="21">
        <v>45085</v>
      </c>
      <c r="I238" s="22">
        <f t="shared" ca="1" si="28"/>
        <v>60251945744</v>
      </c>
      <c r="J238" s="26">
        <f t="shared" ca="1" si="35"/>
        <v>7</v>
      </c>
      <c r="K238" s="26">
        <f t="shared" ca="1" si="35"/>
        <v>4</v>
      </c>
      <c r="L238" s="26">
        <f t="shared" ca="1" si="35"/>
        <v>32</v>
      </c>
      <c r="M238" s="26">
        <f t="shared" ca="1" si="35"/>
        <v>36</v>
      </c>
      <c r="N238" s="26">
        <f t="shared" ca="1" si="35"/>
        <v>16</v>
      </c>
      <c r="O238" s="18">
        <f t="shared" ca="1" si="38"/>
        <v>-4</v>
      </c>
      <c r="Q238" s="3">
        <f t="shared" ca="1" si="37"/>
        <v>-64</v>
      </c>
      <c r="R238" s="13">
        <f t="shared" ca="1" si="36"/>
        <v>-0.1111111111111111</v>
      </c>
      <c r="S238" s="17">
        <v>1</v>
      </c>
      <c r="T238" s="14">
        <f t="shared" ca="1" si="33"/>
        <v>-64</v>
      </c>
      <c r="U238" s="14">
        <f t="shared" ca="1" si="34"/>
        <v>-46.376811594202906</v>
      </c>
    </row>
    <row r="239" spans="2:21" x14ac:dyDescent="0.2">
      <c r="B239" t="s">
        <v>82</v>
      </c>
      <c r="C239" t="s">
        <v>147</v>
      </c>
      <c r="D239" s="3" t="e">
        <f>COUNTIF(#REF!,'PRICE SUBSIDY'!C239)</f>
        <v>#REF!</v>
      </c>
      <c r="E239" t="s">
        <v>133</v>
      </c>
      <c r="G239" s="21">
        <v>45083</v>
      </c>
      <c r="H239" s="21">
        <v>45085</v>
      </c>
      <c r="I239" s="22">
        <f t="shared" ca="1" si="28"/>
        <v>83545318089</v>
      </c>
      <c r="J239" s="26">
        <f t="shared" ca="1" si="35"/>
        <v>27</v>
      </c>
      <c r="K239" s="26">
        <f t="shared" ca="1" si="35"/>
        <v>0</v>
      </c>
      <c r="L239" s="26">
        <f t="shared" ca="1" si="35"/>
        <v>29</v>
      </c>
      <c r="M239" s="26">
        <f t="shared" ca="1" si="35"/>
        <v>12</v>
      </c>
      <c r="N239" s="26">
        <f t="shared" ca="1" si="35"/>
        <v>8</v>
      </c>
      <c r="O239" s="18">
        <f t="shared" ca="1" si="38"/>
        <v>17</v>
      </c>
      <c r="Q239" s="3">
        <f t="shared" ca="1" si="37"/>
        <v>136</v>
      </c>
      <c r="R239" s="13">
        <f t="shared" ca="1" si="36"/>
        <v>1.4166666666666667</v>
      </c>
      <c r="S239" s="17">
        <v>1</v>
      </c>
      <c r="T239" s="14">
        <f t="shared" ref="T239:T252" ca="1" si="39">O239*N239</f>
        <v>136</v>
      </c>
      <c r="U239" s="14">
        <f t="shared" ref="U239:U252" ca="1" si="40">IFERROR(T239/$U$1,"")</f>
        <v>98.550724637681171</v>
      </c>
    </row>
    <row r="240" spans="2:21" x14ac:dyDescent="0.2">
      <c r="B240" t="s">
        <v>82</v>
      </c>
      <c r="C240" t="s">
        <v>147</v>
      </c>
      <c r="D240" s="3" t="e">
        <f>COUNTIF(#REF!,'PRICE SUBSIDY'!C240)</f>
        <v>#REF!</v>
      </c>
      <c r="E240" t="s">
        <v>133</v>
      </c>
      <c r="G240" s="21">
        <v>45083</v>
      </c>
      <c r="H240" s="21">
        <v>45085</v>
      </c>
      <c r="I240" s="22">
        <f t="shared" ca="1" si="28"/>
        <v>34748365698</v>
      </c>
      <c r="J240" s="26">
        <f t="shared" ca="1" si="35"/>
        <v>4</v>
      </c>
      <c r="K240" s="26">
        <f t="shared" ca="1" si="35"/>
        <v>0</v>
      </c>
      <c r="L240" s="26">
        <f t="shared" ca="1" si="35"/>
        <v>4</v>
      </c>
      <c r="M240" s="26">
        <f t="shared" ca="1" si="35"/>
        <v>38</v>
      </c>
      <c r="N240" s="26">
        <f t="shared" ca="1" si="35"/>
        <v>13</v>
      </c>
      <c r="O240" s="18">
        <f t="shared" ca="1" si="38"/>
        <v>-34</v>
      </c>
      <c r="Q240" s="3">
        <f t="shared" ca="1" si="37"/>
        <v>-442</v>
      </c>
      <c r="R240" s="13">
        <f t="shared" ca="1" si="36"/>
        <v>-0.89473684210526316</v>
      </c>
      <c r="S240" s="17">
        <v>1</v>
      </c>
      <c r="T240" s="14">
        <f t="shared" ca="1" si="39"/>
        <v>-442</v>
      </c>
      <c r="U240" s="14">
        <f t="shared" ca="1" si="40"/>
        <v>-320.28985507246381</v>
      </c>
    </row>
    <row r="241" spans="2:21" x14ac:dyDescent="0.2">
      <c r="B241" t="s">
        <v>82</v>
      </c>
      <c r="C241" t="s">
        <v>147</v>
      </c>
      <c r="D241" s="3" t="e">
        <f>COUNTIF(#REF!,'PRICE SUBSIDY'!C241)</f>
        <v>#REF!</v>
      </c>
      <c r="E241" t="s">
        <v>133</v>
      </c>
      <c r="G241" s="21">
        <v>45083</v>
      </c>
      <c r="H241" s="21">
        <v>45085</v>
      </c>
      <c r="I241" s="22">
        <f t="shared" ca="1" si="28"/>
        <v>19904309606</v>
      </c>
      <c r="J241" s="26">
        <f t="shared" ca="1" si="35"/>
        <v>47</v>
      </c>
      <c r="K241" s="26">
        <f t="shared" ca="1" si="35"/>
        <v>37</v>
      </c>
      <c r="L241" s="26">
        <f t="shared" ca="1" si="35"/>
        <v>18</v>
      </c>
      <c r="M241" s="26">
        <f t="shared" ca="1" si="35"/>
        <v>20</v>
      </c>
      <c r="N241" s="26">
        <f t="shared" ca="1" si="35"/>
        <v>5</v>
      </c>
      <c r="O241" s="18">
        <f t="shared" ca="1" si="38"/>
        <v>-2</v>
      </c>
      <c r="Q241" s="3">
        <f t="shared" ca="1" si="37"/>
        <v>-10</v>
      </c>
      <c r="R241" s="13">
        <f t="shared" ca="1" si="36"/>
        <v>-0.1</v>
      </c>
      <c r="S241" s="17">
        <v>1</v>
      </c>
      <c r="T241" s="14">
        <f t="shared" ca="1" si="39"/>
        <v>-10</v>
      </c>
      <c r="U241" s="14">
        <f t="shared" ca="1" si="40"/>
        <v>-7.2463768115942031</v>
      </c>
    </row>
    <row r="242" spans="2:21" x14ac:dyDescent="0.2">
      <c r="B242" t="s">
        <v>82</v>
      </c>
      <c r="C242" t="s">
        <v>147</v>
      </c>
      <c r="D242" s="3" t="e">
        <f>COUNTIF(#REF!,'PRICE SUBSIDY'!C242)</f>
        <v>#REF!</v>
      </c>
      <c r="E242" t="s">
        <v>133</v>
      </c>
      <c r="G242" s="21">
        <v>45083</v>
      </c>
      <c r="H242" s="21">
        <v>45085</v>
      </c>
      <c r="I242" s="22">
        <f t="shared" ca="1" si="28"/>
        <v>64505898694</v>
      </c>
      <c r="J242" s="26">
        <f t="shared" ca="1" si="35"/>
        <v>34</v>
      </c>
      <c r="K242" s="26">
        <f t="shared" ca="1" si="35"/>
        <v>10</v>
      </c>
      <c r="L242" s="26">
        <f t="shared" ca="1" si="35"/>
        <v>14</v>
      </c>
      <c r="M242" s="26">
        <f t="shared" ca="1" si="35"/>
        <v>50</v>
      </c>
      <c r="N242" s="26">
        <f t="shared" ca="1" si="35"/>
        <v>30</v>
      </c>
      <c r="O242" s="18">
        <f t="shared" ca="1" si="38"/>
        <v>-36</v>
      </c>
      <c r="Q242" s="3">
        <f t="shared" ca="1" si="37"/>
        <v>-1080</v>
      </c>
      <c r="R242" s="13">
        <f t="shared" ca="1" si="36"/>
        <v>-0.72</v>
      </c>
      <c r="S242" s="17">
        <v>1</v>
      </c>
      <c r="T242" s="14">
        <f t="shared" ca="1" si="39"/>
        <v>-1080</v>
      </c>
      <c r="U242" s="14">
        <f t="shared" ca="1" si="40"/>
        <v>-782.60869565217399</v>
      </c>
    </row>
    <row r="243" spans="2:21" x14ac:dyDescent="0.2">
      <c r="B243" t="s">
        <v>82</v>
      </c>
      <c r="C243" t="s">
        <v>147</v>
      </c>
      <c r="D243" s="3" t="e">
        <f>COUNTIF(#REF!,'PRICE SUBSIDY'!C243)</f>
        <v>#REF!</v>
      </c>
      <c r="E243" t="s">
        <v>133</v>
      </c>
      <c r="G243" s="21">
        <v>45083</v>
      </c>
      <c r="H243" s="21">
        <v>45085</v>
      </c>
      <c r="I243" s="22">
        <f t="shared" ca="1" si="28"/>
        <v>95333690328</v>
      </c>
      <c r="J243" s="26">
        <f t="shared" ca="1" si="35"/>
        <v>14</v>
      </c>
      <c r="K243" s="26">
        <f t="shared" ca="1" si="35"/>
        <v>15</v>
      </c>
      <c r="L243" s="26">
        <f t="shared" ca="1" si="35"/>
        <v>18</v>
      </c>
      <c r="M243" s="26">
        <f t="shared" ca="1" si="35"/>
        <v>19</v>
      </c>
      <c r="N243" s="26">
        <f t="shared" ca="1" si="35"/>
        <v>26</v>
      </c>
      <c r="O243" s="18">
        <f t="shared" ca="1" si="38"/>
        <v>-1</v>
      </c>
      <c r="Q243" s="3">
        <f t="shared" ca="1" si="37"/>
        <v>-26</v>
      </c>
      <c r="R243" s="13">
        <f t="shared" ca="1" si="36"/>
        <v>-5.2631578947368418E-2</v>
      </c>
      <c r="S243" s="17">
        <v>1</v>
      </c>
      <c r="T243" s="14">
        <f t="shared" ca="1" si="39"/>
        <v>-26</v>
      </c>
      <c r="U243" s="14">
        <f t="shared" ca="1" si="40"/>
        <v>-18.840579710144929</v>
      </c>
    </row>
    <row r="244" spans="2:21" x14ac:dyDescent="0.2">
      <c r="B244" t="s">
        <v>90</v>
      </c>
      <c r="C244" t="s">
        <v>147</v>
      </c>
      <c r="D244" s="3" t="e">
        <f>COUNTIF(#REF!,'PRICE SUBSIDY'!C244)</f>
        <v>#REF!</v>
      </c>
      <c r="E244" t="s">
        <v>133</v>
      </c>
      <c r="G244" s="21">
        <v>45083</v>
      </c>
      <c r="H244" s="21">
        <v>45085</v>
      </c>
      <c r="I244" s="22">
        <f t="shared" ca="1" si="28"/>
        <v>1638666500</v>
      </c>
      <c r="J244" s="26">
        <f t="shared" ca="1" si="35"/>
        <v>42</v>
      </c>
      <c r="K244" s="26">
        <f t="shared" ca="1" si="35"/>
        <v>11</v>
      </c>
      <c r="L244" s="26">
        <f t="shared" ca="1" si="35"/>
        <v>35</v>
      </c>
      <c r="M244" s="26">
        <f t="shared" ca="1" si="35"/>
        <v>27</v>
      </c>
      <c r="N244" s="26">
        <f t="shared" ca="1" si="35"/>
        <v>39</v>
      </c>
      <c r="O244" s="18">
        <f t="shared" ca="1" si="38"/>
        <v>8</v>
      </c>
      <c r="Q244" s="3">
        <f t="shared" ca="1" si="37"/>
        <v>312</v>
      </c>
      <c r="R244" s="13">
        <f t="shared" ca="1" si="36"/>
        <v>0.29629629629629628</v>
      </c>
      <c r="S244" s="17">
        <v>1</v>
      </c>
      <c r="T244" s="14">
        <f t="shared" ca="1" si="39"/>
        <v>312</v>
      </c>
      <c r="U244" s="14">
        <f t="shared" ca="1" si="40"/>
        <v>226.08695652173915</v>
      </c>
    </row>
    <row r="245" spans="2:21" x14ac:dyDescent="0.2">
      <c r="B245" t="s">
        <v>90</v>
      </c>
      <c r="C245" t="s">
        <v>147</v>
      </c>
      <c r="D245" s="3" t="e">
        <f>COUNTIF(#REF!,'PRICE SUBSIDY'!C245)</f>
        <v>#REF!</v>
      </c>
      <c r="E245" t="s">
        <v>133</v>
      </c>
      <c r="G245" s="21">
        <v>45083</v>
      </c>
      <c r="H245" s="21">
        <v>45085</v>
      </c>
      <c r="I245" s="22">
        <f t="shared" ca="1" si="28"/>
        <v>27275993997</v>
      </c>
      <c r="J245" s="26">
        <f t="shared" ca="1" si="35"/>
        <v>8</v>
      </c>
      <c r="K245" s="26">
        <f t="shared" ca="1" si="35"/>
        <v>13</v>
      </c>
      <c r="L245" s="26">
        <f t="shared" ca="1" si="35"/>
        <v>9</v>
      </c>
      <c r="M245" s="26">
        <f t="shared" ca="1" si="35"/>
        <v>39</v>
      </c>
      <c r="N245" s="26">
        <f t="shared" ca="1" si="35"/>
        <v>45</v>
      </c>
      <c r="O245" s="18">
        <f t="shared" ca="1" si="38"/>
        <v>-30</v>
      </c>
      <c r="Q245" s="3">
        <f t="shared" ca="1" si="37"/>
        <v>-1350</v>
      </c>
      <c r="R245" s="13">
        <f t="shared" ca="1" si="36"/>
        <v>-0.76923076923076927</v>
      </c>
      <c r="S245" s="17">
        <v>1</v>
      </c>
      <c r="T245" s="14">
        <f t="shared" ca="1" si="39"/>
        <v>-1350</v>
      </c>
      <c r="U245" s="14">
        <f t="shared" ca="1" si="40"/>
        <v>-978.26086956521749</v>
      </c>
    </row>
    <row r="246" spans="2:21" x14ac:dyDescent="0.2">
      <c r="B246" t="s">
        <v>90</v>
      </c>
      <c r="C246" t="s">
        <v>147</v>
      </c>
      <c r="D246" s="3" t="e">
        <f>COUNTIF(#REF!,'PRICE SUBSIDY'!C246)</f>
        <v>#REF!</v>
      </c>
      <c r="E246" t="s">
        <v>133</v>
      </c>
      <c r="G246" s="21">
        <v>45083</v>
      </c>
      <c r="H246" s="21">
        <v>45085</v>
      </c>
      <c r="I246" s="22">
        <f t="shared" ca="1" si="28"/>
        <v>42669631727</v>
      </c>
      <c r="J246" s="26">
        <f t="shared" ca="1" si="35"/>
        <v>36</v>
      </c>
      <c r="K246" s="26">
        <f t="shared" ca="1" si="35"/>
        <v>29</v>
      </c>
      <c r="L246" s="26">
        <f t="shared" ca="1" si="35"/>
        <v>40</v>
      </c>
      <c r="M246" s="26">
        <f t="shared" ca="1" si="35"/>
        <v>1</v>
      </c>
      <c r="N246" s="26">
        <f t="shared" ca="1" si="35"/>
        <v>24</v>
      </c>
      <c r="O246" s="18">
        <f t="shared" ca="1" si="38"/>
        <v>39</v>
      </c>
      <c r="Q246" s="3">
        <f t="shared" ca="1" si="37"/>
        <v>936</v>
      </c>
      <c r="R246" s="13">
        <f t="shared" ca="1" si="36"/>
        <v>39</v>
      </c>
      <c r="S246" s="17">
        <v>1</v>
      </c>
      <c r="T246" s="14">
        <f t="shared" ca="1" si="39"/>
        <v>936</v>
      </c>
      <c r="U246" s="14">
        <f t="shared" ca="1" si="40"/>
        <v>678.26086956521749</v>
      </c>
    </row>
    <row r="247" spans="2:21" x14ac:dyDescent="0.2">
      <c r="B247" t="s">
        <v>126</v>
      </c>
      <c r="C247" t="s">
        <v>147</v>
      </c>
      <c r="D247" s="3" t="e">
        <f>COUNTIF(#REF!,'PRICE SUBSIDY'!C247)</f>
        <v>#REF!</v>
      </c>
      <c r="E247" t="s">
        <v>133</v>
      </c>
      <c r="G247" s="21">
        <v>45083</v>
      </c>
      <c r="H247" s="21">
        <v>45085</v>
      </c>
      <c r="I247" s="22">
        <f t="shared" ca="1" si="28"/>
        <v>46086835171</v>
      </c>
      <c r="J247" s="26">
        <f t="shared" ca="1" si="35"/>
        <v>1</v>
      </c>
      <c r="K247" s="26">
        <f t="shared" ca="1" si="35"/>
        <v>33</v>
      </c>
      <c r="L247" s="26">
        <f t="shared" ca="1" si="35"/>
        <v>12</v>
      </c>
      <c r="M247" s="26">
        <f t="shared" ca="1" si="35"/>
        <v>18</v>
      </c>
      <c r="N247" s="26">
        <f t="shared" ca="1" si="35"/>
        <v>32</v>
      </c>
      <c r="O247" s="18">
        <f t="shared" ca="1" si="38"/>
        <v>-6</v>
      </c>
      <c r="Q247" s="3">
        <f t="shared" ca="1" si="37"/>
        <v>-192</v>
      </c>
      <c r="R247" s="13">
        <f t="shared" ca="1" si="36"/>
        <v>-0.33333333333333331</v>
      </c>
      <c r="S247" s="17">
        <v>1</v>
      </c>
      <c r="T247" s="14">
        <f t="shared" ca="1" si="39"/>
        <v>-192</v>
      </c>
      <c r="U247" s="14">
        <f t="shared" ca="1" si="40"/>
        <v>-139.13043478260872</v>
      </c>
    </row>
    <row r="248" spans="2:21" x14ac:dyDescent="0.2">
      <c r="B248" t="s">
        <v>109</v>
      </c>
      <c r="C248" t="s">
        <v>147</v>
      </c>
      <c r="D248" s="3" t="e">
        <f>COUNTIF(#REF!,'PRICE SUBSIDY'!C248)</f>
        <v>#REF!</v>
      </c>
      <c r="E248" t="s">
        <v>133</v>
      </c>
      <c r="G248" s="21">
        <v>45083</v>
      </c>
      <c r="H248" s="21">
        <v>45085</v>
      </c>
      <c r="I248" s="22">
        <f t="shared" ca="1" si="28"/>
        <v>58388329657</v>
      </c>
      <c r="J248" s="26">
        <f t="shared" ca="1" si="35"/>
        <v>24</v>
      </c>
      <c r="K248" s="26">
        <f t="shared" ca="1" si="35"/>
        <v>50</v>
      </c>
      <c r="L248" s="26">
        <f t="shared" ca="1" si="35"/>
        <v>22</v>
      </c>
      <c r="M248" s="26">
        <f t="shared" ca="1" si="35"/>
        <v>6</v>
      </c>
      <c r="N248" s="26">
        <f t="shared" ca="1" si="35"/>
        <v>33</v>
      </c>
      <c r="O248" s="18">
        <f t="shared" ca="1" si="38"/>
        <v>16</v>
      </c>
      <c r="Q248" s="3">
        <f t="shared" ca="1" si="37"/>
        <v>528</v>
      </c>
      <c r="R248" s="13">
        <f t="shared" ca="1" si="36"/>
        <v>2.6666666666666665</v>
      </c>
      <c r="S248" s="17">
        <v>1</v>
      </c>
      <c r="T248" s="14">
        <f t="shared" ca="1" si="39"/>
        <v>528</v>
      </c>
      <c r="U248" s="14">
        <f t="shared" ca="1" si="40"/>
        <v>382.60869565217394</v>
      </c>
    </row>
    <row r="249" spans="2:21" x14ac:dyDescent="0.2">
      <c r="B249" t="s">
        <v>109</v>
      </c>
      <c r="C249" t="s">
        <v>147</v>
      </c>
      <c r="D249" s="3" t="e">
        <f>COUNTIF(#REF!,'PRICE SUBSIDY'!C249)</f>
        <v>#REF!</v>
      </c>
      <c r="E249" t="s">
        <v>133</v>
      </c>
      <c r="G249" s="21">
        <v>45083</v>
      </c>
      <c r="H249" s="21">
        <v>45085</v>
      </c>
      <c r="I249" s="22">
        <f t="shared" ca="1" si="28"/>
        <v>51538271939</v>
      </c>
      <c r="J249" s="26">
        <f t="shared" ca="1" si="35"/>
        <v>39</v>
      </c>
      <c r="K249" s="26">
        <f t="shared" ca="1" si="35"/>
        <v>24</v>
      </c>
      <c r="L249" s="26">
        <f t="shared" ca="1" si="35"/>
        <v>47</v>
      </c>
      <c r="M249" s="26">
        <f t="shared" ca="1" si="35"/>
        <v>27</v>
      </c>
      <c r="N249" s="26">
        <f t="shared" ca="1" si="35"/>
        <v>49</v>
      </c>
      <c r="O249" s="18">
        <f t="shared" ca="1" si="38"/>
        <v>20</v>
      </c>
      <c r="Q249" s="3">
        <f t="shared" ca="1" si="37"/>
        <v>980</v>
      </c>
      <c r="R249" s="13">
        <f t="shared" ca="1" si="36"/>
        <v>0.7407407407407407</v>
      </c>
      <c r="S249" s="17">
        <v>1</v>
      </c>
      <c r="T249" s="14">
        <f t="shared" ca="1" si="39"/>
        <v>980</v>
      </c>
      <c r="U249" s="14">
        <f t="shared" ca="1" si="40"/>
        <v>710.14492753623199</v>
      </c>
    </row>
    <row r="250" spans="2:21" x14ac:dyDescent="0.2">
      <c r="B250" t="s">
        <v>129</v>
      </c>
      <c r="C250" t="s">
        <v>147</v>
      </c>
      <c r="D250" s="3" t="e">
        <f>COUNTIF(#REF!,'PRICE SUBSIDY'!C250)</f>
        <v>#REF!</v>
      </c>
      <c r="E250" t="s">
        <v>133</v>
      </c>
      <c r="G250" s="21">
        <v>45083</v>
      </c>
      <c r="H250" s="21">
        <v>45085</v>
      </c>
      <c r="I250" s="22">
        <f t="shared" ca="1" si="28"/>
        <v>76960004495</v>
      </c>
      <c r="J250" s="26">
        <f t="shared" ca="1" si="35"/>
        <v>50</v>
      </c>
      <c r="K250" s="26">
        <f t="shared" ca="1" si="35"/>
        <v>26</v>
      </c>
      <c r="L250" s="26">
        <f t="shared" ca="1" si="35"/>
        <v>3</v>
      </c>
      <c r="M250" s="26">
        <f t="shared" ca="1" si="35"/>
        <v>25</v>
      </c>
      <c r="N250" s="26">
        <f t="shared" ca="1" si="35"/>
        <v>21</v>
      </c>
      <c r="O250" s="18">
        <f t="shared" ca="1" si="38"/>
        <v>-22</v>
      </c>
      <c r="Q250" s="3">
        <f t="shared" ca="1" si="37"/>
        <v>-462</v>
      </c>
      <c r="R250" s="13">
        <f t="shared" ca="1" si="36"/>
        <v>-0.88</v>
      </c>
      <c r="S250" s="17">
        <v>1</v>
      </c>
      <c r="T250" s="14">
        <f t="shared" ca="1" si="39"/>
        <v>-462</v>
      </c>
      <c r="U250" s="14">
        <f t="shared" ca="1" si="40"/>
        <v>-334.78260869565219</v>
      </c>
    </row>
    <row r="251" spans="2:21" x14ac:dyDescent="0.2">
      <c r="B251" t="s">
        <v>127</v>
      </c>
      <c r="C251" t="s">
        <v>147</v>
      </c>
      <c r="D251" s="3" t="e">
        <f>COUNTIF(#REF!,'PRICE SUBSIDY'!C251)</f>
        <v>#REF!</v>
      </c>
      <c r="E251" t="s">
        <v>133</v>
      </c>
      <c r="G251" s="21">
        <v>45083</v>
      </c>
      <c r="H251" s="21">
        <v>45085</v>
      </c>
      <c r="I251" s="22">
        <f t="shared" ca="1" si="28"/>
        <v>71239847641</v>
      </c>
      <c r="J251" s="26">
        <f t="shared" ca="1" si="35"/>
        <v>34</v>
      </c>
      <c r="K251" s="26">
        <f t="shared" ca="1" si="35"/>
        <v>18</v>
      </c>
      <c r="L251" s="26">
        <f t="shared" ca="1" si="35"/>
        <v>42</v>
      </c>
      <c r="M251" s="26">
        <f t="shared" ca="1" si="35"/>
        <v>45</v>
      </c>
      <c r="N251" s="26">
        <f t="shared" ca="1" si="35"/>
        <v>18</v>
      </c>
      <c r="O251" s="18">
        <f t="shared" ca="1" si="38"/>
        <v>-3</v>
      </c>
      <c r="Q251" s="3">
        <f t="shared" ca="1" si="37"/>
        <v>-54</v>
      </c>
      <c r="R251" s="13">
        <f t="shared" ca="1" si="36"/>
        <v>-6.6666666666666666E-2</v>
      </c>
      <c r="S251" s="17">
        <v>1</v>
      </c>
      <c r="T251" s="14">
        <f t="shared" ca="1" si="39"/>
        <v>-54</v>
      </c>
      <c r="U251" s="14">
        <f t="shared" ca="1" si="40"/>
        <v>-39.130434782608695</v>
      </c>
    </row>
    <row r="252" spans="2:21" x14ac:dyDescent="0.2">
      <c r="B252" t="s">
        <v>86</v>
      </c>
      <c r="C252" t="s">
        <v>147</v>
      </c>
      <c r="D252" s="3" t="e">
        <f>COUNTIF(#REF!,'PRICE SUBSIDY'!C252)</f>
        <v>#REF!</v>
      </c>
      <c r="E252" t="s">
        <v>133</v>
      </c>
      <c r="G252" s="21">
        <v>45083</v>
      </c>
      <c r="H252" s="21">
        <v>45085</v>
      </c>
      <c r="I252" s="22">
        <f t="shared" ca="1" si="28"/>
        <v>65649252334</v>
      </c>
      <c r="J252" s="26">
        <f t="shared" ca="1" si="35"/>
        <v>37</v>
      </c>
      <c r="K252" s="26">
        <f t="shared" ca="1" si="35"/>
        <v>7</v>
      </c>
      <c r="L252" s="26">
        <f t="shared" ca="1" si="35"/>
        <v>39</v>
      </c>
      <c r="M252" s="26">
        <f t="shared" ca="1" si="35"/>
        <v>24</v>
      </c>
      <c r="N252" s="26">
        <f t="shared" ca="1" si="35"/>
        <v>32</v>
      </c>
      <c r="O252" s="18">
        <f t="shared" ca="1" si="38"/>
        <v>15</v>
      </c>
      <c r="Q252" s="3">
        <f t="shared" ca="1" si="37"/>
        <v>480</v>
      </c>
      <c r="R252" s="13">
        <f t="shared" ca="1" si="36"/>
        <v>0.625</v>
      </c>
      <c r="S252" s="17">
        <v>1</v>
      </c>
      <c r="T252" s="14">
        <f t="shared" ca="1" si="39"/>
        <v>480</v>
      </c>
      <c r="U252" s="14">
        <f t="shared" ca="1" si="40"/>
        <v>347.82608695652175</v>
      </c>
    </row>
    <row r="253" spans="2:21" x14ac:dyDescent="0.2">
      <c r="B253" t="s">
        <v>85</v>
      </c>
      <c r="C253" t="s">
        <v>147</v>
      </c>
      <c r="D253" s="3" t="e">
        <f>COUNTIF(#REF!,'PRICE SUBSIDY'!C253)</f>
        <v>#REF!</v>
      </c>
      <c r="E253" t="s">
        <v>133</v>
      </c>
      <c r="G253" s="21">
        <v>45083</v>
      </c>
      <c r="H253" s="21">
        <v>45085</v>
      </c>
      <c r="I253" s="22">
        <f t="shared" ca="1" si="28"/>
        <v>45733505293</v>
      </c>
      <c r="J253" s="26">
        <f t="shared" ca="1" si="35"/>
        <v>16</v>
      </c>
      <c r="K253" s="26">
        <f t="shared" ca="1" si="35"/>
        <v>36</v>
      </c>
      <c r="L253" s="26">
        <f t="shared" ca="1" si="35"/>
        <v>32</v>
      </c>
      <c r="M253" s="26">
        <f t="shared" ca="1" si="35"/>
        <v>25</v>
      </c>
      <c r="N253" s="26">
        <f t="shared" ca="1" si="35"/>
        <v>5</v>
      </c>
      <c r="O253" s="18">
        <f t="shared" ca="1" si="38"/>
        <v>7</v>
      </c>
      <c r="Q253" s="3">
        <f t="shared" ca="1" si="37"/>
        <v>35</v>
      </c>
      <c r="R253" s="13">
        <f t="shared" ca="1" si="36"/>
        <v>0.28000000000000003</v>
      </c>
      <c r="S253" s="17">
        <v>1</v>
      </c>
      <c r="T253" s="14">
        <f t="shared" ref="T253:T258" ca="1" si="41">O253*N253</f>
        <v>35</v>
      </c>
      <c r="U253" s="14">
        <f t="shared" ref="U253:U258" ca="1" si="42">IFERROR(T253/$U$1,"")</f>
        <v>25.362318840579711</v>
      </c>
    </row>
    <row r="254" spans="2:21" x14ac:dyDescent="0.2">
      <c r="B254" t="s">
        <v>85</v>
      </c>
      <c r="C254" t="s">
        <v>147</v>
      </c>
      <c r="D254" s="3" t="e">
        <f>COUNTIF(#REF!,'PRICE SUBSIDY'!C254)</f>
        <v>#REF!</v>
      </c>
      <c r="E254" t="s">
        <v>133</v>
      </c>
      <c r="G254" s="21">
        <v>45083</v>
      </c>
      <c r="H254" s="21">
        <v>45085</v>
      </c>
      <c r="I254" s="22">
        <f t="shared" ca="1" si="28"/>
        <v>16960795354</v>
      </c>
      <c r="J254" s="26">
        <f t="shared" ca="1" si="35"/>
        <v>27</v>
      </c>
      <c r="K254" s="26">
        <f t="shared" ca="1" si="35"/>
        <v>19</v>
      </c>
      <c r="L254" s="26">
        <f t="shared" ca="1" si="35"/>
        <v>46</v>
      </c>
      <c r="M254" s="26">
        <f t="shared" ca="1" si="35"/>
        <v>22</v>
      </c>
      <c r="N254" s="26">
        <f t="shared" ca="1" si="35"/>
        <v>46</v>
      </c>
      <c r="O254" s="18">
        <f t="shared" ca="1" si="38"/>
        <v>24</v>
      </c>
      <c r="Q254" s="3">
        <f t="shared" ca="1" si="37"/>
        <v>1104</v>
      </c>
      <c r="R254" s="13">
        <f t="shared" ca="1" si="36"/>
        <v>1.0909090909090908</v>
      </c>
      <c r="S254" s="17">
        <v>1</v>
      </c>
      <c r="T254" s="14">
        <f t="shared" ca="1" si="41"/>
        <v>1104</v>
      </c>
      <c r="U254" s="14">
        <f t="shared" ca="1" si="42"/>
        <v>800.00000000000011</v>
      </c>
    </row>
    <row r="255" spans="2:21" x14ac:dyDescent="0.2">
      <c r="B255" t="s">
        <v>85</v>
      </c>
      <c r="C255" t="s">
        <v>147</v>
      </c>
      <c r="D255" s="3" t="e">
        <f>COUNTIF(#REF!,'PRICE SUBSIDY'!C255)</f>
        <v>#REF!</v>
      </c>
      <c r="E255" t="s">
        <v>133</v>
      </c>
      <c r="G255" s="21">
        <v>45083</v>
      </c>
      <c r="H255" s="21">
        <v>45085</v>
      </c>
      <c r="I255" s="22">
        <f t="shared" ca="1" si="28"/>
        <v>17916190753</v>
      </c>
      <c r="J255" s="26">
        <f t="shared" ca="1" si="35"/>
        <v>26</v>
      </c>
      <c r="K255" s="26">
        <f t="shared" ca="1" si="35"/>
        <v>7</v>
      </c>
      <c r="L255" s="26">
        <f t="shared" ca="1" si="35"/>
        <v>2</v>
      </c>
      <c r="M255" s="26">
        <f t="shared" ca="1" si="35"/>
        <v>3</v>
      </c>
      <c r="N255" s="26">
        <f t="shared" ca="1" si="35"/>
        <v>50</v>
      </c>
      <c r="O255" s="18">
        <f t="shared" ca="1" si="38"/>
        <v>-1</v>
      </c>
      <c r="Q255" s="3">
        <f t="shared" ca="1" si="37"/>
        <v>-50</v>
      </c>
      <c r="R255" s="13">
        <f t="shared" ca="1" si="36"/>
        <v>-0.33333333333333331</v>
      </c>
      <c r="S255" s="17">
        <v>1</v>
      </c>
      <c r="T255" s="14">
        <f t="shared" ca="1" si="41"/>
        <v>-50</v>
      </c>
      <c r="U255" s="14">
        <f t="shared" ca="1" si="42"/>
        <v>-36.231884057971016</v>
      </c>
    </row>
    <row r="256" spans="2:21" x14ac:dyDescent="0.2">
      <c r="B256" t="s">
        <v>83</v>
      </c>
      <c r="C256" t="s">
        <v>147</v>
      </c>
      <c r="D256" s="3" t="e">
        <f>COUNTIF(#REF!,'PRICE SUBSIDY'!C256)</f>
        <v>#REF!</v>
      </c>
      <c r="E256" t="s">
        <v>133</v>
      </c>
      <c r="G256" s="21">
        <v>45083</v>
      </c>
      <c r="H256" s="21">
        <v>45085</v>
      </c>
      <c r="I256" s="22">
        <f t="shared" ca="1" si="28"/>
        <v>36578736046</v>
      </c>
      <c r="J256" s="26">
        <f t="shared" ca="1" si="35"/>
        <v>13</v>
      </c>
      <c r="K256" s="26">
        <f t="shared" ca="1" si="35"/>
        <v>43</v>
      </c>
      <c r="L256" s="26">
        <f t="shared" ca="1" si="35"/>
        <v>2</v>
      </c>
      <c r="M256" s="26">
        <f t="shared" ca="1" si="35"/>
        <v>13</v>
      </c>
      <c r="N256" s="26">
        <f t="shared" ca="1" si="35"/>
        <v>20</v>
      </c>
      <c r="O256" s="18">
        <f t="shared" ca="1" si="38"/>
        <v>-11</v>
      </c>
      <c r="Q256" s="3">
        <f t="shared" ca="1" si="37"/>
        <v>-220</v>
      </c>
      <c r="R256" s="13">
        <f t="shared" ca="1" si="36"/>
        <v>-0.84615384615384615</v>
      </c>
      <c r="S256" s="17">
        <v>1</v>
      </c>
      <c r="T256" s="14">
        <f t="shared" ca="1" si="41"/>
        <v>-220</v>
      </c>
      <c r="U256" s="14">
        <f t="shared" ca="1" si="42"/>
        <v>-159.42028985507247</v>
      </c>
    </row>
    <row r="257" spans="2:21" x14ac:dyDescent="0.2">
      <c r="B257" t="s">
        <v>83</v>
      </c>
      <c r="C257" t="s">
        <v>147</v>
      </c>
      <c r="D257" s="3" t="e">
        <f>COUNTIF(#REF!,'PRICE SUBSIDY'!C257)</f>
        <v>#REF!</v>
      </c>
      <c r="E257" t="s">
        <v>133</v>
      </c>
      <c r="G257" s="21">
        <v>45083</v>
      </c>
      <c r="H257" s="21">
        <v>45085</v>
      </c>
      <c r="I257" s="22">
        <f t="shared" ca="1" si="28"/>
        <v>79317810863</v>
      </c>
      <c r="J257" s="26">
        <f t="shared" ca="1" si="35"/>
        <v>8</v>
      </c>
      <c r="K257" s="26">
        <f t="shared" ca="1" si="35"/>
        <v>3</v>
      </c>
      <c r="L257" s="26">
        <f t="shared" ca="1" si="35"/>
        <v>6</v>
      </c>
      <c r="M257" s="26">
        <f t="shared" ca="1" si="35"/>
        <v>19</v>
      </c>
      <c r="N257" s="26">
        <f t="shared" ca="1" si="35"/>
        <v>44</v>
      </c>
      <c r="O257" s="18">
        <f t="shared" ca="1" si="38"/>
        <v>-13</v>
      </c>
      <c r="Q257" s="3">
        <f t="shared" ca="1" si="37"/>
        <v>-572</v>
      </c>
      <c r="R257" s="13">
        <f t="shared" ca="1" si="36"/>
        <v>-0.68421052631578949</v>
      </c>
      <c r="S257" s="17">
        <v>1</v>
      </c>
      <c r="T257" s="14">
        <f t="shared" ca="1" si="41"/>
        <v>-572</v>
      </c>
      <c r="U257" s="14">
        <f t="shared" ca="1" si="42"/>
        <v>-414.49275362318843</v>
      </c>
    </row>
    <row r="258" spans="2:21" x14ac:dyDescent="0.2">
      <c r="B258" t="s">
        <v>83</v>
      </c>
      <c r="C258" t="s">
        <v>147</v>
      </c>
      <c r="D258" s="3" t="e">
        <f>COUNTIF(#REF!,'PRICE SUBSIDY'!C258)</f>
        <v>#REF!</v>
      </c>
      <c r="E258" t="s">
        <v>133</v>
      </c>
      <c r="G258" s="21">
        <v>45083</v>
      </c>
      <c r="H258" s="21">
        <v>45085</v>
      </c>
      <c r="I258" s="22">
        <f t="shared" ref="I258:I285" ca="1" si="43">RANDBETWEEN(1000000000,99999999999)</f>
        <v>44956194894</v>
      </c>
      <c r="J258" s="26">
        <f t="shared" ca="1" si="35"/>
        <v>44</v>
      </c>
      <c r="K258" s="26">
        <f t="shared" ca="1" si="35"/>
        <v>21</v>
      </c>
      <c r="L258" s="26">
        <f t="shared" ca="1" si="35"/>
        <v>27</v>
      </c>
      <c r="M258" s="26">
        <f t="shared" ca="1" si="35"/>
        <v>34</v>
      </c>
      <c r="N258" s="26">
        <f t="shared" ca="1" si="35"/>
        <v>30</v>
      </c>
      <c r="O258" s="18">
        <f t="shared" ca="1" si="38"/>
        <v>-7</v>
      </c>
      <c r="Q258" s="3">
        <f t="shared" ca="1" si="37"/>
        <v>-210</v>
      </c>
      <c r="R258" s="13">
        <f t="shared" ca="1" si="36"/>
        <v>-0.20588235294117646</v>
      </c>
      <c r="S258" s="17">
        <v>1</v>
      </c>
      <c r="T258" s="14">
        <f t="shared" ca="1" si="41"/>
        <v>-210</v>
      </c>
      <c r="U258" s="14">
        <f t="shared" ca="1" si="42"/>
        <v>-152.17391304347828</v>
      </c>
    </row>
    <row r="259" spans="2:21" x14ac:dyDescent="0.2">
      <c r="B259" t="s">
        <v>107</v>
      </c>
      <c r="C259" t="s">
        <v>147</v>
      </c>
      <c r="D259" s="3" t="e">
        <f>COUNTIF(#REF!,'PRICE SUBSIDY'!C259)</f>
        <v>#REF!</v>
      </c>
      <c r="E259" t="s">
        <v>133</v>
      </c>
      <c r="G259" s="21">
        <v>45083</v>
      </c>
      <c r="H259" s="21">
        <v>45085</v>
      </c>
      <c r="I259" s="22">
        <f t="shared" ca="1" si="43"/>
        <v>65469817447</v>
      </c>
      <c r="J259" s="26">
        <f t="shared" ca="1" si="35"/>
        <v>38</v>
      </c>
      <c r="K259" s="26">
        <f t="shared" ca="1" si="35"/>
        <v>4</v>
      </c>
      <c r="L259" s="26">
        <f t="shared" ca="1" si="35"/>
        <v>39</v>
      </c>
      <c r="M259" s="26">
        <f t="shared" ca="1" si="35"/>
        <v>26</v>
      </c>
      <c r="N259" s="26">
        <f t="shared" ca="1" si="35"/>
        <v>34</v>
      </c>
      <c r="O259" s="18">
        <f t="shared" ref="O259" ca="1" si="44">IFERROR(L259-M259,"")</f>
        <v>13</v>
      </c>
      <c r="Q259" s="3">
        <f ca="1">IFERROR(N259*O259,"")</f>
        <v>442</v>
      </c>
      <c r="R259" s="13">
        <f ca="1">O259/M259</f>
        <v>0.5</v>
      </c>
      <c r="S259" s="17">
        <v>1</v>
      </c>
      <c r="T259" s="14">
        <f t="shared" ref="T259" ca="1" si="45">O259*N259</f>
        <v>442</v>
      </c>
      <c r="U259" s="14">
        <f t="shared" ref="U259" ca="1" si="46">IFERROR(T259/$U$1,"")</f>
        <v>320.28985507246381</v>
      </c>
    </row>
    <row r="260" spans="2:21" x14ac:dyDescent="0.2">
      <c r="B260" t="s">
        <v>135</v>
      </c>
      <c r="C260" t="s">
        <v>147</v>
      </c>
      <c r="D260" s="3" t="e">
        <f>COUNTIF(#REF!,'PRICE SUBSIDY'!C260)</f>
        <v>#REF!</v>
      </c>
      <c r="E260" t="s">
        <v>133</v>
      </c>
      <c r="G260" s="21">
        <v>45083</v>
      </c>
      <c r="H260" s="21">
        <v>45085</v>
      </c>
      <c r="I260" s="22">
        <f t="shared" ca="1" si="43"/>
        <v>82622944910</v>
      </c>
      <c r="J260" s="26">
        <f t="shared" ca="1" si="35"/>
        <v>15</v>
      </c>
      <c r="K260" s="26">
        <f t="shared" ca="1" si="35"/>
        <v>44</v>
      </c>
      <c r="L260" s="26">
        <f t="shared" ca="1" si="35"/>
        <v>29</v>
      </c>
      <c r="M260" s="26">
        <f t="shared" ca="1" si="35"/>
        <v>24</v>
      </c>
      <c r="N260" s="26">
        <f t="shared" ca="1" si="35"/>
        <v>42</v>
      </c>
      <c r="O260" s="18">
        <f t="shared" ref="O260:O265" ca="1" si="47">IFERROR(L260-M260,"")</f>
        <v>5</v>
      </c>
      <c r="Q260" s="3">
        <f t="shared" ref="Q260:Q265" ca="1" si="48">IFERROR(N260*O260,"")</f>
        <v>210</v>
      </c>
      <c r="R260" s="13">
        <f t="shared" ref="R260:R265" ca="1" si="49">O260/M260</f>
        <v>0.20833333333333334</v>
      </c>
      <c r="S260" s="17">
        <v>1</v>
      </c>
      <c r="T260" s="14">
        <f t="shared" ref="T260:T265" ca="1" si="50">O260*N260</f>
        <v>210</v>
      </c>
      <c r="U260" s="14">
        <f t="shared" ref="U260:U265" ca="1" si="51">IFERROR(T260/$U$1,"")</f>
        <v>152.17391304347828</v>
      </c>
    </row>
    <row r="261" spans="2:21" x14ac:dyDescent="0.2">
      <c r="B261" t="s">
        <v>135</v>
      </c>
      <c r="C261" t="s">
        <v>147</v>
      </c>
      <c r="D261" s="3" t="e">
        <f>COUNTIF(#REF!,'PRICE SUBSIDY'!C261)</f>
        <v>#REF!</v>
      </c>
      <c r="E261" t="s">
        <v>133</v>
      </c>
      <c r="G261" s="21">
        <v>45083</v>
      </c>
      <c r="H261" s="21">
        <v>45085</v>
      </c>
      <c r="I261" s="22">
        <f t="shared" ca="1" si="43"/>
        <v>51298313052</v>
      </c>
      <c r="J261" s="26">
        <f t="shared" ca="1" si="35"/>
        <v>47</v>
      </c>
      <c r="K261" s="26">
        <f t="shared" ca="1" si="35"/>
        <v>15</v>
      </c>
      <c r="L261" s="26">
        <f t="shared" ca="1" si="35"/>
        <v>16</v>
      </c>
      <c r="M261" s="26">
        <f t="shared" ca="1" si="35"/>
        <v>36</v>
      </c>
      <c r="N261" s="26">
        <f t="shared" ca="1" si="35"/>
        <v>43</v>
      </c>
      <c r="O261" s="18">
        <f t="shared" ca="1" si="47"/>
        <v>-20</v>
      </c>
      <c r="Q261" s="3">
        <f t="shared" ca="1" si="48"/>
        <v>-860</v>
      </c>
      <c r="R261" s="13">
        <f t="shared" ca="1" si="49"/>
        <v>-0.55555555555555558</v>
      </c>
      <c r="S261" s="17">
        <v>1</v>
      </c>
      <c r="T261" s="14">
        <f t="shared" ca="1" si="50"/>
        <v>-860</v>
      </c>
      <c r="U261" s="14">
        <f t="shared" ca="1" si="51"/>
        <v>-623.1884057971015</v>
      </c>
    </row>
    <row r="262" spans="2:21" x14ac:dyDescent="0.2">
      <c r="B262" t="s">
        <v>96</v>
      </c>
      <c r="C262" t="s">
        <v>147</v>
      </c>
      <c r="D262" s="3" t="e">
        <f>COUNTIF(#REF!,'PRICE SUBSIDY'!C262)</f>
        <v>#REF!</v>
      </c>
      <c r="E262" t="s">
        <v>133</v>
      </c>
      <c r="G262" s="21">
        <v>45083</v>
      </c>
      <c r="H262" s="21">
        <v>45085</v>
      </c>
      <c r="I262" s="22">
        <f t="shared" ca="1" si="43"/>
        <v>10712408982</v>
      </c>
      <c r="J262" s="26">
        <f t="shared" ca="1" si="35"/>
        <v>36</v>
      </c>
      <c r="K262" s="26">
        <f t="shared" ca="1" si="35"/>
        <v>44</v>
      </c>
      <c r="L262" s="26">
        <f t="shared" ca="1" si="35"/>
        <v>48</v>
      </c>
      <c r="M262" s="26">
        <f t="shared" ca="1" si="35"/>
        <v>50</v>
      </c>
      <c r="N262" s="26">
        <f t="shared" ca="1" si="35"/>
        <v>13</v>
      </c>
      <c r="O262" s="18">
        <f t="shared" ca="1" si="47"/>
        <v>-2</v>
      </c>
      <c r="Q262" s="3">
        <f t="shared" ca="1" si="48"/>
        <v>-26</v>
      </c>
      <c r="R262" s="13">
        <f t="shared" ca="1" si="49"/>
        <v>-0.04</v>
      </c>
      <c r="S262" s="17">
        <v>1</v>
      </c>
      <c r="T262" s="14">
        <f t="shared" ca="1" si="50"/>
        <v>-26</v>
      </c>
      <c r="U262" s="14">
        <f t="shared" ca="1" si="51"/>
        <v>-18.840579710144929</v>
      </c>
    </row>
    <row r="263" spans="2:21" x14ac:dyDescent="0.2">
      <c r="B263" t="s">
        <v>96</v>
      </c>
      <c r="C263" t="s">
        <v>147</v>
      </c>
      <c r="D263" s="3" t="e">
        <f>COUNTIF(#REF!,'PRICE SUBSIDY'!C263)</f>
        <v>#REF!</v>
      </c>
      <c r="E263" t="s">
        <v>133</v>
      </c>
      <c r="G263" s="21">
        <v>45083</v>
      </c>
      <c r="H263" s="21">
        <v>45085</v>
      </c>
      <c r="I263" s="22">
        <f t="shared" ca="1" si="43"/>
        <v>25149254598</v>
      </c>
      <c r="J263" s="26">
        <f t="shared" ca="1" si="35"/>
        <v>25</v>
      </c>
      <c r="K263" s="26">
        <f t="shared" ca="1" si="35"/>
        <v>31</v>
      </c>
      <c r="L263" s="26">
        <f t="shared" ca="1" si="35"/>
        <v>15</v>
      </c>
      <c r="M263" s="26">
        <f t="shared" ca="1" si="35"/>
        <v>48</v>
      </c>
      <c r="N263" s="26">
        <f t="shared" ca="1" si="35"/>
        <v>8</v>
      </c>
      <c r="O263" s="18">
        <f t="shared" ca="1" si="47"/>
        <v>-33</v>
      </c>
      <c r="Q263" s="3">
        <f t="shared" ca="1" si="48"/>
        <v>-264</v>
      </c>
      <c r="R263" s="13">
        <f t="shared" ca="1" si="49"/>
        <v>-0.6875</v>
      </c>
      <c r="S263" s="17">
        <v>1</v>
      </c>
      <c r="T263" s="14">
        <f t="shared" ca="1" si="50"/>
        <v>-264</v>
      </c>
      <c r="U263" s="14">
        <f t="shared" ca="1" si="51"/>
        <v>-191.30434782608697</v>
      </c>
    </row>
    <row r="264" spans="2:21" x14ac:dyDescent="0.2">
      <c r="B264" t="s">
        <v>92</v>
      </c>
      <c r="C264" t="s">
        <v>147</v>
      </c>
      <c r="D264" s="3" t="e">
        <f>COUNTIF(#REF!,'PRICE SUBSIDY'!C264)</f>
        <v>#REF!</v>
      </c>
      <c r="E264" t="s">
        <v>133</v>
      </c>
      <c r="G264" s="21">
        <v>45083</v>
      </c>
      <c r="H264" s="21">
        <v>45085</v>
      </c>
      <c r="I264" s="22">
        <f t="shared" ca="1" si="43"/>
        <v>18476076061</v>
      </c>
      <c r="J264" s="26">
        <f t="shared" ca="1" si="35"/>
        <v>16</v>
      </c>
      <c r="K264" s="26">
        <f t="shared" ca="1" si="35"/>
        <v>25</v>
      </c>
      <c r="L264" s="26">
        <f t="shared" ca="1" si="35"/>
        <v>37</v>
      </c>
      <c r="M264" s="26">
        <f t="shared" ca="1" si="35"/>
        <v>48</v>
      </c>
      <c r="N264" s="26">
        <f t="shared" ca="1" si="35"/>
        <v>17</v>
      </c>
      <c r="O264" s="18">
        <f t="shared" ca="1" si="47"/>
        <v>-11</v>
      </c>
      <c r="Q264" s="3">
        <f t="shared" ca="1" si="48"/>
        <v>-187</v>
      </c>
      <c r="R264" s="13">
        <f t="shared" ca="1" si="49"/>
        <v>-0.22916666666666666</v>
      </c>
      <c r="S264" s="17">
        <v>1</v>
      </c>
      <c r="T264" s="14">
        <f t="shared" ca="1" si="50"/>
        <v>-187</v>
      </c>
      <c r="U264" s="14">
        <f t="shared" ca="1" si="51"/>
        <v>-135.50724637681159</v>
      </c>
    </row>
    <row r="265" spans="2:21" x14ac:dyDescent="0.2">
      <c r="B265" t="s">
        <v>92</v>
      </c>
      <c r="C265" t="s">
        <v>147</v>
      </c>
      <c r="D265" s="3" t="e">
        <f>COUNTIF(#REF!,'PRICE SUBSIDY'!C265)</f>
        <v>#REF!</v>
      </c>
      <c r="E265" t="s">
        <v>133</v>
      </c>
      <c r="G265" s="21">
        <v>45083</v>
      </c>
      <c r="H265" s="21">
        <v>45085</v>
      </c>
      <c r="I265" s="22">
        <f t="shared" ca="1" si="43"/>
        <v>30599700233</v>
      </c>
      <c r="J265" s="26">
        <f t="shared" ca="1" si="35"/>
        <v>45</v>
      </c>
      <c r="K265" s="26">
        <f t="shared" ca="1" si="35"/>
        <v>42</v>
      </c>
      <c r="L265" s="26">
        <f t="shared" ca="1" si="35"/>
        <v>12</v>
      </c>
      <c r="M265" s="26">
        <f t="shared" ca="1" si="35"/>
        <v>24</v>
      </c>
      <c r="N265" s="26">
        <f t="shared" ca="1" si="35"/>
        <v>45</v>
      </c>
      <c r="O265" s="18">
        <f t="shared" ca="1" si="47"/>
        <v>-12</v>
      </c>
      <c r="Q265" s="3">
        <f t="shared" ca="1" si="48"/>
        <v>-540</v>
      </c>
      <c r="R265" s="13">
        <f t="shared" ca="1" si="49"/>
        <v>-0.5</v>
      </c>
      <c r="S265" s="17">
        <v>1</v>
      </c>
      <c r="T265" s="14">
        <f t="shared" ca="1" si="50"/>
        <v>-540</v>
      </c>
      <c r="U265" s="14">
        <f t="shared" ca="1" si="51"/>
        <v>-391.304347826087</v>
      </c>
    </row>
    <row r="266" spans="2:21" x14ac:dyDescent="0.2">
      <c r="B266" t="s">
        <v>97</v>
      </c>
      <c r="C266" t="s">
        <v>147</v>
      </c>
      <c r="D266" s="3" t="e">
        <f>COUNTIF(#REF!,'PRICE SUBSIDY'!C266)</f>
        <v>#REF!</v>
      </c>
      <c r="E266" t="s">
        <v>133</v>
      </c>
      <c r="G266" s="27">
        <v>45083</v>
      </c>
      <c r="H266" s="27">
        <v>45085</v>
      </c>
      <c r="I266" s="22">
        <f t="shared" ca="1" si="43"/>
        <v>23065652453</v>
      </c>
      <c r="J266" s="26">
        <f t="shared" ca="1" si="35"/>
        <v>30</v>
      </c>
      <c r="K266" s="26">
        <f t="shared" ca="1" si="35"/>
        <v>38</v>
      </c>
      <c r="L266" s="26">
        <f t="shared" ca="1" si="35"/>
        <v>35</v>
      </c>
      <c r="M266" s="26">
        <f t="shared" ca="1" si="35"/>
        <v>30</v>
      </c>
      <c r="N266" s="26">
        <f t="shared" ca="1" si="35"/>
        <v>6</v>
      </c>
      <c r="O266" s="18">
        <f t="shared" ref="O266:O279" ca="1" si="52">IFERROR(L266-M266,"")</f>
        <v>5</v>
      </c>
      <c r="Q266" s="3">
        <f t="shared" ref="Q266:Q278" ca="1" si="53">IFERROR(N266*O266,"")</f>
        <v>30</v>
      </c>
      <c r="R266" s="13">
        <f t="shared" ref="R266:R278" ca="1" si="54">O266/M266</f>
        <v>0.16666666666666666</v>
      </c>
      <c r="S266" s="17">
        <v>1</v>
      </c>
      <c r="T266" s="14">
        <f t="shared" ref="T266:T278" ca="1" si="55">O266*N266</f>
        <v>30</v>
      </c>
      <c r="U266" s="14">
        <f t="shared" ref="U266:U278" ca="1" si="56">IFERROR(T266/$U$1,"")</f>
        <v>21.739130434782609</v>
      </c>
    </row>
    <row r="267" spans="2:21" x14ac:dyDescent="0.2">
      <c r="B267" t="s">
        <v>97</v>
      </c>
      <c r="C267" t="s">
        <v>147</v>
      </c>
      <c r="D267" s="3" t="e">
        <f>COUNTIF(#REF!,'PRICE SUBSIDY'!C267)</f>
        <v>#REF!</v>
      </c>
      <c r="E267" t="s">
        <v>133</v>
      </c>
      <c r="G267" s="27">
        <v>45083</v>
      </c>
      <c r="H267" s="27">
        <v>45085</v>
      </c>
      <c r="I267" s="22">
        <f t="shared" ca="1" si="43"/>
        <v>70433845429</v>
      </c>
      <c r="J267" s="26">
        <f t="shared" ca="1" si="35"/>
        <v>21</v>
      </c>
      <c r="K267" s="26">
        <f t="shared" ca="1" si="35"/>
        <v>30</v>
      </c>
      <c r="L267" s="26">
        <f t="shared" ca="1" si="35"/>
        <v>3</v>
      </c>
      <c r="M267" s="26">
        <f t="shared" ca="1" si="35"/>
        <v>29</v>
      </c>
      <c r="N267" s="26">
        <f t="shared" ca="1" si="35"/>
        <v>4</v>
      </c>
      <c r="O267" s="18">
        <f t="shared" ca="1" si="52"/>
        <v>-26</v>
      </c>
      <c r="Q267" s="3">
        <f t="shared" ca="1" si="53"/>
        <v>-104</v>
      </c>
      <c r="R267" s="13">
        <f t="shared" ca="1" si="54"/>
        <v>-0.89655172413793105</v>
      </c>
      <c r="S267" s="17">
        <v>1</v>
      </c>
      <c r="T267" s="14">
        <f t="shared" ca="1" si="55"/>
        <v>-104</v>
      </c>
      <c r="U267" s="14">
        <f t="shared" ca="1" si="56"/>
        <v>-75.362318840579718</v>
      </c>
    </row>
    <row r="268" spans="2:21" x14ac:dyDescent="0.2">
      <c r="B268" t="s">
        <v>97</v>
      </c>
      <c r="C268" t="s">
        <v>147</v>
      </c>
      <c r="D268" s="3" t="e">
        <f>COUNTIF(#REF!,'PRICE SUBSIDY'!C268)</f>
        <v>#REF!</v>
      </c>
      <c r="E268" t="s">
        <v>133</v>
      </c>
      <c r="G268" s="27">
        <v>45083</v>
      </c>
      <c r="H268" s="27">
        <v>45085</v>
      </c>
      <c r="I268" s="22">
        <f t="shared" ca="1" si="43"/>
        <v>54981711765</v>
      </c>
      <c r="J268" s="26">
        <f t="shared" ca="1" si="35"/>
        <v>31</v>
      </c>
      <c r="K268" s="26">
        <f t="shared" ca="1" si="35"/>
        <v>17</v>
      </c>
      <c r="L268" s="26">
        <f t="shared" ca="1" si="35"/>
        <v>13</v>
      </c>
      <c r="M268" s="26">
        <f t="shared" ca="1" si="35"/>
        <v>5</v>
      </c>
      <c r="N268" s="26">
        <f t="shared" ca="1" si="35"/>
        <v>27</v>
      </c>
      <c r="O268" s="18">
        <f t="shared" ca="1" si="52"/>
        <v>8</v>
      </c>
      <c r="Q268" s="3">
        <f t="shared" ca="1" si="53"/>
        <v>216</v>
      </c>
      <c r="R268" s="13">
        <f t="shared" ca="1" si="54"/>
        <v>1.6</v>
      </c>
      <c r="S268" s="17">
        <v>1</v>
      </c>
      <c r="T268" s="14">
        <f t="shared" ca="1" si="55"/>
        <v>216</v>
      </c>
      <c r="U268" s="14">
        <f t="shared" ca="1" si="56"/>
        <v>156.52173913043478</v>
      </c>
    </row>
    <row r="269" spans="2:21" x14ac:dyDescent="0.2">
      <c r="B269" t="s">
        <v>89</v>
      </c>
      <c r="C269" t="s">
        <v>147</v>
      </c>
      <c r="D269" s="3" t="e">
        <f>COUNTIF(#REF!,'PRICE SUBSIDY'!C269)</f>
        <v>#REF!</v>
      </c>
      <c r="E269" t="s">
        <v>133</v>
      </c>
      <c r="G269" s="27">
        <v>45083</v>
      </c>
      <c r="H269" s="27">
        <v>45085</v>
      </c>
      <c r="I269" s="22">
        <f t="shared" ca="1" si="43"/>
        <v>80206342321</v>
      </c>
      <c r="J269" s="26">
        <f t="shared" ca="1" si="35"/>
        <v>22</v>
      </c>
      <c r="K269" s="26">
        <f t="shared" ca="1" si="35"/>
        <v>9</v>
      </c>
      <c r="L269" s="26">
        <f t="shared" ca="1" si="35"/>
        <v>34</v>
      </c>
      <c r="M269" s="26">
        <f t="shared" ca="1" si="35"/>
        <v>42</v>
      </c>
      <c r="N269" s="26">
        <f t="shared" ca="1" si="35"/>
        <v>5</v>
      </c>
      <c r="O269" s="18">
        <f t="shared" ca="1" si="52"/>
        <v>-8</v>
      </c>
      <c r="Q269" s="3">
        <f t="shared" ca="1" si="53"/>
        <v>-40</v>
      </c>
      <c r="R269" s="13">
        <f t="shared" ca="1" si="54"/>
        <v>-0.19047619047619047</v>
      </c>
      <c r="S269" s="17">
        <v>1</v>
      </c>
      <c r="T269" s="14">
        <f t="shared" ca="1" si="55"/>
        <v>-40</v>
      </c>
      <c r="U269" s="14">
        <f t="shared" ca="1" si="56"/>
        <v>-28.985507246376812</v>
      </c>
    </row>
    <row r="270" spans="2:21" x14ac:dyDescent="0.2">
      <c r="B270" t="s">
        <v>89</v>
      </c>
      <c r="C270" t="s">
        <v>147</v>
      </c>
      <c r="D270" s="3" t="e">
        <f>COUNTIF(#REF!,'PRICE SUBSIDY'!C270)</f>
        <v>#REF!</v>
      </c>
      <c r="E270" t="s">
        <v>133</v>
      </c>
      <c r="G270" s="27">
        <v>45083</v>
      </c>
      <c r="H270" s="27">
        <v>45085</v>
      </c>
      <c r="I270" s="22">
        <f t="shared" ca="1" si="43"/>
        <v>81881253709</v>
      </c>
      <c r="J270" s="26">
        <f t="shared" ca="1" si="35"/>
        <v>9</v>
      </c>
      <c r="K270" s="26">
        <f t="shared" ca="1" si="35"/>
        <v>21</v>
      </c>
      <c r="L270" s="26">
        <f t="shared" ca="1" si="35"/>
        <v>11</v>
      </c>
      <c r="M270" s="26">
        <f t="shared" ca="1" si="35"/>
        <v>20</v>
      </c>
      <c r="N270" s="26">
        <f t="shared" ca="1" si="35"/>
        <v>48</v>
      </c>
      <c r="O270" s="18">
        <f t="shared" ca="1" si="52"/>
        <v>-9</v>
      </c>
      <c r="Q270" s="3">
        <f t="shared" ca="1" si="53"/>
        <v>-432</v>
      </c>
      <c r="R270" s="13">
        <f t="shared" ca="1" si="54"/>
        <v>-0.45</v>
      </c>
      <c r="S270" s="17">
        <v>1</v>
      </c>
      <c r="T270" s="14">
        <f t="shared" ca="1" si="55"/>
        <v>-432</v>
      </c>
      <c r="U270" s="14">
        <f t="shared" ca="1" si="56"/>
        <v>-313.04347826086956</v>
      </c>
    </row>
    <row r="271" spans="2:21" x14ac:dyDescent="0.2">
      <c r="B271" t="s">
        <v>89</v>
      </c>
      <c r="C271" t="s">
        <v>147</v>
      </c>
      <c r="D271" s="3" t="e">
        <f>COUNTIF(#REF!,'PRICE SUBSIDY'!C271)</f>
        <v>#REF!</v>
      </c>
      <c r="E271" t="s">
        <v>133</v>
      </c>
      <c r="G271" s="27">
        <v>45083</v>
      </c>
      <c r="H271" s="27">
        <v>45085</v>
      </c>
      <c r="I271" s="22">
        <f t="shared" ca="1" si="43"/>
        <v>63855009837</v>
      </c>
      <c r="J271" s="26">
        <f t="shared" ca="1" si="35"/>
        <v>6</v>
      </c>
      <c r="K271" s="26">
        <f t="shared" ca="1" si="35"/>
        <v>32</v>
      </c>
      <c r="L271" s="26">
        <f t="shared" ca="1" si="35"/>
        <v>39</v>
      </c>
      <c r="M271" s="26">
        <f t="shared" ca="1" si="35"/>
        <v>30</v>
      </c>
      <c r="N271" s="26">
        <f t="shared" ca="1" si="35"/>
        <v>9</v>
      </c>
      <c r="O271" s="18">
        <f t="shared" ca="1" si="52"/>
        <v>9</v>
      </c>
      <c r="Q271" s="3">
        <f t="shared" ca="1" si="53"/>
        <v>81</v>
      </c>
      <c r="R271" s="13">
        <f t="shared" ca="1" si="54"/>
        <v>0.3</v>
      </c>
      <c r="S271" s="17">
        <v>1</v>
      </c>
      <c r="T271" s="14">
        <f t="shared" ca="1" si="55"/>
        <v>81</v>
      </c>
      <c r="U271" s="14">
        <f t="shared" ca="1" si="56"/>
        <v>58.695652173913047</v>
      </c>
    </row>
    <row r="272" spans="2:21" x14ac:dyDescent="0.2">
      <c r="B272" t="s">
        <v>89</v>
      </c>
      <c r="C272" t="s">
        <v>147</v>
      </c>
      <c r="D272" s="3" t="e">
        <f>COUNTIF(#REF!,'PRICE SUBSIDY'!C272)</f>
        <v>#REF!</v>
      </c>
      <c r="E272" t="s">
        <v>133</v>
      </c>
      <c r="G272" s="27">
        <v>45083</v>
      </c>
      <c r="H272" s="27">
        <v>45085</v>
      </c>
      <c r="I272" s="22">
        <f t="shared" ca="1" si="43"/>
        <v>30142416744</v>
      </c>
      <c r="J272" s="26">
        <f t="shared" ref="J272:N285" ca="1" si="57">RANDBETWEEN(0,50)</f>
        <v>16</v>
      </c>
      <c r="K272" s="26">
        <f t="shared" ca="1" si="57"/>
        <v>10</v>
      </c>
      <c r="L272" s="26">
        <f t="shared" ca="1" si="57"/>
        <v>20</v>
      </c>
      <c r="M272" s="26">
        <f t="shared" ca="1" si="57"/>
        <v>4</v>
      </c>
      <c r="N272" s="26">
        <f t="shared" ca="1" si="57"/>
        <v>44</v>
      </c>
      <c r="O272" s="18">
        <f t="shared" ca="1" si="52"/>
        <v>16</v>
      </c>
      <c r="Q272" s="3">
        <f t="shared" ca="1" si="53"/>
        <v>704</v>
      </c>
      <c r="R272" s="13">
        <f t="shared" ca="1" si="54"/>
        <v>4</v>
      </c>
      <c r="S272" s="17">
        <v>1</v>
      </c>
      <c r="T272" s="14">
        <f t="shared" ca="1" si="55"/>
        <v>704</v>
      </c>
      <c r="U272" s="14">
        <f t="shared" ca="1" si="56"/>
        <v>510.14492753623193</v>
      </c>
    </row>
    <row r="273" spans="2:21" x14ac:dyDescent="0.2">
      <c r="B273" t="s">
        <v>97</v>
      </c>
      <c r="C273" t="s">
        <v>147</v>
      </c>
      <c r="D273" s="3" t="e">
        <f>COUNTIF(#REF!,'PRICE SUBSIDY'!C273)</f>
        <v>#REF!</v>
      </c>
      <c r="E273" t="s">
        <v>133</v>
      </c>
      <c r="G273" s="27">
        <v>45083</v>
      </c>
      <c r="H273" s="27">
        <v>45085</v>
      </c>
      <c r="I273" s="22">
        <f t="shared" ca="1" si="43"/>
        <v>17253554459</v>
      </c>
      <c r="J273" s="26">
        <f t="shared" ca="1" si="57"/>
        <v>10</v>
      </c>
      <c r="K273" s="26">
        <f t="shared" ca="1" si="57"/>
        <v>10</v>
      </c>
      <c r="L273" s="26">
        <f t="shared" ca="1" si="57"/>
        <v>5</v>
      </c>
      <c r="M273" s="26">
        <f t="shared" ca="1" si="57"/>
        <v>23</v>
      </c>
      <c r="N273" s="26">
        <f t="shared" ca="1" si="57"/>
        <v>25</v>
      </c>
      <c r="O273" s="18">
        <f t="shared" ca="1" si="52"/>
        <v>-18</v>
      </c>
      <c r="Q273" s="3">
        <f t="shared" ca="1" si="53"/>
        <v>-450</v>
      </c>
      <c r="R273" s="13">
        <f t="shared" ca="1" si="54"/>
        <v>-0.78260869565217395</v>
      </c>
      <c r="S273" s="17">
        <v>1</v>
      </c>
      <c r="T273" s="14">
        <f t="shared" ca="1" si="55"/>
        <v>-450</v>
      </c>
      <c r="U273" s="14">
        <f t="shared" ca="1" si="56"/>
        <v>-326.08695652173918</v>
      </c>
    </row>
    <row r="274" spans="2:21" x14ac:dyDescent="0.2">
      <c r="B274" t="s">
        <v>130</v>
      </c>
      <c r="C274" t="s">
        <v>147</v>
      </c>
      <c r="D274" s="3" t="e">
        <f>COUNTIF(#REF!,'PRICE SUBSIDY'!C274)</f>
        <v>#REF!</v>
      </c>
      <c r="E274" t="s">
        <v>133</v>
      </c>
      <c r="G274" s="27">
        <v>45083</v>
      </c>
      <c r="H274" s="27">
        <v>45085</v>
      </c>
      <c r="I274" s="22">
        <f t="shared" ca="1" si="43"/>
        <v>80004434074</v>
      </c>
      <c r="J274" s="26">
        <f t="shared" ca="1" si="57"/>
        <v>40</v>
      </c>
      <c r="K274" s="26">
        <f t="shared" ca="1" si="57"/>
        <v>0</v>
      </c>
      <c r="L274" s="26">
        <f t="shared" ca="1" si="57"/>
        <v>40</v>
      </c>
      <c r="M274" s="26">
        <f t="shared" ca="1" si="57"/>
        <v>50</v>
      </c>
      <c r="N274" s="26">
        <f t="shared" ca="1" si="57"/>
        <v>23</v>
      </c>
      <c r="O274" s="18">
        <f t="shared" ca="1" si="52"/>
        <v>-10</v>
      </c>
      <c r="Q274" s="3">
        <f t="shared" ca="1" si="53"/>
        <v>-230</v>
      </c>
      <c r="R274" s="13">
        <f t="shared" ca="1" si="54"/>
        <v>-0.2</v>
      </c>
      <c r="S274" s="17">
        <v>1</v>
      </c>
      <c r="T274" s="14">
        <f t="shared" ca="1" si="55"/>
        <v>-230</v>
      </c>
      <c r="U274" s="14">
        <f t="shared" ca="1" si="56"/>
        <v>-166.66666666666669</v>
      </c>
    </row>
    <row r="275" spans="2:21" x14ac:dyDescent="0.2">
      <c r="B275" t="s">
        <v>130</v>
      </c>
      <c r="C275" t="s">
        <v>147</v>
      </c>
      <c r="D275" s="3" t="e">
        <f>COUNTIF(#REF!,'PRICE SUBSIDY'!C275)</f>
        <v>#REF!</v>
      </c>
      <c r="E275" t="s">
        <v>133</v>
      </c>
      <c r="G275" s="27">
        <v>45083</v>
      </c>
      <c r="H275" s="27">
        <v>45085</v>
      </c>
      <c r="I275" s="22">
        <f t="shared" ca="1" si="43"/>
        <v>6334092808</v>
      </c>
      <c r="J275" s="26">
        <f t="shared" ca="1" si="57"/>
        <v>2</v>
      </c>
      <c r="K275" s="26">
        <f t="shared" ca="1" si="57"/>
        <v>36</v>
      </c>
      <c r="L275" s="26">
        <f t="shared" ca="1" si="57"/>
        <v>33</v>
      </c>
      <c r="M275" s="26">
        <f t="shared" ca="1" si="57"/>
        <v>50</v>
      </c>
      <c r="N275" s="26">
        <f t="shared" ca="1" si="57"/>
        <v>27</v>
      </c>
      <c r="O275" s="18">
        <f t="shared" ca="1" si="52"/>
        <v>-17</v>
      </c>
      <c r="Q275" s="3">
        <f t="shared" ca="1" si="53"/>
        <v>-459</v>
      </c>
      <c r="R275" s="13">
        <f t="shared" ca="1" si="54"/>
        <v>-0.34</v>
      </c>
      <c r="S275" s="17">
        <v>1</v>
      </c>
      <c r="T275" s="14">
        <f t="shared" ca="1" si="55"/>
        <v>-459</v>
      </c>
      <c r="U275" s="14">
        <f t="shared" ca="1" si="56"/>
        <v>-332.60869565217394</v>
      </c>
    </row>
    <row r="276" spans="2:21" x14ac:dyDescent="0.2">
      <c r="B276" t="s">
        <v>85</v>
      </c>
      <c r="C276" t="s">
        <v>147</v>
      </c>
      <c r="D276" s="3" t="e">
        <f>COUNTIF(#REF!,'PRICE SUBSIDY'!C276)</f>
        <v>#REF!</v>
      </c>
      <c r="E276" t="s">
        <v>133</v>
      </c>
      <c r="G276" s="27">
        <v>45083</v>
      </c>
      <c r="H276" s="27">
        <v>45085</v>
      </c>
      <c r="I276" s="22">
        <f t="shared" ca="1" si="43"/>
        <v>88863643031</v>
      </c>
      <c r="J276" s="26">
        <f t="shared" ca="1" si="57"/>
        <v>13</v>
      </c>
      <c r="K276" s="26">
        <f t="shared" ca="1" si="57"/>
        <v>24</v>
      </c>
      <c r="L276" s="26">
        <f t="shared" ca="1" si="57"/>
        <v>33</v>
      </c>
      <c r="M276" s="26">
        <f t="shared" ca="1" si="57"/>
        <v>26</v>
      </c>
      <c r="N276" s="26">
        <f t="shared" ca="1" si="57"/>
        <v>20</v>
      </c>
      <c r="O276" s="18">
        <f t="shared" ca="1" si="52"/>
        <v>7</v>
      </c>
      <c r="Q276" s="3">
        <f t="shared" ca="1" si="53"/>
        <v>140</v>
      </c>
      <c r="R276" s="13">
        <f t="shared" ca="1" si="54"/>
        <v>0.26923076923076922</v>
      </c>
      <c r="S276" s="17">
        <v>1</v>
      </c>
      <c r="T276" s="14">
        <f t="shared" ca="1" si="55"/>
        <v>140</v>
      </c>
      <c r="U276" s="14">
        <f t="shared" ca="1" si="56"/>
        <v>101.44927536231884</v>
      </c>
    </row>
    <row r="277" spans="2:21" x14ac:dyDescent="0.2">
      <c r="B277" t="s">
        <v>136</v>
      </c>
      <c r="C277" t="s">
        <v>147</v>
      </c>
      <c r="D277" s="3" t="e">
        <f>COUNTIF(#REF!,'PRICE SUBSIDY'!C277)</f>
        <v>#REF!</v>
      </c>
      <c r="E277" t="s">
        <v>133</v>
      </c>
      <c r="F277" t="s">
        <v>137</v>
      </c>
      <c r="G277" s="27">
        <v>45083</v>
      </c>
      <c r="H277" s="27">
        <v>45085</v>
      </c>
      <c r="I277" s="22">
        <f t="shared" ca="1" si="43"/>
        <v>39172805780</v>
      </c>
      <c r="J277" s="26">
        <f t="shared" ca="1" si="57"/>
        <v>2</v>
      </c>
      <c r="K277" s="26">
        <f t="shared" ca="1" si="57"/>
        <v>41</v>
      </c>
      <c r="L277" s="26">
        <f t="shared" ca="1" si="57"/>
        <v>27</v>
      </c>
      <c r="M277" s="26">
        <f t="shared" ca="1" si="57"/>
        <v>20</v>
      </c>
      <c r="N277" s="26">
        <f t="shared" ca="1" si="57"/>
        <v>35</v>
      </c>
      <c r="O277" s="18">
        <f t="shared" ca="1" si="52"/>
        <v>7</v>
      </c>
      <c r="Q277" s="3">
        <f t="shared" ca="1" si="53"/>
        <v>245</v>
      </c>
      <c r="R277" s="13">
        <f t="shared" ca="1" si="54"/>
        <v>0.35</v>
      </c>
      <c r="S277" s="17">
        <v>1</v>
      </c>
      <c r="T277" s="14">
        <f t="shared" ca="1" si="55"/>
        <v>245</v>
      </c>
      <c r="U277" s="14">
        <f t="shared" ca="1" si="56"/>
        <v>177.536231884058</v>
      </c>
    </row>
    <row r="278" spans="2:21" x14ac:dyDescent="0.2">
      <c r="B278" t="s">
        <v>136</v>
      </c>
      <c r="C278" t="s">
        <v>147</v>
      </c>
      <c r="D278" s="3" t="e">
        <f>COUNTIF(#REF!,'PRICE SUBSIDY'!C278)</f>
        <v>#REF!</v>
      </c>
      <c r="E278" t="s">
        <v>133</v>
      </c>
      <c r="F278" t="s">
        <v>138</v>
      </c>
      <c r="G278" s="27">
        <v>45083</v>
      </c>
      <c r="H278" s="27">
        <v>45085</v>
      </c>
      <c r="I278" s="22">
        <f t="shared" ca="1" si="43"/>
        <v>61691995882</v>
      </c>
      <c r="J278" s="26">
        <f t="shared" ca="1" si="57"/>
        <v>40</v>
      </c>
      <c r="K278" s="26">
        <f t="shared" ca="1" si="57"/>
        <v>27</v>
      </c>
      <c r="L278" s="26">
        <f t="shared" ca="1" si="57"/>
        <v>5</v>
      </c>
      <c r="M278" s="26">
        <f t="shared" ca="1" si="57"/>
        <v>8</v>
      </c>
      <c r="N278" s="26">
        <f t="shared" ca="1" si="57"/>
        <v>28</v>
      </c>
      <c r="O278" s="18">
        <f t="shared" ca="1" si="52"/>
        <v>-3</v>
      </c>
      <c r="Q278" s="3">
        <f t="shared" ca="1" si="53"/>
        <v>-84</v>
      </c>
      <c r="R278" s="13">
        <f t="shared" ca="1" si="54"/>
        <v>-0.375</v>
      </c>
      <c r="S278" s="17">
        <v>1</v>
      </c>
      <c r="T278" s="14">
        <f t="shared" ca="1" si="55"/>
        <v>-84</v>
      </c>
      <c r="U278" s="14">
        <f t="shared" ca="1" si="56"/>
        <v>-60.869565217391312</v>
      </c>
    </row>
    <row r="279" spans="2:21" x14ac:dyDescent="0.2">
      <c r="B279" t="s">
        <v>136</v>
      </c>
      <c r="C279" t="s">
        <v>147</v>
      </c>
      <c r="D279" s="3" t="e">
        <f>COUNTIF(#REF!,'PRICE SUBSIDY'!C279)</f>
        <v>#REF!</v>
      </c>
      <c r="E279" t="s">
        <v>133</v>
      </c>
      <c r="F279" t="s">
        <v>139</v>
      </c>
      <c r="G279" s="27">
        <v>45083</v>
      </c>
      <c r="H279" s="27">
        <v>45085</v>
      </c>
      <c r="I279" s="22">
        <f t="shared" ca="1" si="43"/>
        <v>89274483557</v>
      </c>
      <c r="J279" s="26">
        <f t="shared" ca="1" si="57"/>
        <v>32</v>
      </c>
      <c r="K279" s="26">
        <f t="shared" ca="1" si="57"/>
        <v>42</v>
      </c>
      <c r="L279" s="26">
        <f t="shared" ca="1" si="57"/>
        <v>22</v>
      </c>
      <c r="M279" s="26">
        <f t="shared" ca="1" si="57"/>
        <v>33</v>
      </c>
      <c r="N279" s="26">
        <f t="shared" ca="1" si="57"/>
        <v>26</v>
      </c>
      <c r="O279" s="18">
        <f t="shared" ca="1" si="52"/>
        <v>-11</v>
      </c>
      <c r="Q279" s="3">
        <f t="shared" ref="Q279" ca="1" si="58">IFERROR(N279*O279,"")</f>
        <v>-286</v>
      </c>
      <c r="R279" s="13">
        <f t="shared" ref="R279" ca="1" si="59">O279/M279</f>
        <v>-0.33333333333333331</v>
      </c>
      <c r="S279" s="17">
        <v>1</v>
      </c>
      <c r="T279" s="14">
        <f t="shared" ref="T279" ca="1" si="60">O279*N279</f>
        <v>-286</v>
      </c>
      <c r="U279" s="14">
        <f t="shared" ref="U279" ca="1" si="61">IFERROR(T279/$U$1,"")</f>
        <v>-207.24637681159422</v>
      </c>
    </row>
    <row r="280" spans="2:21" x14ac:dyDescent="0.2">
      <c r="B280" t="s">
        <v>136</v>
      </c>
      <c r="C280" t="s">
        <v>147</v>
      </c>
      <c r="D280" s="3" t="e">
        <f>COUNTIF(#REF!,'PRICE SUBSIDY'!C280)</f>
        <v>#REF!</v>
      </c>
      <c r="E280" t="s">
        <v>133</v>
      </c>
      <c r="F280" t="s">
        <v>140</v>
      </c>
      <c r="G280" s="27">
        <v>45083</v>
      </c>
      <c r="H280" s="27">
        <v>45085</v>
      </c>
      <c r="I280" s="22">
        <f t="shared" ca="1" si="43"/>
        <v>21452619608</v>
      </c>
      <c r="J280" s="26">
        <f t="shared" ca="1" si="57"/>
        <v>21</v>
      </c>
      <c r="K280" s="26">
        <f t="shared" ca="1" si="57"/>
        <v>49</v>
      </c>
      <c r="L280" s="26">
        <f t="shared" ca="1" si="57"/>
        <v>37</v>
      </c>
      <c r="M280" s="26">
        <f t="shared" ca="1" si="57"/>
        <v>43</v>
      </c>
      <c r="N280" s="26">
        <f t="shared" ca="1" si="57"/>
        <v>38</v>
      </c>
      <c r="O280" s="18">
        <f t="shared" ref="O280:O281" ca="1" si="62">IFERROR(L280-M280,"")</f>
        <v>-6</v>
      </c>
      <c r="Q280" s="3">
        <f t="shared" ref="Q280:Q281" ca="1" si="63">IFERROR(N280*O280,"")</f>
        <v>-228</v>
      </c>
      <c r="R280" s="13">
        <f t="shared" ref="R280:R281" ca="1" si="64">O280/M280</f>
        <v>-0.13953488372093023</v>
      </c>
      <c r="S280" s="17">
        <v>1</v>
      </c>
      <c r="T280" s="14">
        <f t="shared" ref="T280:T281" ca="1" si="65">O280*N280</f>
        <v>-228</v>
      </c>
      <c r="U280" s="14">
        <f t="shared" ref="U280:U281" ca="1" si="66">IFERROR(T280/$U$1,"")</f>
        <v>-165.21739130434784</v>
      </c>
    </row>
    <row r="281" spans="2:21" x14ac:dyDescent="0.2">
      <c r="B281" t="s">
        <v>136</v>
      </c>
      <c r="C281" t="s">
        <v>147</v>
      </c>
      <c r="D281" s="3" t="e">
        <f>COUNTIF(#REF!,'PRICE SUBSIDY'!C281)</f>
        <v>#REF!</v>
      </c>
      <c r="E281" t="s">
        <v>133</v>
      </c>
      <c r="F281" t="s">
        <v>141</v>
      </c>
      <c r="G281" s="27">
        <v>45083</v>
      </c>
      <c r="H281" s="27">
        <v>45085</v>
      </c>
      <c r="I281" s="22">
        <f t="shared" ca="1" si="43"/>
        <v>6691314261</v>
      </c>
      <c r="J281" s="26">
        <f t="shared" ca="1" si="57"/>
        <v>34</v>
      </c>
      <c r="K281" s="26">
        <f t="shared" ca="1" si="57"/>
        <v>2</v>
      </c>
      <c r="L281" s="26">
        <f t="shared" ca="1" si="57"/>
        <v>18</v>
      </c>
      <c r="M281" s="26">
        <f t="shared" ca="1" si="57"/>
        <v>30</v>
      </c>
      <c r="N281" s="26">
        <f t="shared" ca="1" si="57"/>
        <v>35</v>
      </c>
      <c r="O281" s="18">
        <f t="shared" ca="1" si="62"/>
        <v>-12</v>
      </c>
      <c r="Q281" s="3">
        <f t="shared" ca="1" si="63"/>
        <v>-420</v>
      </c>
      <c r="R281" s="13">
        <f t="shared" ca="1" si="64"/>
        <v>-0.4</v>
      </c>
      <c r="S281" s="17">
        <v>1</v>
      </c>
      <c r="T281" s="14">
        <f t="shared" ca="1" si="65"/>
        <v>-420</v>
      </c>
      <c r="U281" s="14">
        <f t="shared" ca="1" si="66"/>
        <v>-304.34782608695656</v>
      </c>
    </row>
    <row r="282" spans="2:21" x14ac:dyDescent="0.2">
      <c r="B282" t="s">
        <v>97</v>
      </c>
      <c r="C282" t="s">
        <v>147</v>
      </c>
      <c r="D282" s="3" t="e">
        <f>COUNTIF(#REF!,'PRICE SUBSIDY'!C282)</f>
        <v>#REF!</v>
      </c>
      <c r="E282" t="s">
        <v>133</v>
      </c>
      <c r="G282" s="27">
        <v>45083</v>
      </c>
      <c r="H282" s="27">
        <v>45085</v>
      </c>
      <c r="I282" s="22">
        <f t="shared" ca="1" si="43"/>
        <v>82236993965</v>
      </c>
      <c r="J282" s="26">
        <f t="shared" ca="1" si="57"/>
        <v>14</v>
      </c>
      <c r="K282" s="26">
        <f t="shared" ca="1" si="57"/>
        <v>49</v>
      </c>
      <c r="L282" s="26">
        <f t="shared" ca="1" si="57"/>
        <v>10</v>
      </c>
      <c r="M282" s="26">
        <f t="shared" ca="1" si="57"/>
        <v>7</v>
      </c>
      <c r="N282" s="26">
        <f t="shared" ca="1" si="57"/>
        <v>48</v>
      </c>
      <c r="O282" s="18">
        <f t="shared" ref="O282:O285" ca="1" si="67">IFERROR(L282-M282,"")</f>
        <v>3</v>
      </c>
      <c r="Q282" s="3">
        <f t="shared" ref="Q282:Q285" ca="1" si="68">IFERROR(N282*O282,"")</f>
        <v>144</v>
      </c>
      <c r="R282" s="13">
        <f t="shared" ref="R282:R285" ca="1" si="69">O282/M282</f>
        <v>0.42857142857142855</v>
      </c>
      <c r="S282" s="17">
        <v>2</v>
      </c>
      <c r="T282" s="14">
        <f t="shared" ref="T282:T285" ca="1" si="70">O282*N282</f>
        <v>144</v>
      </c>
      <c r="U282" s="14">
        <f t="shared" ref="U282:U285" ca="1" si="71">IFERROR(T282/$U$1,"")</f>
        <v>104.34782608695653</v>
      </c>
    </row>
    <row r="283" spans="2:21" x14ac:dyDescent="0.2">
      <c r="B283" t="s">
        <v>97</v>
      </c>
      <c r="C283" t="s">
        <v>147</v>
      </c>
      <c r="D283" s="3" t="e">
        <f>COUNTIF(#REF!,'PRICE SUBSIDY'!C283)</f>
        <v>#REF!</v>
      </c>
      <c r="E283" t="s">
        <v>133</v>
      </c>
      <c r="G283" s="27">
        <v>45083</v>
      </c>
      <c r="H283" s="27">
        <v>45085</v>
      </c>
      <c r="I283" s="22">
        <f t="shared" ca="1" si="43"/>
        <v>11947111366</v>
      </c>
      <c r="J283" s="26">
        <f t="shared" ca="1" si="57"/>
        <v>1</v>
      </c>
      <c r="K283" s="26">
        <f t="shared" ca="1" si="57"/>
        <v>23</v>
      </c>
      <c r="L283" s="26">
        <f t="shared" ca="1" si="57"/>
        <v>40</v>
      </c>
      <c r="M283" s="26">
        <f t="shared" ca="1" si="57"/>
        <v>39</v>
      </c>
      <c r="N283" s="26">
        <f t="shared" ca="1" si="57"/>
        <v>15</v>
      </c>
      <c r="O283" s="18">
        <f t="shared" ca="1" si="67"/>
        <v>1</v>
      </c>
      <c r="Q283" s="3">
        <f t="shared" ca="1" si="68"/>
        <v>15</v>
      </c>
      <c r="R283" s="13">
        <f t="shared" ca="1" si="69"/>
        <v>2.564102564102564E-2</v>
      </c>
      <c r="S283" s="17">
        <v>4</v>
      </c>
      <c r="T283" s="14">
        <f t="shared" ca="1" si="70"/>
        <v>15</v>
      </c>
      <c r="U283" s="14">
        <f t="shared" ca="1" si="71"/>
        <v>10.869565217391305</v>
      </c>
    </row>
    <row r="284" spans="2:21" x14ac:dyDescent="0.2">
      <c r="B284" t="s">
        <v>97</v>
      </c>
      <c r="C284" t="s">
        <v>147</v>
      </c>
      <c r="D284" s="3" t="e">
        <f>COUNTIF(#REF!,'PRICE SUBSIDY'!C284)</f>
        <v>#REF!</v>
      </c>
      <c r="E284" t="s">
        <v>133</v>
      </c>
      <c r="G284" s="27">
        <v>45083</v>
      </c>
      <c r="H284" s="27">
        <v>45085</v>
      </c>
      <c r="I284" s="22">
        <f t="shared" ca="1" si="43"/>
        <v>52724838876</v>
      </c>
      <c r="J284" s="26">
        <f t="shared" ca="1" si="57"/>
        <v>4</v>
      </c>
      <c r="K284" s="26">
        <f t="shared" ca="1" si="57"/>
        <v>12</v>
      </c>
      <c r="L284" s="26">
        <f t="shared" ca="1" si="57"/>
        <v>1</v>
      </c>
      <c r="M284" s="26">
        <f t="shared" ca="1" si="57"/>
        <v>12</v>
      </c>
      <c r="N284" s="26">
        <f t="shared" ca="1" si="57"/>
        <v>17</v>
      </c>
      <c r="O284" s="18">
        <f t="shared" ca="1" si="67"/>
        <v>-11</v>
      </c>
      <c r="Q284" s="3">
        <f t="shared" ca="1" si="68"/>
        <v>-187</v>
      </c>
      <c r="R284" s="13">
        <f t="shared" ca="1" si="69"/>
        <v>-0.91666666666666663</v>
      </c>
      <c r="S284" s="17">
        <v>6</v>
      </c>
      <c r="T284" s="14">
        <f t="shared" ca="1" si="70"/>
        <v>-187</v>
      </c>
      <c r="U284" s="14">
        <f t="shared" ca="1" si="71"/>
        <v>-135.50724637681159</v>
      </c>
    </row>
    <row r="285" spans="2:21" x14ac:dyDescent="0.2">
      <c r="B285" t="s">
        <v>97</v>
      </c>
      <c r="C285" t="s">
        <v>147</v>
      </c>
      <c r="D285" s="3" t="e">
        <f>COUNTIF(#REF!,'PRICE SUBSIDY'!C285)</f>
        <v>#REF!</v>
      </c>
      <c r="E285" t="s">
        <v>133</v>
      </c>
      <c r="G285" s="27">
        <v>45083</v>
      </c>
      <c r="H285" s="27">
        <v>45085</v>
      </c>
      <c r="I285" s="22">
        <f t="shared" ca="1" si="43"/>
        <v>6018726046</v>
      </c>
      <c r="J285" s="26">
        <f t="shared" ca="1" si="57"/>
        <v>14</v>
      </c>
      <c r="K285" s="26">
        <f t="shared" ca="1" si="57"/>
        <v>46</v>
      </c>
      <c r="L285" s="26">
        <f t="shared" ca="1" si="57"/>
        <v>36</v>
      </c>
      <c r="M285" s="26">
        <f t="shared" ca="1" si="57"/>
        <v>5</v>
      </c>
      <c r="N285" s="26">
        <f t="shared" ca="1" si="57"/>
        <v>8</v>
      </c>
      <c r="O285" s="18">
        <f t="shared" ca="1" si="67"/>
        <v>31</v>
      </c>
      <c r="Q285" s="3">
        <f t="shared" ca="1" si="68"/>
        <v>248</v>
      </c>
      <c r="R285" s="13">
        <f t="shared" ca="1" si="69"/>
        <v>6.2</v>
      </c>
      <c r="S285" s="17">
        <v>8</v>
      </c>
      <c r="T285" s="14">
        <f t="shared" ca="1" si="70"/>
        <v>248</v>
      </c>
      <c r="U285" s="14">
        <f t="shared" ca="1" si="71"/>
        <v>179.71014492753625</v>
      </c>
    </row>
    <row r="286" spans="2:21" x14ac:dyDescent="0.2">
      <c r="D286" s="3" t="e">
        <f>COUNTIF(#REF!,'PRICE SUBSIDY'!C286)</f>
        <v>#REF!</v>
      </c>
    </row>
    <row r="287" spans="2:21" x14ac:dyDescent="0.2">
      <c r="D287" s="3" t="e">
        <f>COUNTIF(#REF!,'PRICE SUBSIDY'!C287)</f>
        <v>#REF!</v>
      </c>
    </row>
    <row r="288" spans="2:21" x14ac:dyDescent="0.2">
      <c r="D288" s="3" t="e">
        <f>COUNTIF(#REF!,'PRICE SUBSIDY'!C288)</f>
        <v>#REF!</v>
      </c>
    </row>
    <row r="289" spans="4:4" x14ac:dyDescent="0.2">
      <c r="D289" s="3" t="e">
        <f>COUNTIF(#REF!,'PRICE SUBSIDY'!C289)</f>
        <v>#REF!</v>
      </c>
    </row>
    <row r="290" spans="4:4" x14ac:dyDescent="0.2">
      <c r="D290" s="3" t="e">
        <f>COUNTIF(#REF!,'PRICE SUBSIDY'!C290)</f>
        <v>#REF!</v>
      </c>
    </row>
  </sheetData>
  <autoFilter ref="A3:U290" xr:uid="{ECE53F65-2F24-483B-A0B1-EFBE094852DC}"/>
  <mergeCells count="1">
    <mergeCell ref="B2:D2"/>
  </mergeCells>
  <conditionalFormatting sqref="I1:I1048576">
    <cfRule type="duplicateValues" dxfId="0" priority="1"/>
  </conditionalFormatting>
  <pageMargins left="0.7" right="0.7" top="0.75" bottom="0.75" header="0.3" footer="0.3"/>
  <pageSetup paperSize="0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EE4C876-C694-4EE1-8943-E5DC66350AE8}">
          <x14:formula1>
            <xm:f>'xlFile://Root/Users/hongyong.toh/Desktop/[230425 Category Investment Template - GM.xlsx]Dropdown list'!#REF!</xm:f>
          </x14:formula1>
          <xm:sqref>F4:F15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Dropdown List</vt:lpstr>
      <vt:lpstr>Scheme &gt;&gt;&gt;</vt:lpstr>
      <vt:lpstr>PRICE SUBSIDY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Toh, Hong Yong</dc:creator>
  <cp:keywords/>
  <dc:description/>
  <cp:lastModifiedBy>PHAM Le Khanh Trang</cp:lastModifiedBy>
  <cp:revision/>
  <dcterms:created xsi:type="dcterms:W3CDTF">2023-05-01T10:10:33Z</dcterms:created>
  <dcterms:modified xsi:type="dcterms:W3CDTF">2023-12-29T17:04:58Z</dcterms:modified>
  <cp:category/>
  <cp:contentStatus/>
</cp:coreProperties>
</file>