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y AVSoft\Customer Relationship Management\2019\AVF\"/>
    </mc:Choice>
  </mc:AlternateContent>
  <bookViews>
    <workbookView xWindow="0" yWindow="0" windowWidth="20490" windowHeight="7755" activeTab="1"/>
  </bookViews>
  <sheets>
    <sheet name="Factory Sale Invoice" sheetId="1" r:id="rId1"/>
    <sheet name="Factory Receipt Note" sheetId="2" r:id="rId2"/>
    <sheet name="Account Receivable Repo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3" l="1"/>
  <c r="M39" i="3"/>
  <c r="J39" i="3" l="1"/>
  <c r="K39" i="3" s="1"/>
  <c r="J7" i="3"/>
  <c r="I7" i="3"/>
  <c r="G7" i="3"/>
  <c r="H7" i="3"/>
  <c r="F23" i="2" l="1"/>
  <c r="E23" i="2"/>
  <c r="H23" i="2"/>
  <c r="E19" i="2"/>
  <c r="J20" i="1"/>
  <c r="J23" i="1" s="1"/>
  <c r="J18" i="1"/>
  <c r="J17" i="1"/>
  <c r="J22" i="1" s="1"/>
  <c r="J24" i="1" l="1"/>
  <c r="J25" i="1" s="1"/>
</calcChain>
</file>

<file path=xl/comments1.xml><?xml version="1.0" encoding="utf-8"?>
<comments xmlns="http://schemas.openxmlformats.org/spreadsheetml/2006/main">
  <authors>
    <author>Windows User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Generate tự động khi save lại theo cấu trúc sau
FSI_YYMM_XXX
VD: FSI_1911_001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Gồm 3 status:
- Open: mặc định và khi save lại
- Confirmed: trạng thái confirmed
- Cancel: Hủy
- Finished: hoàn thành, khi Invoice đã thanh toán hết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Thông tin Update By …Created By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Field required
- Lấy thông tin từ Sub-Supplier Information.
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Mạc định là ngày hiện tại, nhưng cho phép sửa lại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Mặc định là ngày hiện tại, nhưng cho phép sửa lại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Gồm hai loại VND và USD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Lấy thông tin từ danh mục Payment term
- Reuqired field này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Cho phép đính kèm file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User tự nhập vào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User tự nhập
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User nhập vào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Cho phép chọn production item với Type là Cost. Khi chọn cost thì 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User tự nhập vào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có 3 loại 0%; 5%; 10%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Duy Vo:</t>
        </r>
        <r>
          <rPr>
            <sz val="9"/>
            <color indexed="81"/>
            <rFont val="Tahoma"/>
            <family val="2"/>
          </rPr>
          <t xml:space="preserve">
Gồm hai Type:
- Purchasing Invoice: khi chọn Type này thì sẽ list ra hết tất cả những Purchasing Invoice ở trạng thái Confirmed by AVT trên form search
- Factory Sale Invoice: khi chọn Type này sẽ list ra hết tất cả những Factory Sale Invoice đã được tạo
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Nếu Type là Purhasing Invoice thì trạng thái là Confirmed
- Nếu Type là Factory Sale Invoice thì sẽ hiển thị 4 trạng thái như trong form nhập:
  + Open
  + Confirmed
  + Cancelled
  + Finished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nếu Type là Purchasing Invoice thì hyperlink số Doc Code, khi nhấn vào thì sẽ link đến Purchasing Invoice
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thông tin được lấy từ field Remark trên Purchasing Invoice hoặc Factroy Sale Invoice (nếu có nhập)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lọc the Sub Supplier Information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Reuqired field này
Sort theo ngày Invoice Date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mặc định theo ngày hiện tại
</t>
        </r>
      </text>
    </comment>
  </commentList>
</comments>
</file>

<file path=xl/sharedStrings.xml><?xml version="1.0" encoding="utf-8"?>
<sst xmlns="http://schemas.openxmlformats.org/spreadsheetml/2006/main" count="166" uniqueCount="118">
  <si>
    <t>General</t>
  </si>
  <si>
    <t>Status</t>
  </si>
  <si>
    <t>Tracking Info</t>
  </si>
  <si>
    <t>Doc Code</t>
  </si>
  <si>
    <t>Invoice Date</t>
  </si>
  <si>
    <t>Posting Date</t>
  </si>
  <si>
    <t xml:space="preserve">Currency </t>
  </si>
  <si>
    <t>Payment term</t>
  </si>
  <si>
    <t>Attach file</t>
  </si>
  <si>
    <t>Client</t>
  </si>
  <si>
    <t>Invoice No</t>
  </si>
  <si>
    <t>Remark</t>
  </si>
  <si>
    <t>Open</t>
  </si>
  <si>
    <t>FSI_1911_001</t>
  </si>
  <si>
    <t>Details</t>
  </si>
  <si>
    <t>IETM CODE</t>
  </si>
  <si>
    <t>ITEM NAME</t>
  </si>
  <si>
    <t>UNIT</t>
  </si>
  <si>
    <t>Add Item from FSO</t>
  </si>
  <si>
    <t>Add cost</t>
  </si>
  <si>
    <t>FACTORY SALE ORDER</t>
  </si>
  <si>
    <t>FACTORY SALE ORDER QNT</t>
  </si>
  <si>
    <t>FSO PRICE</t>
  </si>
  <si>
    <t>PRICE</t>
  </si>
  <si>
    <t>AMOUNT</t>
  </si>
  <si>
    <t>REMARK</t>
  </si>
  <si>
    <t>ITEM CODE</t>
  </si>
  <si>
    <t>QUANTITY</t>
  </si>
  <si>
    <t>REMAIN QTY</t>
  </si>
  <si>
    <t>FSO000000000001</t>
  </si>
  <si>
    <t>VNALLAMIN001</t>
  </si>
  <si>
    <t>ALU LAMINATE 1.2X2.4X2.95 MM</t>
  </si>
  <si>
    <t>KG</t>
  </si>
  <si>
    <t>FSO000000000002</t>
  </si>
  <si>
    <t>VNALLAMIN002</t>
  </si>
  <si>
    <t>RAU MEO</t>
  </si>
  <si>
    <t>CÁI</t>
  </si>
  <si>
    <t>Item Amount</t>
  </si>
  <si>
    <t>Cost Amount</t>
  </si>
  <si>
    <t>Chi phí vận chuyển</t>
  </si>
  <si>
    <t>VAT percent</t>
  </si>
  <si>
    <t>VAT Amount</t>
  </si>
  <si>
    <t>Total Amount</t>
  </si>
  <si>
    <t>Giao diện nhập Detail Factory Sale Invoice</t>
  </si>
  <si>
    <t>INVOICE NO</t>
  </si>
  <si>
    <t>INVOICE DATE</t>
  </si>
  <si>
    <t>INVOICE AMOUNT</t>
  </si>
  <si>
    <t>TOTAL RECEIPT</t>
  </si>
  <si>
    <t>REMAIN</t>
  </si>
  <si>
    <t>NO</t>
  </si>
  <si>
    <t>RECEIPT</t>
  </si>
  <si>
    <t>RECEIPT IN INVOICE</t>
  </si>
  <si>
    <t>Filter</t>
  </si>
  <si>
    <t>Key Material</t>
  </si>
  <si>
    <t>From Date</t>
  </si>
  <si>
    <t>To Date</t>
  </si>
  <si>
    <t>Due Color</t>
  </si>
  <si>
    <t>Tab General</t>
  </si>
  <si>
    <t>BEGINNING BALANCE (VND)</t>
  </si>
  <si>
    <t>DEBT</t>
  </si>
  <si>
    <t>CREDIT</t>
  </si>
  <si>
    <t>ARISING BALANCE (VND)</t>
  </si>
  <si>
    <t>ENDING BALANCE (VND)</t>
  </si>
  <si>
    <t>ENDING BALANCE (USD)</t>
  </si>
  <si>
    <t>MIDORI</t>
  </si>
  <si>
    <t>Tỷ giá USD/VND</t>
  </si>
  <si>
    <t>Tab Detail</t>
  </si>
  <si>
    <t>Biểu đồ Chart tương tự nhu Account Payable</t>
  </si>
  <si>
    <t>KEY MATERIAL</t>
  </si>
  <si>
    <t>INVOICE CURRENCY</t>
  </si>
  <si>
    <t>DESCRIPTION</t>
  </si>
  <si>
    <t>PAYMENT TERM</t>
  </si>
  <si>
    <t>INVOICE AMOUNT (VND)</t>
  </si>
  <si>
    <t>AMOUNT RECEIPT (VND)</t>
  </si>
  <si>
    <t>AMOUNT TO BE RECEIPT (USD)</t>
  </si>
  <si>
    <t>AMOUNT TO BE RECEIPT (VND)</t>
  </si>
  <si>
    <t>DUE DATE</t>
  </si>
  <si>
    <t>DUE DAYS</t>
  </si>
  <si>
    <t>Cushion</t>
  </si>
  <si>
    <t>VND</t>
  </si>
  <si>
    <t>BC_1911_001</t>
  </si>
  <si>
    <t>Sau khi chọn xong thì sẽ hiển thị trên form Detail như sau</t>
  </si>
  <si>
    <t>DOCUMENT DATE</t>
  </si>
  <si>
    <t>DOCUMENT CODE</t>
  </si>
  <si>
    <r>
      <t xml:space="preserve">1. Khi nhấn vào </t>
    </r>
    <r>
      <rPr>
        <b/>
        <sz val="11"/>
        <color rgb="FF0070C0"/>
        <rFont val="Calibri"/>
        <family val="2"/>
        <scheme val="minor"/>
      </rPr>
      <t xml:space="preserve">Add Item FSO </t>
    </r>
    <r>
      <rPr>
        <b/>
        <sz val="11"/>
        <rFont val="Calibri"/>
        <family val="2"/>
        <scheme val="minor"/>
      </rPr>
      <t>thì sẽ hiển thị list để chọn Factory Sale Order như sau</t>
    </r>
  </si>
  <si>
    <t>SC12053-04</t>
  </si>
  <si>
    <r>
      <t xml:space="preserve">Nếu có Cost phát sinh thì khi nhấn vào </t>
    </r>
    <r>
      <rPr>
        <b/>
        <i/>
        <sz val="11"/>
        <color rgb="FF0070C0"/>
        <rFont val="Calibri"/>
        <family val="2"/>
        <scheme val="minor"/>
      </rPr>
      <t>Add Cost</t>
    </r>
    <r>
      <rPr>
        <b/>
        <i/>
        <sz val="11"/>
        <rFont val="Calibri"/>
        <family val="2"/>
        <scheme val="minor"/>
      </rPr>
      <t xml:space="preserve"> thì sẽ hiển thị như sau</t>
    </r>
  </si>
  <si>
    <t>VNCOST</t>
  </si>
  <si>
    <t>CLIENT NAME</t>
  </si>
  <si>
    <t>CLIENT CODE</t>
  </si>
  <si>
    <t xml:space="preserve">I. Form nhập </t>
  </si>
  <si>
    <t>II. Form Index</t>
  </si>
  <si>
    <t>Invoice Type</t>
  </si>
  <si>
    <t>DOC CODE</t>
  </si>
  <si>
    <t>POSTING DATE</t>
  </si>
  <si>
    <t>CLIENT</t>
  </si>
  <si>
    <t>CURRENCY</t>
  </si>
  <si>
    <t>CREATED BY</t>
  </si>
  <si>
    <t>UPDATED BY</t>
  </si>
  <si>
    <t xml:space="preserve">Nếu Type là Purchasing Invoice </t>
  </si>
  <si>
    <t>EU-191101-02</t>
  </si>
  <si>
    <t>Purchasing Invoice</t>
  </si>
  <si>
    <t>Confirmed</t>
  </si>
  <si>
    <t>EUROFA</t>
  </si>
  <si>
    <t>USD</t>
  </si>
  <si>
    <t>Invoice từ EUROFA</t>
  </si>
  <si>
    <t>AVT</t>
  </si>
  <si>
    <t>Invoice từ AVT</t>
  </si>
  <si>
    <t xml:space="preserve">Nếu Type là Factory Sale Invoice </t>
  </si>
  <si>
    <t>Factory Sale Invoice</t>
  </si>
  <si>
    <t>Invoice bán hàng MIDORI</t>
  </si>
  <si>
    <t>FSI_1911_002</t>
  </si>
  <si>
    <t>PHUCLONG</t>
  </si>
  <si>
    <t>Invoice bán hàng PHUCLONG</t>
  </si>
  <si>
    <r>
      <t xml:space="preserve">Thêm  hai nút </t>
    </r>
    <r>
      <rPr>
        <b/>
        <sz val="11"/>
        <color rgb="FF0070C0"/>
        <rFont val="Calibri"/>
        <family val="2"/>
        <scheme val="minor"/>
      </rPr>
      <t>Add Item from Purchasing Invoice</t>
    </r>
    <r>
      <rPr>
        <sz val="11"/>
        <color theme="1"/>
        <rFont val="Calibri"/>
        <family val="2"/>
        <scheme val="minor"/>
      </rPr>
      <t xml:space="preserve"> và </t>
    </r>
    <r>
      <rPr>
        <b/>
        <sz val="11"/>
        <color rgb="FF0070C0"/>
        <rFont val="Calibri"/>
        <family val="2"/>
        <scheme val="minor"/>
      </rPr>
      <t>Add Item from Factory Sale Invoice</t>
    </r>
    <r>
      <rPr>
        <sz val="11"/>
        <color theme="1"/>
        <rFont val="Calibri"/>
        <family val="2"/>
        <scheme val="minor"/>
      </rPr>
      <t xml:space="preserve"> thì sẽ hiển thị list sau để chọn Factory Sale Invoice hoặc Purchasing Invoice, giao diện như sau</t>
    </r>
  </si>
  <si>
    <r>
      <t xml:space="preserve"> Nếu chọn Add </t>
    </r>
    <r>
      <rPr>
        <b/>
        <sz val="11"/>
        <color rgb="FF0070C0"/>
        <rFont val="Calibri"/>
        <family val="2"/>
        <scheme val="minor"/>
      </rPr>
      <t xml:space="preserve">Item From Purchasing Invoice </t>
    </r>
    <r>
      <rPr>
        <sz val="11"/>
        <color theme="1"/>
        <rFont val="Calibri"/>
        <family val="2"/>
        <scheme val="minor"/>
      </rPr>
      <t>thì sẽ hiển thị list Purchasing Invoice để chọn</t>
    </r>
  </si>
  <si>
    <r>
      <t xml:space="preserve"> Nếu chọn </t>
    </r>
    <r>
      <rPr>
        <b/>
        <sz val="11"/>
        <color rgb="FF0070C0"/>
        <rFont val="Calibri"/>
        <family val="2"/>
        <scheme val="minor"/>
      </rPr>
      <t>Add Item From Factory Sale Invoice</t>
    </r>
    <r>
      <rPr>
        <sz val="11"/>
        <color theme="1"/>
        <rFont val="Calibri"/>
        <family val="2"/>
        <scheme val="minor"/>
      </rPr>
      <t xml:space="preserve"> thì sẽ hiển thị list Fatory Sale Invoice để chọn</t>
    </r>
  </si>
  <si>
    <t xml:space="preserve">Khi chọn From Factory Sale Invoice thì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</si>
</sst>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\/mm\/yyyy"/>
    <numFmt numFmtId="165" formatCode="dd\/mm\/yy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555555"/>
      <name val="Arial"/>
      <family val="2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i/>
      <sz val="10"/>
      <color rgb="FF555555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4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5" fillId="0" borderId="0" xfId="0" applyFont="1"/>
    <xf numFmtId="0" fontId="1" fillId="5" borderId="0" xfId="0" applyFont="1" applyFill="1"/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6" fillId="0" borderId="0" xfId="0" applyFont="1" applyFill="1"/>
    <xf numFmtId="0" fontId="7" fillId="0" borderId="0" xfId="0" applyFont="1" applyFill="1"/>
    <xf numFmtId="0" fontId="6" fillId="6" borderId="0" xfId="0" applyFont="1" applyFill="1"/>
    <xf numFmtId="164" fontId="7" fillId="0" borderId="0" xfId="0" applyNumberFormat="1" applyFont="1" applyFill="1"/>
    <xf numFmtId="0" fontId="9" fillId="0" borderId="0" xfId="0" applyFont="1"/>
    <xf numFmtId="43" fontId="0" fillId="0" borderId="0" xfId="1" applyFont="1"/>
    <xf numFmtId="43" fontId="0" fillId="0" borderId="0" xfId="0" applyNumberFormat="1"/>
    <xf numFmtId="0" fontId="10" fillId="0" borderId="0" xfId="0" applyFont="1" applyFill="1"/>
    <xf numFmtId="0" fontId="0" fillId="3" borderId="0" xfId="0" applyFill="1"/>
    <xf numFmtId="0" fontId="2" fillId="6" borderId="0" xfId="0" applyFont="1" applyFill="1" applyAlignment="1">
      <alignment horizontal="center" vertical="center"/>
    </xf>
    <xf numFmtId="9" fontId="0" fillId="0" borderId="0" xfId="0" applyNumberFormat="1"/>
    <xf numFmtId="0" fontId="2" fillId="0" borderId="0" xfId="0" applyFont="1"/>
    <xf numFmtId="43" fontId="2" fillId="0" borderId="0" xfId="0" applyNumberFormat="1" applyFont="1"/>
    <xf numFmtId="0" fontId="2" fillId="6" borderId="0" xfId="0" applyFont="1" applyFill="1"/>
    <xf numFmtId="164" fontId="7" fillId="0" borderId="0" xfId="0" applyNumberFormat="1" applyFont="1"/>
    <xf numFmtId="165" fontId="0" fillId="0" borderId="0" xfId="0" applyNumberFormat="1"/>
    <xf numFmtId="0" fontId="0" fillId="0" borderId="0" xfId="0" applyFill="1"/>
    <xf numFmtId="0" fontId="0" fillId="7" borderId="0" xfId="0" applyFill="1"/>
    <xf numFmtId="165" fontId="0" fillId="4" borderId="0" xfId="0" applyNumberFormat="1" applyFill="1"/>
    <xf numFmtId="43" fontId="0" fillId="4" borderId="0" xfId="1" applyFont="1" applyFill="1"/>
    <xf numFmtId="43" fontId="0" fillId="4" borderId="0" xfId="0" applyNumberFormat="1" applyFill="1"/>
    <xf numFmtId="0" fontId="2" fillId="6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6" borderId="0" xfId="0" applyFont="1" applyFill="1" applyAlignment="1">
      <alignment horizontal="center" vertical="center" wrapText="1"/>
    </xf>
    <xf numFmtId="164" fontId="0" fillId="0" borderId="0" xfId="0" applyNumberFormat="1"/>
    <xf numFmtId="164" fontId="0" fillId="7" borderId="0" xfId="0" applyNumberFormat="1" applyFill="1"/>
    <xf numFmtId="164" fontId="12" fillId="0" borderId="0" xfId="0" quotePrefix="1" applyNumberFormat="1" applyFont="1"/>
    <xf numFmtId="0" fontId="12" fillId="0" borderId="0" xfId="0" applyFont="1"/>
    <xf numFmtId="43" fontId="12" fillId="0" borderId="0" xfId="1" applyFont="1"/>
    <xf numFmtId="0" fontId="1" fillId="5" borderId="0" xfId="0" applyFont="1" applyFill="1" applyAlignment="1">
      <alignment wrapText="1"/>
    </xf>
    <xf numFmtId="0" fontId="2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 wrapText="1" indent="1"/>
    </xf>
    <xf numFmtId="0" fontId="11" fillId="0" borderId="0" xfId="0" applyFont="1" applyFill="1"/>
    <xf numFmtId="0" fontId="15" fillId="0" borderId="0" xfId="0" applyFont="1"/>
    <xf numFmtId="0" fontId="16" fillId="0" borderId="0" xfId="0" applyFont="1"/>
    <xf numFmtId="43" fontId="16" fillId="0" borderId="0" xfId="1" applyFont="1"/>
    <xf numFmtId="0" fontId="2" fillId="6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vertical="center"/>
    </xf>
    <xf numFmtId="0" fontId="17" fillId="0" borderId="0" xfId="0" applyFont="1"/>
    <xf numFmtId="0" fontId="2" fillId="0" borderId="0" xfId="0" applyFont="1" applyAlignment="1">
      <alignment horizontal="left"/>
    </xf>
    <xf numFmtId="0" fontId="2" fillId="6" borderId="0" xfId="0" applyFont="1" applyFill="1" applyAlignment="1">
      <alignment horizontal="left" vertical="top"/>
    </xf>
    <xf numFmtId="0" fontId="2" fillId="6" borderId="0" xfId="0" applyFont="1" applyFill="1" applyAlignment="1">
      <alignment vertical="center"/>
    </xf>
    <xf numFmtId="0" fontId="18" fillId="0" borderId="1" xfId="0" applyFont="1" applyFill="1" applyBorder="1" applyAlignment="1">
      <alignment horizontal="left" vertical="top" wrapText="1"/>
    </xf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304133</xdr:colOff>
      <xdr:row>12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8409908" cy="2209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142875</xdr:rowOff>
    </xdr:from>
    <xdr:to>
      <xdr:col>7</xdr:col>
      <xdr:colOff>1027670</xdr:colOff>
      <xdr:row>34</xdr:row>
      <xdr:rowOff>142304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47875"/>
          <a:ext cx="8238095" cy="4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opLeftCell="A22" workbookViewId="0">
      <selection activeCell="B36" sqref="B36"/>
    </sheetView>
  </sheetViews>
  <sheetFormatPr defaultRowHeight="15" x14ac:dyDescent="0.25"/>
  <cols>
    <col min="1" max="1" width="29.7109375" customWidth="1"/>
    <col min="2" max="2" width="31.7109375" customWidth="1"/>
    <col min="3" max="3" width="27.7109375" customWidth="1"/>
    <col min="4" max="4" width="30.42578125" customWidth="1"/>
    <col min="5" max="5" width="13.85546875" customWidth="1"/>
    <col min="6" max="6" width="14.85546875" customWidth="1"/>
    <col min="7" max="7" width="14.28515625" customWidth="1"/>
    <col min="8" max="8" width="25.7109375" customWidth="1"/>
    <col min="9" max="9" width="15.140625" customWidth="1"/>
    <col min="10" max="10" width="13.42578125" customWidth="1"/>
    <col min="11" max="11" width="11.5703125" customWidth="1"/>
    <col min="19" max="19" width="9.140625" customWidth="1"/>
  </cols>
  <sheetData>
    <row r="1" spans="1:11" x14ac:dyDescent="0.25">
      <c r="A1" s="48" t="s">
        <v>90</v>
      </c>
    </row>
    <row r="2" spans="1:11" x14ac:dyDescent="0.25">
      <c r="A2" s="4" t="s">
        <v>0</v>
      </c>
    </row>
    <row r="3" spans="1:11" x14ac:dyDescent="0.25">
      <c r="A3" s="2" t="s">
        <v>3</v>
      </c>
      <c r="B3" s="3" t="s">
        <v>13</v>
      </c>
      <c r="C3" s="1" t="s">
        <v>1</v>
      </c>
      <c r="D3" t="s">
        <v>12</v>
      </c>
      <c r="E3" s="1" t="s">
        <v>2</v>
      </c>
    </row>
    <row r="5" spans="1:11" x14ac:dyDescent="0.25">
      <c r="A5" s="1" t="s">
        <v>9</v>
      </c>
      <c r="C5" s="1" t="s">
        <v>4</v>
      </c>
      <c r="D5" s="23">
        <v>43784</v>
      </c>
      <c r="E5" s="1" t="s">
        <v>5</v>
      </c>
      <c r="F5" s="23">
        <v>43784</v>
      </c>
      <c r="G5" s="1" t="s">
        <v>6</v>
      </c>
      <c r="I5" s="1" t="s">
        <v>7</v>
      </c>
      <c r="K5" s="1" t="s">
        <v>8</v>
      </c>
    </row>
    <row r="7" spans="1:11" x14ac:dyDescent="0.25">
      <c r="C7" s="1" t="s">
        <v>10</v>
      </c>
      <c r="E7" s="1" t="s">
        <v>11</v>
      </c>
    </row>
    <row r="9" spans="1:11" x14ac:dyDescent="0.25">
      <c r="A9" s="4" t="s">
        <v>14</v>
      </c>
    </row>
    <row r="10" spans="1:11" x14ac:dyDescent="0.25">
      <c r="A10" s="38" t="s">
        <v>18</v>
      </c>
      <c r="B10" s="5" t="s">
        <v>19</v>
      </c>
      <c r="C10" s="46"/>
    </row>
    <row r="11" spans="1:11" s="10" customFormat="1" x14ac:dyDescent="0.25">
      <c r="A11" s="9" t="s">
        <v>84</v>
      </c>
      <c r="B11" s="9"/>
    </row>
    <row r="12" spans="1:11" s="9" customFormat="1" x14ac:dyDescent="0.25">
      <c r="A12" s="11" t="s">
        <v>83</v>
      </c>
      <c r="B12" s="11" t="s">
        <v>82</v>
      </c>
      <c r="C12" s="11" t="s">
        <v>26</v>
      </c>
      <c r="D12" s="11" t="s">
        <v>16</v>
      </c>
      <c r="E12" s="11" t="s">
        <v>17</v>
      </c>
      <c r="F12" s="11" t="s">
        <v>27</v>
      </c>
      <c r="G12" s="11" t="s">
        <v>28</v>
      </c>
      <c r="H12" s="11" t="s">
        <v>23</v>
      </c>
    </row>
    <row r="13" spans="1:11" s="10" customFormat="1" x14ac:dyDescent="0.25">
      <c r="A13" s="10" t="s">
        <v>29</v>
      </c>
      <c r="B13" s="12">
        <v>43784</v>
      </c>
      <c r="C13" s="13" t="s">
        <v>30</v>
      </c>
      <c r="D13" s="10" t="s">
        <v>31</v>
      </c>
      <c r="E13" s="10" t="s">
        <v>32</v>
      </c>
      <c r="F13" s="10">
        <v>10</v>
      </c>
      <c r="H13" s="10">
        <v>100</v>
      </c>
    </row>
    <row r="14" spans="1:11" s="10" customFormat="1" x14ac:dyDescent="0.25">
      <c r="A14" s="10" t="s">
        <v>33</v>
      </c>
      <c r="B14" s="12">
        <v>43785</v>
      </c>
      <c r="C14" s="13" t="s">
        <v>34</v>
      </c>
      <c r="D14" s="10" t="s">
        <v>35</v>
      </c>
      <c r="E14" s="10" t="s">
        <v>36</v>
      </c>
      <c r="F14" s="10">
        <v>20</v>
      </c>
      <c r="H14" s="10">
        <v>200</v>
      </c>
    </row>
    <row r="15" spans="1:11" s="10" customFormat="1" x14ac:dyDescent="0.25">
      <c r="A15" s="9" t="s">
        <v>43</v>
      </c>
      <c r="B15" s="9"/>
    </row>
    <row r="16" spans="1:11" s="6" customFormat="1" ht="30" x14ac:dyDescent="0.25">
      <c r="A16" s="8" t="s">
        <v>49</v>
      </c>
      <c r="B16" s="39" t="s">
        <v>20</v>
      </c>
      <c r="C16" s="8" t="s">
        <v>15</v>
      </c>
      <c r="D16" s="8" t="s">
        <v>16</v>
      </c>
      <c r="E16" s="8" t="s">
        <v>17</v>
      </c>
      <c r="F16" s="7" t="s">
        <v>21</v>
      </c>
      <c r="G16" s="18" t="s">
        <v>27</v>
      </c>
      <c r="H16" s="8" t="s">
        <v>22</v>
      </c>
      <c r="I16" s="8" t="s">
        <v>23</v>
      </c>
      <c r="J16" s="8" t="s">
        <v>24</v>
      </c>
      <c r="K16" s="8" t="s">
        <v>25</v>
      </c>
    </row>
    <row r="17" spans="1:10" x14ac:dyDescent="0.25">
      <c r="A17">
        <v>1</v>
      </c>
      <c r="B17" s="10" t="s">
        <v>29</v>
      </c>
      <c r="C17" s="13" t="s">
        <v>30</v>
      </c>
      <c r="D17" s="10" t="s">
        <v>31</v>
      </c>
      <c r="E17" s="10" t="s">
        <v>32</v>
      </c>
      <c r="F17">
        <v>10</v>
      </c>
      <c r="H17">
        <v>100</v>
      </c>
      <c r="I17">
        <v>100</v>
      </c>
      <c r="J17" s="14">
        <f>I17*F17</f>
        <v>1000</v>
      </c>
    </row>
    <row r="18" spans="1:10" x14ac:dyDescent="0.25">
      <c r="A18">
        <v>2</v>
      </c>
      <c r="B18" s="10" t="s">
        <v>33</v>
      </c>
      <c r="C18" s="13" t="s">
        <v>34</v>
      </c>
      <c r="D18" s="10" t="s">
        <v>35</v>
      </c>
      <c r="E18" t="s">
        <v>36</v>
      </c>
      <c r="F18">
        <v>20</v>
      </c>
      <c r="H18">
        <v>200</v>
      </c>
      <c r="I18">
        <v>200</v>
      </c>
      <c r="J18" s="14">
        <f>I18*F18</f>
        <v>4000</v>
      </c>
    </row>
    <row r="19" spans="1:10" s="43" customFormat="1" x14ac:dyDescent="0.25">
      <c r="A19" s="41" t="s">
        <v>86</v>
      </c>
      <c r="B19" s="42"/>
      <c r="C19" s="16"/>
      <c r="H19" s="44"/>
    </row>
    <row r="20" spans="1:10" x14ac:dyDescent="0.25">
      <c r="B20" s="10"/>
      <c r="C20" t="s">
        <v>87</v>
      </c>
      <c r="D20" s="13" t="s">
        <v>39</v>
      </c>
      <c r="E20" t="s">
        <v>36</v>
      </c>
      <c r="G20" s="17">
        <v>1</v>
      </c>
      <c r="I20" s="14">
        <v>200</v>
      </c>
      <c r="J20" s="15">
        <f>G20*I20</f>
        <v>200</v>
      </c>
    </row>
    <row r="21" spans="1:10" x14ac:dyDescent="0.25">
      <c r="B21" s="10"/>
      <c r="D21" s="13"/>
      <c r="G21" s="25"/>
      <c r="I21" s="14"/>
      <c r="J21" s="15"/>
    </row>
    <row r="22" spans="1:10" x14ac:dyDescent="0.25">
      <c r="B22" s="10"/>
      <c r="D22" s="13"/>
      <c r="G22" s="25"/>
      <c r="H22" t="s">
        <v>37</v>
      </c>
      <c r="J22" s="15">
        <f>J17+J18</f>
        <v>5000</v>
      </c>
    </row>
    <row r="23" spans="1:10" x14ac:dyDescent="0.25">
      <c r="B23" s="10"/>
      <c r="D23" s="13"/>
      <c r="G23" s="25"/>
      <c r="H23" t="s">
        <v>38</v>
      </c>
      <c r="J23" s="15">
        <f>J20</f>
        <v>200</v>
      </c>
    </row>
    <row r="24" spans="1:10" x14ac:dyDescent="0.25">
      <c r="B24" s="10"/>
      <c r="D24" s="13"/>
      <c r="E24" t="s">
        <v>40</v>
      </c>
      <c r="F24" s="19">
        <v>0.1</v>
      </c>
      <c r="G24" s="25"/>
      <c r="H24" t="s">
        <v>41</v>
      </c>
      <c r="J24">
        <f>(J22+J23)*F24</f>
        <v>520</v>
      </c>
    </row>
    <row r="25" spans="1:10" x14ac:dyDescent="0.25">
      <c r="B25" s="10"/>
      <c r="D25" s="13"/>
      <c r="G25" s="25"/>
      <c r="H25" s="20" t="s">
        <v>42</v>
      </c>
      <c r="I25" s="20"/>
      <c r="J25" s="21">
        <f>SUM(J22:J24)</f>
        <v>5720</v>
      </c>
    </row>
    <row r="26" spans="1:10" x14ac:dyDescent="0.25">
      <c r="A26" s="9" t="s">
        <v>91</v>
      </c>
      <c r="B26" s="13"/>
      <c r="C26" s="10"/>
      <c r="I26" s="14"/>
    </row>
    <row r="27" spans="1:10" s="47" customFormat="1" ht="30" x14ac:dyDescent="0.25">
      <c r="A27" s="50" t="s">
        <v>92</v>
      </c>
      <c r="B27" s="18" t="s">
        <v>1</v>
      </c>
      <c r="C27" s="18" t="s">
        <v>93</v>
      </c>
      <c r="D27" s="18" t="s">
        <v>45</v>
      </c>
      <c r="E27" s="32" t="s">
        <v>94</v>
      </c>
      <c r="F27" s="18" t="s">
        <v>95</v>
      </c>
      <c r="G27" s="18" t="s">
        <v>96</v>
      </c>
      <c r="H27" s="18" t="s">
        <v>25</v>
      </c>
      <c r="I27" s="18" t="s">
        <v>97</v>
      </c>
      <c r="J27" s="51" t="s">
        <v>98</v>
      </c>
    </row>
    <row r="28" spans="1:10" x14ac:dyDescent="0.25">
      <c r="A28" s="9" t="s">
        <v>99</v>
      </c>
      <c r="B28" s="40"/>
      <c r="C28" s="12"/>
      <c r="D28" s="14"/>
      <c r="I28" s="14"/>
    </row>
    <row r="29" spans="1:10" ht="15.75" thickBot="1" x14ac:dyDescent="0.3">
      <c r="A29" s="10" t="s">
        <v>101</v>
      </c>
      <c r="B29" s="40" t="s">
        <v>102</v>
      </c>
      <c r="C29" s="52" t="s">
        <v>100</v>
      </c>
      <c r="D29" s="12">
        <v>43770</v>
      </c>
      <c r="F29" t="s">
        <v>103</v>
      </c>
      <c r="G29" t="s">
        <v>104</v>
      </c>
      <c r="H29" t="s">
        <v>105</v>
      </c>
      <c r="I29" s="14"/>
    </row>
    <row r="30" spans="1:10" ht="15.75" thickBot="1" x14ac:dyDescent="0.3">
      <c r="A30" s="10" t="s">
        <v>101</v>
      </c>
      <c r="B30" s="40" t="s">
        <v>102</v>
      </c>
      <c r="C30" s="52" t="s">
        <v>85</v>
      </c>
      <c r="D30" s="12">
        <v>43739</v>
      </c>
      <c r="F30" t="s">
        <v>106</v>
      </c>
      <c r="G30" t="s">
        <v>104</v>
      </c>
      <c r="H30" t="s">
        <v>107</v>
      </c>
    </row>
    <row r="31" spans="1:10" x14ac:dyDescent="0.25">
      <c r="A31" s="20" t="s">
        <v>108</v>
      </c>
      <c r="C31" s="49"/>
      <c r="F31" s="14"/>
    </row>
    <row r="32" spans="1:10" x14ac:dyDescent="0.25">
      <c r="A32" t="s">
        <v>109</v>
      </c>
      <c r="B32" s="40" t="s">
        <v>12</v>
      </c>
      <c r="C32" s="25" t="s">
        <v>13</v>
      </c>
      <c r="D32" s="12">
        <v>43770</v>
      </c>
      <c r="E32" s="12">
        <v>43770</v>
      </c>
      <c r="F32" s="14" t="s">
        <v>64</v>
      </c>
      <c r="G32" t="s">
        <v>79</v>
      </c>
      <c r="H32" t="s">
        <v>110</v>
      </c>
    </row>
    <row r="33" spans="1:8" x14ac:dyDescent="0.25">
      <c r="A33" t="s">
        <v>109</v>
      </c>
      <c r="B33" s="40" t="s">
        <v>102</v>
      </c>
      <c r="C33" s="25" t="s">
        <v>111</v>
      </c>
      <c r="D33" s="12">
        <v>43771</v>
      </c>
      <c r="E33" s="12">
        <v>43771</v>
      </c>
      <c r="F33" s="14" t="s">
        <v>112</v>
      </c>
      <c r="G33" t="s">
        <v>79</v>
      </c>
      <c r="H33" t="s">
        <v>113</v>
      </c>
    </row>
    <row r="34" spans="1:8" x14ac:dyDescent="0.25">
      <c r="E34" s="20"/>
      <c r="F34" s="2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4" workbookViewId="0">
      <selection activeCell="A15" sqref="A15"/>
    </sheetView>
  </sheetViews>
  <sheetFormatPr defaultRowHeight="15" x14ac:dyDescent="0.25"/>
  <cols>
    <col min="1" max="1" width="13.85546875" customWidth="1"/>
    <col min="2" max="2" width="21" customWidth="1"/>
    <col min="3" max="3" width="18.28515625" customWidth="1"/>
    <col min="4" max="4" width="19.140625" customWidth="1"/>
    <col min="5" max="5" width="16.5703125" customWidth="1"/>
    <col min="6" max="6" width="12.42578125" customWidth="1"/>
    <col min="7" max="7" width="20.28515625" customWidth="1"/>
    <col min="8" max="8" width="22.42578125" customWidth="1"/>
  </cols>
  <sheetData>
    <row r="1" spans="1:1" x14ac:dyDescent="0.25">
      <c r="A1" s="20" t="s">
        <v>0</v>
      </c>
    </row>
    <row r="14" spans="1:1" x14ac:dyDescent="0.25">
      <c r="A14" t="s">
        <v>117</v>
      </c>
    </row>
    <row r="15" spans="1:1" x14ac:dyDescent="0.25">
      <c r="A15" t="s">
        <v>114</v>
      </c>
    </row>
    <row r="16" spans="1:1" x14ac:dyDescent="0.25">
      <c r="A16" s="53" t="s">
        <v>115</v>
      </c>
    </row>
    <row r="17" spans="1:9" x14ac:dyDescent="0.25">
      <c r="A17" s="53" t="s">
        <v>116</v>
      </c>
    </row>
    <row r="18" spans="1:9" x14ac:dyDescent="0.25">
      <c r="A18" s="22" t="s">
        <v>44</v>
      </c>
      <c r="B18" s="22" t="s">
        <v>45</v>
      </c>
      <c r="C18" s="22" t="s">
        <v>46</v>
      </c>
      <c r="D18" s="22" t="s">
        <v>47</v>
      </c>
      <c r="E18" s="22" t="s">
        <v>48</v>
      </c>
    </row>
    <row r="19" spans="1:9" x14ac:dyDescent="0.25">
      <c r="A19" s="25" t="s">
        <v>13</v>
      </c>
      <c r="B19" s="24">
        <v>43784</v>
      </c>
      <c r="C19" s="14">
        <v>5720</v>
      </c>
      <c r="D19">
        <v>0</v>
      </c>
      <c r="E19" s="15">
        <f>C19-D19</f>
        <v>5720</v>
      </c>
    </row>
    <row r="21" spans="1:9" x14ac:dyDescent="0.25">
      <c r="A21" t="s">
        <v>81</v>
      </c>
    </row>
    <row r="22" spans="1:9" x14ac:dyDescent="0.25">
      <c r="A22" s="22" t="s">
        <v>49</v>
      </c>
      <c r="B22" s="22" t="s">
        <v>44</v>
      </c>
      <c r="C22" s="22" t="s">
        <v>45</v>
      </c>
      <c r="D22" s="22" t="s">
        <v>46</v>
      </c>
      <c r="E22" s="22" t="s">
        <v>47</v>
      </c>
      <c r="F22" s="22" t="s">
        <v>48</v>
      </c>
      <c r="G22" s="22" t="s">
        <v>50</v>
      </c>
      <c r="H22" s="22" t="s">
        <v>51</v>
      </c>
      <c r="I22" s="22" t="s">
        <v>25</v>
      </c>
    </row>
    <row r="23" spans="1:9" x14ac:dyDescent="0.25">
      <c r="A23" s="3">
        <v>1</v>
      </c>
      <c r="B23" s="3" t="s">
        <v>13</v>
      </c>
      <c r="C23" s="27">
        <v>43784</v>
      </c>
      <c r="D23" s="28">
        <v>5720</v>
      </c>
      <c r="E23" s="3">
        <f>G23</f>
        <v>5000</v>
      </c>
      <c r="F23" s="29">
        <f>D23-G23</f>
        <v>720</v>
      </c>
      <c r="G23">
        <v>5000</v>
      </c>
      <c r="H23" s="3">
        <f>G23</f>
        <v>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workbookViewId="0">
      <selection activeCell="D3" sqref="D3"/>
    </sheetView>
  </sheetViews>
  <sheetFormatPr defaultRowHeight="15" x14ac:dyDescent="0.25"/>
  <cols>
    <col min="1" max="1" width="15.140625" customWidth="1"/>
    <col min="2" max="2" width="17" customWidth="1"/>
    <col min="3" max="3" width="12.85546875" customWidth="1"/>
    <col min="4" max="4" width="18.5703125" customWidth="1"/>
    <col min="5" max="5" width="15.28515625" customWidth="1"/>
    <col min="6" max="6" width="14" customWidth="1"/>
    <col min="7" max="7" width="15.28515625" bestFit="1" customWidth="1"/>
    <col min="8" max="8" width="16" customWidth="1"/>
    <col min="9" max="9" width="13.5703125" customWidth="1"/>
    <col min="10" max="10" width="14.42578125" customWidth="1"/>
    <col min="11" max="11" width="14.5703125" customWidth="1"/>
    <col min="12" max="12" width="13.28515625" customWidth="1"/>
  </cols>
  <sheetData>
    <row r="1" spans="1:12" x14ac:dyDescent="0.25">
      <c r="A1" s="20" t="s">
        <v>52</v>
      </c>
      <c r="K1" t="s">
        <v>65</v>
      </c>
      <c r="L1">
        <v>23300</v>
      </c>
    </row>
    <row r="2" spans="1:12" x14ac:dyDescent="0.25">
      <c r="A2" t="s">
        <v>9</v>
      </c>
      <c r="C2" t="s">
        <v>53</v>
      </c>
      <c r="E2" t="s">
        <v>54</v>
      </c>
      <c r="G2" t="s">
        <v>55</v>
      </c>
      <c r="H2" s="33">
        <v>43784</v>
      </c>
      <c r="I2" t="s">
        <v>56</v>
      </c>
    </row>
    <row r="4" spans="1:12" x14ac:dyDescent="0.25">
      <c r="A4" s="20" t="s">
        <v>57</v>
      </c>
    </row>
    <row r="5" spans="1:12" x14ac:dyDescent="0.25">
      <c r="A5" s="22" t="s">
        <v>89</v>
      </c>
      <c r="B5" s="22" t="s">
        <v>88</v>
      </c>
      <c r="C5" s="45" t="s">
        <v>58</v>
      </c>
      <c r="D5" s="45"/>
      <c r="E5" s="45" t="s">
        <v>61</v>
      </c>
      <c r="F5" s="45"/>
      <c r="G5" s="45" t="s">
        <v>62</v>
      </c>
      <c r="H5" s="45"/>
      <c r="I5" s="45" t="s">
        <v>63</v>
      </c>
      <c r="J5" s="45"/>
    </row>
    <row r="6" spans="1:12" x14ac:dyDescent="0.25">
      <c r="A6" s="22"/>
      <c r="B6" s="22"/>
      <c r="C6" s="30" t="s">
        <v>59</v>
      </c>
      <c r="D6" s="30" t="s">
        <v>60</v>
      </c>
      <c r="E6" s="30" t="s">
        <v>59</v>
      </c>
      <c r="F6" s="30" t="s">
        <v>60</v>
      </c>
      <c r="G6" s="30" t="s">
        <v>59</v>
      </c>
      <c r="H6" s="30" t="s">
        <v>60</v>
      </c>
      <c r="I6" s="30" t="s">
        <v>59</v>
      </c>
      <c r="J6" s="30" t="s">
        <v>60</v>
      </c>
    </row>
    <row r="7" spans="1:12" x14ac:dyDescent="0.25">
      <c r="A7" t="s">
        <v>64</v>
      </c>
      <c r="B7" t="s">
        <v>64</v>
      </c>
      <c r="C7" s="14">
        <v>1000000</v>
      </c>
      <c r="D7" s="14">
        <v>200000</v>
      </c>
      <c r="E7" s="14">
        <v>100000000</v>
      </c>
      <c r="F7" s="14">
        <v>2000000</v>
      </c>
      <c r="G7" s="15">
        <f>MAX(C7+E7-D7-F7,0)</f>
        <v>98800000</v>
      </c>
      <c r="H7" s="15">
        <f>MAX(D7+F7-C7-E7,0)</f>
        <v>0</v>
      </c>
      <c r="I7" s="15">
        <f>G7/L1</f>
        <v>4240.3433476394848</v>
      </c>
      <c r="J7" s="15">
        <f>H7/L1</f>
        <v>0</v>
      </c>
    </row>
    <row r="9" spans="1:12" x14ac:dyDescent="0.25">
      <c r="A9" s="20" t="s">
        <v>66</v>
      </c>
    </row>
    <row r="10" spans="1:12" x14ac:dyDescent="0.25">
      <c r="A10" t="s">
        <v>67</v>
      </c>
    </row>
    <row r="37" spans="1:13" s="31" customFormat="1" ht="45" x14ac:dyDescent="0.25">
      <c r="A37" s="32" t="s">
        <v>45</v>
      </c>
      <c r="B37" s="32" t="s">
        <v>68</v>
      </c>
      <c r="C37" s="32" t="s">
        <v>44</v>
      </c>
      <c r="D37" s="32" t="s">
        <v>69</v>
      </c>
      <c r="E37" s="32" t="s">
        <v>70</v>
      </c>
      <c r="F37" s="32" t="s">
        <v>71</v>
      </c>
      <c r="G37" s="32" t="s">
        <v>72</v>
      </c>
      <c r="H37" s="32" t="s">
        <v>58</v>
      </c>
      <c r="I37" s="32" t="s">
        <v>73</v>
      </c>
      <c r="J37" s="32" t="s">
        <v>75</v>
      </c>
      <c r="K37" s="32" t="s">
        <v>74</v>
      </c>
      <c r="L37" s="32" t="s">
        <v>76</v>
      </c>
      <c r="M37" s="32" t="s">
        <v>77</v>
      </c>
    </row>
    <row r="38" spans="1:13" x14ac:dyDescent="0.25">
      <c r="A38" s="34" t="s">
        <v>64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</row>
    <row r="39" spans="1:13" x14ac:dyDescent="0.25">
      <c r="A39" s="33">
        <v>43784</v>
      </c>
      <c r="B39" t="s">
        <v>78</v>
      </c>
      <c r="C39">
        <v>123456</v>
      </c>
      <c r="D39" t="s">
        <v>79</v>
      </c>
      <c r="G39" s="14">
        <v>10000000</v>
      </c>
      <c r="H39">
        <v>0</v>
      </c>
      <c r="I39" s="14">
        <f>I40</f>
        <v>5000000</v>
      </c>
      <c r="J39" s="15">
        <f>G39-I39</f>
        <v>5000000</v>
      </c>
      <c r="K39" s="15">
        <f>J39/L1</f>
        <v>214.59227467811158</v>
      </c>
      <c r="L39" s="33">
        <v>43799</v>
      </c>
      <c r="M39">
        <f>L39-$H$2</f>
        <v>15</v>
      </c>
    </row>
    <row r="40" spans="1:13" s="36" customFormat="1" x14ac:dyDescent="0.25">
      <c r="A40" s="35">
        <v>43784</v>
      </c>
      <c r="C40" s="36" t="s">
        <v>80</v>
      </c>
      <c r="I40" s="37">
        <v>5000000</v>
      </c>
    </row>
  </sheetData>
  <mergeCells count="4">
    <mergeCell ref="C5:D5"/>
    <mergeCell ref="E5:F5"/>
    <mergeCell ref="G5:H5"/>
    <mergeCell ref="I5:J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Factory Sale Invoice</vt:lpstr>
      <vt:lpstr>Factory Receipt Note</vt:lpstr>
      <vt:lpstr>Account Receivable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2019-11-15T03:32:47Z</dcterms:created>
  <dcterms:modified xsi:type="dcterms:W3CDTF">2019-11-18T03:56:27Z</dcterms:modified>
</cp:coreProperties>
</file>