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PC\OneDrive\Máy tính\DATN-Trần Thị Ngọc Anh\"/>
    </mc:Choice>
  </mc:AlternateContent>
  <xr:revisionPtr revIDLastSave="0" documentId="13_ncr:1_{83302B7A-0680-4BF9-A6C0-9A431911D22E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ĐĂNG NHẬP" sheetId="1" r:id="rId1"/>
    <sheet name="ĐĂNG KÍ" sheetId="2" r:id="rId2"/>
    <sheet name="GIỎ HÀNG" sheetId="3" r:id="rId3"/>
    <sheet name="TÌM KIẾM" sheetId="4" r:id="rId4"/>
    <sheet name="HIỆU NĂNG" sheetId="8" r:id="rId5"/>
    <sheet name="ĐẶT HÀNG" sheetId="5" r:id="rId6"/>
    <sheet name="test report" sheetId="7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8" l="1"/>
  <c r="G14" i="7" s="1"/>
  <c r="C7" i="8"/>
  <c r="F14" i="7" s="1"/>
  <c r="B7" i="8"/>
  <c r="E14" i="7" s="1"/>
  <c r="A7" i="8"/>
  <c r="E7" i="8" s="1"/>
  <c r="H14" i="7" s="1"/>
  <c r="D14" i="7" l="1"/>
  <c r="A7" i="4"/>
  <c r="E7" i="4"/>
  <c r="A7" i="1"/>
  <c r="B7" i="1"/>
  <c r="C7" i="4"/>
  <c r="C7" i="5"/>
  <c r="D7" i="5"/>
  <c r="A7" i="5"/>
  <c r="D15" i="7" s="1"/>
  <c r="D7" i="3"/>
  <c r="C7" i="3"/>
  <c r="B7" i="3"/>
  <c r="A7" i="3"/>
  <c r="E7" i="3" s="1"/>
  <c r="E7" i="5" l="1"/>
  <c r="D12" i="7"/>
  <c r="A7" i="2"/>
  <c r="D10" i="7" s="1"/>
  <c r="C15" i="7" l="1"/>
  <c r="C13" i="7"/>
  <c r="C12" i="7"/>
  <c r="C11" i="7"/>
  <c r="C10" i="7"/>
  <c r="B10" i="7" s="1"/>
  <c r="H7" i="7"/>
  <c r="G15" i="7" l="1"/>
  <c r="F15" i="7"/>
  <c r="B7" i="5"/>
  <c r="E15" i="7" s="1"/>
  <c r="D7" i="4"/>
  <c r="G13" i="7" s="1"/>
  <c r="B7" i="4"/>
  <c r="E13" i="7" s="1"/>
  <c r="D13" i="7"/>
  <c r="G12" i="7"/>
  <c r="F12" i="7"/>
  <c r="E12" i="7"/>
  <c r="D7" i="2"/>
  <c r="G10" i="7" s="1"/>
  <c r="C7" i="2"/>
  <c r="F10" i="7" s="1"/>
  <c r="B7" i="2"/>
  <c r="E10" i="7" s="1"/>
  <c r="H13" i="7" l="1"/>
  <c r="H15" i="7"/>
  <c r="H12" i="7"/>
  <c r="E7" i="2"/>
  <c r="H10" i="7" s="1"/>
  <c r="D7" i="1"/>
  <c r="G11" i="7" s="1"/>
  <c r="G16" i="7" s="1"/>
  <c r="C7" i="1"/>
  <c r="F11" i="7" s="1"/>
  <c r="F16" i="7" s="1"/>
  <c r="E11" i="7"/>
  <c r="E16" i="7" s="1"/>
  <c r="D11" i="7" l="1"/>
  <c r="D16" i="7" s="1"/>
  <c r="E7" i="1"/>
  <c r="H11" i="7" s="1"/>
  <c r="H16" i="7" s="1"/>
  <c r="E18" i="7" l="1"/>
  <c r="E20" i="7"/>
  <c r="E19" i="7"/>
</calcChain>
</file>

<file path=xl/sharedStrings.xml><?xml version="1.0" encoding="utf-8"?>
<sst xmlns="http://schemas.openxmlformats.org/spreadsheetml/2006/main" count="823" uniqueCount="373">
  <si>
    <t>TEST CASE</t>
  </si>
  <si>
    <t>Module Code</t>
  </si>
  <si>
    <t xml:space="preserve">Đăng nhập </t>
  </si>
  <si>
    <t>Test requirement</t>
  </si>
  <si>
    <t>Pass</t>
  </si>
  <si>
    <t>Tester</t>
  </si>
  <si>
    <t>Fail</t>
  </si>
  <si>
    <t>Untested</t>
  </si>
  <si>
    <t>N/A</t>
  </si>
  <si>
    <t>Number of testcase</t>
  </si>
  <si>
    <t>Untesed</t>
  </si>
  <si>
    <t>ID</t>
  </si>
  <si>
    <t>Test Case Description</t>
  </si>
  <si>
    <t>Pre-condition</t>
  </si>
  <si>
    <t>Test Case Procedure</t>
  </si>
  <si>
    <t>Expected Output</t>
  </si>
  <si>
    <t>Actual Output</t>
  </si>
  <si>
    <t>Defect ID</t>
  </si>
  <si>
    <t>Tested Date</t>
  </si>
  <si>
    <t>Tested by</t>
  </si>
  <si>
    <t>Note</t>
  </si>
  <si>
    <t>Đăng nhập</t>
  </si>
  <si>
    <t>Đăng ký</t>
  </si>
  <si>
    <t xml:space="preserve">ĐĂNG KÝ THÀNH VIÊN </t>
  </si>
  <si>
    <t>TÌM KIẾM</t>
  </si>
  <si>
    <t>Trần Thị Ngọc Anh</t>
  </si>
  <si>
    <t>D1</t>
  </si>
  <si>
    <t>FuncDN-1</t>
  </si>
  <si>
    <t>FuncDN-2</t>
  </si>
  <si>
    <t>FuncDN-4</t>
  </si>
  <si>
    <t>FuncDN-5</t>
  </si>
  <si>
    <t>FuncDN-8</t>
  </si>
  <si>
    <t>FuncDN-9</t>
  </si>
  <si>
    <t>FuncDN-10</t>
  </si>
  <si>
    <t>FuncDN-11</t>
  </si>
  <si>
    <t>FuncDN-12</t>
  </si>
  <si>
    <t>FuncDN-13</t>
  </si>
  <si>
    <t>FuncDN-14</t>
  </si>
  <si>
    <t>FuncDN-15</t>
  </si>
  <si>
    <t>FuncDN-16</t>
  </si>
  <si>
    <t>Đăng nhập thành công</t>
  </si>
  <si>
    <t>FuncDN-17</t>
  </si>
  <si>
    <t>GIỎ HÀNG</t>
  </si>
  <si>
    <t>FuncDN-18</t>
  </si>
  <si>
    <t>FuncDN-19</t>
  </si>
  <si>
    <t>FuncDN-20</t>
  </si>
  <si>
    <t>FuncDN-21</t>
  </si>
  <si>
    <t>FuncDN-22</t>
  </si>
  <si>
    <t>FuncDN-23</t>
  </si>
  <si>
    <t>FuncDN-24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</si>
  <si>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</si>
  <si>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</si>
  <si>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</si>
  <si>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</si>
  <si>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</si>
  <si>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</si>
  <si>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</si>
  <si>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</si>
  <si>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</si>
  <si>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</si>
  <si>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</si>
  <si>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</si>
  <si>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</si>
  <si>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</si>
  <si>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</si>
  <si>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Test fail coverage</t>
  </si>
  <si>
    <t>Quản lý website thời trang nữ VASCARA</t>
  </si>
  <si>
    <t>FuncDN-3</t>
  </si>
  <si>
    <t>FuncDN-6</t>
  </si>
  <si>
    <t>FuncDN-7</t>
  </si>
  <si>
    <t>Đặt hàng thành công</t>
  </si>
  <si>
    <t>Expected result</t>
  </si>
  <si>
    <t>kiểm tra tên để trống</t>
  </si>
  <si>
    <t>1.Nhập các trường còn lại hợp lệ, tên để trống</t>
  </si>
  <si>
    <t>2.Click [Đăng ký]</t>
  </si>
  <si>
    <t>1.Các trường dự liệu có thể nhập.</t>
  </si>
  <si>
    <t>2.Con trỏ focus đến trường tên hiển thị thông báo "Vui lòng điền vào trường này</t>
  </si>
  <si>
    <t>kiểm tra tên chứa số</t>
  </si>
  <si>
    <t>1.Nhập các trường còn lại hợp lệ, tên chứa ký tự số, vd "Thij3 "</t>
  </si>
  <si>
    <t>2.Hiển thị thông báo "Tên không hợp lệ. Vui lòng nhập lại"</t>
  </si>
  <si>
    <t>kiểm tra tên chứa ký tự đặc biệt</t>
  </si>
  <si>
    <t>1.Nhập các trường còn lại hợp lệ, tên chứa ký tự đặc biệt, vd "Văn#"</t>
  </si>
  <si>
    <t>2.Hiển thị "TÀI KHOẢN CỦA BẠN"</t>
  </si>
  <si>
    <t>kiểm tra email để trống</t>
  </si>
  <si>
    <t>kiểm tra email chứa ký tự trắng ở giữa</t>
  </si>
  <si>
    <t>kiểm tra email chứa ký tự trắng ở đầu và cuối</t>
  </si>
  <si>
    <t>1.Nhập tất cả các trường hợp lệ, nhập email chứa ký tự trắng ở đầu và cuối, vd" hy34@gmail.com "</t>
  </si>
  <si>
    <t>kiểm tra email không có ký tự đứng trước '@'</t>
  </si>
  <si>
    <t>1.Nhập tất cả các trường hợp lệ, nhập email khong có ký tự đứng trước '@', vd "@gmail.com"</t>
  </si>
  <si>
    <t>kiểm tra email không có ký tự đứng sau '@'</t>
  </si>
  <si>
    <t>1.Nhập tất cả các trường hợp lệ, nhập email khong có ký tự đứng sau '@', vd "hy@"</t>
  </si>
  <si>
    <t xml:space="preserve">kiểm tra email không đúng định dạng </t>
  </si>
  <si>
    <t>1.Nhập tất cả các trường hợp lệ, nhập email không đúng định dạng vd "hngg"</t>
  </si>
  <si>
    <t>kiểm tra email chứa ký tự tiếng việt</t>
  </si>
  <si>
    <t>1.Nhập tất cả các trường hợp lệ, nhập email chưa ký tự tiếng việt, vd "đ@gmail.com"</t>
  </si>
  <si>
    <t>kiểm tra email đã tồn tại</t>
  </si>
  <si>
    <t>1.Nhập tất cả các trường hợp lệ, nhập email hợp lệ nhưng đã tồn tại</t>
  </si>
  <si>
    <t>2Hiển thị messagebox "Email đã tồn tại. Nếu bạn quên mật khẩu, bạn có thể thiết lập mật khẩu tại đây."</t>
  </si>
  <si>
    <t>kiểm tra mật khẩu để trống</t>
  </si>
  <si>
    <t>1.Nhập tất cả các trường hợp lệ, nhập mật khẩu để trống</t>
  </si>
  <si>
    <t>2.Con trỏ focus đến trường tên hiển thị thông báo "Vui lòng điền vào trường này.</t>
  </si>
  <si>
    <t>kiểm tra mật khẩu chứa khoảng trắng ở giữa</t>
  </si>
  <si>
    <t>1.Nhập tất cả các trường hợp lệ, nhập mật khẩu chứa khoảng trắng ở giữa</t>
  </si>
  <si>
    <t>2.Hiển thị messagebox "Đăng ký thành công"</t>
  </si>
  <si>
    <t>kiểm tra mật khẩu chứa khoảng trắng ở đầu và cuối</t>
  </si>
  <si>
    <t>1.Nhập tất cả các trường hợp lệ, nhập mật khẩu chứa khoảng trắng ở đầu và cuối</t>
  </si>
  <si>
    <t>kiểm tra mật khẩu chứa ký tự đặc biệt</t>
  </si>
  <si>
    <t>1.Nhập tất cả các trường hợp lệ, nhập mật khẩu chứa ký tự đặcbiệt</t>
  </si>
  <si>
    <t>1.Nhập tất cả các trường hợp lệ</t>
  </si>
  <si>
    <t xml:space="preserve">2.Không xác nhận </t>
  </si>
  <si>
    <t>kiểm tra khi điền đầy đủ rồi tải lại trang</t>
  </si>
  <si>
    <t>2.Tải lại trang</t>
  </si>
  <si>
    <t>2.Các trường sẽ được làm sạch và không đăng ký thành công</t>
  </si>
  <si>
    <t>Kiểm tra nhập đúng email và mật khẩu</t>
  </si>
  <si>
    <t>1.Nhập đúng email và mật khẩu</t>
  </si>
  <si>
    <t>2.Click [Đăng nhập]</t>
  </si>
  <si>
    <t>2. Đăng nhập thành công, load ra trang tài khoản của bạn</t>
  </si>
  <si>
    <t>2.Hiển thị thông báo "Thông tin đăng nhập không hợp lệ"</t>
  </si>
  <si>
    <t>1.Nhập tất cả các trường hợp lệ, nhập mật khẩu không tồn tại trong csdl</t>
  </si>
  <si>
    <t>2.Hệ thống sẽ tải lại trang</t>
  </si>
  <si>
    <t>FuncDN-25</t>
  </si>
  <si>
    <t>FuncDN-26</t>
  </si>
  <si>
    <t>FuncDN-27</t>
  </si>
  <si>
    <t>FuncDN-28</t>
  </si>
  <si>
    <t>FuncDN-29</t>
  </si>
  <si>
    <t>FuncDN-30</t>
  </si>
  <si>
    <t>Kiểm tra textbox tìm kiếm để trống</t>
  </si>
  <si>
    <t>1.Nhập txtTimKiem để trống</t>
  </si>
  <si>
    <t>2.click [Tìm kiếm]</t>
  </si>
  <si>
    <t>1.Trường dữ liệu có thể nhập</t>
  </si>
  <si>
    <t>2.Không hiển thị thông tin sản phẩm nào</t>
  </si>
  <si>
    <t>Kiểm tra khi nhập giá trị textbox tìm kiếm gần đúng</t>
  </si>
  <si>
    <t>1.Các trường dữ liệu có thể nhập</t>
  </si>
  <si>
    <t xml:space="preserve">1.Hiển thị ra thông tin của sản phẩm </t>
  </si>
  <si>
    <t>kiểm tra khi nhập giá trị textbox tìm kiếm đầy đủ</t>
  </si>
  <si>
    <t>1.Hiển thị ra thông tin của sản phẩm</t>
  </si>
  <si>
    <t>kiểm tra khi nhập giá trị textbox tìm kiếm rồi tải lại trang</t>
  </si>
  <si>
    <t>1.Nhập txtTimKiem</t>
  </si>
  <si>
    <t>2.click [Tải lại trang]</t>
  </si>
  <si>
    <t>kiểm tra khi nhập textbox tìm kiếm nhưng không tồn tại trong csdl</t>
  </si>
  <si>
    <t>kiểm tra khi nhập textbox tìm kiếm tồn tại trong csdl</t>
  </si>
  <si>
    <t>Tăng số lượng sản phẩm</t>
  </si>
  <si>
    <t>Mở giao diện quản lý giỏ hàng</t>
  </si>
  <si>
    <t>1.Tăng số lượng sản phẩm lên 1</t>
  </si>
  <si>
    <t xml:space="preserve">2.Kiểm tra số lượng </t>
  </si>
  <si>
    <t>2.Số lượng sẽ tăng lên 1 và tổng tiền cũng được cập nhật</t>
  </si>
  <si>
    <t>Giảm số lượng sản phẩm</t>
  </si>
  <si>
    <t>1.Giảm số lượng sản phẩm lên 1</t>
  </si>
  <si>
    <t>2.Số lượng sẽ giảm đi 1 và tổng tiền cũng được cập nhật</t>
  </si>
  <si>
    <t>Thêm sản phẩm giống nhau vào giỏ</t>
  </si>
  <si>
    <t>1.Thêm 3 sản phẩm giống nhau vào giỏ hàng</t>
  </si>
  <si>
    <t>2.Hiển thị 1 sản phẩm với số lượng là 3</t>
  </si>
  <si>
    <t>Thêm sản phẩm khác nhau vào giỏ</t>
  </si>
  <si>
    <t>1.Thêm 3 sản phẩm khác nhau vào giỏ hàng</t>
  </si>
  <si>
    <t xml:space="preserve">2.Kiểm tra </t>
  </si>
  <si>
    <t>2.Hiển thị danh sách 3 sản phẩm, mỗi sản phẩm với số lượng là 1</t>
  </si>
  <si>
    <t>Không thêm sản phẩm vào giỏ</t>
  </si>
  <si>
    <t>1.Không thêm sản phẩm vào giỏ</t>
  </si>
  <si>
    <t>2.Hiển thị thông báo "Không có sản phẩm nào trong giỏ"</t>
  </si>
  <si>
    <t>Số lượng sản phẩm trong giỏ lớn hơn số lượng của cửa hàng</t>
  </si>
  <si>
    <t>1.Thêm sản phẩm vào giỏ</t>
  </si>
  <si>
    <t xml:space="preserve">2.Tăng số lượng </t>
  </si>
  <si>
    <t>2.Cho phép tăng đến khi số lượng sản phẩm đạt mức tối đa</t>
  </si>
  <si>
    <t>Unstested</t>
  </si>
  <si>
    <t>2.Click [Phương thức thanh toán]</t>
  </si>
  <si>
    <t>3.Click [Hoàn tất đơn hàng]</t>
  </si>
  <si>
    <t>2.Hiển thị thông báo "Đặt hàng thành công"</t>
  </si>
  <si>
    <t>2Hiển thị messagebox "Địa chỉ email không hợp lệ"</t>
  </si>
  <si>
    <t>kiểm tra số điện thoại để trống</t>
  </si>
  <si>
    <t>1.Nhập tất cả các trường hợp lệ, số điện thoại để trống.</t>
  </si>
  <si>
    <t>2. Hiển thị message "Số điện thoại không được để trống"</t>
  </si>
  <si>
    <t>kiểm tra số điện thoại chứa ký tự chữ</t>
  </si>
  <si>
    <t>1.Nhập tất cả các trường hợp lệ, số điện thoại đchứa ký tự chữ, vd "0977hjk"</t>
  </si>
  <si>
    <t>2. Hiển thị thông báo "Số điện thoại không hợp lệ (độ dài từ 8 - 11 ký tự, không chứa ký tự đặc biệt và khoảng trắng)</t>
  </si>
  <si>
    <t>kiểm tra số điện thoại không phải số 0 đứng trước</t>
  </si>
  <si>
    <t>1.Nhập tất cả các trường hợp lệ, số điện thoại không phải số 0 đứng trước</t>
  </si>
  <si>
    <t>2. Hiển thị message "Mời bạn nhập lại"</t>
  </si>
  <si>
    <t>3. Hiển thị message "Đặt hàng thành công"</t>
  </si>
  <si>
    <t>kiểm tra số điện thoại chứa 11 ký tự số</t>
  </si>
  <si>
    <t>kiểm tra địa chỉ để trống</t>
  </si>
  <si>
    <t>1.Nhập tất cả các trường hợp lệ, địa chỉ để trống.</t>
  </si>
  <si>
    <t>1.Nhập tất cả các trường hợp lệ, số điện thoại chứa ký tự đặc biệt, vd "Hưng Yên*"</t>
  </si>
  <si>
    <t>kiểm tra không chọn tỉnh</t>
  </si>
  <si>
    <t>1.Nhập tất cả các trường hợp lệ, không chọn tỉnh</t>
  </si>
  <si>
    <t>2. Hiển thị message "Vui lòng chọn tỉnh thành"</t>
  </si>
  <si>
    <t>kiểm tra không chọn quận</t>
  </si>
  <si>
    <t>1.Nhập tất cả các trường hợp lệ, không chọn quận</t>
  </si>
  <si>
    <t>kiểm tra mã giảm giá tồn tại</t>
  </si>
  <si>
    <t>1.Nhập tất cả các trường hợp lệ, nhập mã giảm giá có trong hệ thống</t>
  </si>
  <si>
    <t>2. Hiển thị message "Đặt hàng thành công"</t>
  </si>
  <si>
    <t>kiểm tra mã giảm giá không tồn tại</t>
  </si>
  <si>
    <t>1.Nhập tất cả các trường hợp lệ, nhập mã giảm giá không có trong hệ thống</t>
  </si>
  <si>
    <t>2. Hiển thị message "Không tìm thấy mã giảm giá"</t>
  </si>
  <si>
    <t>kiểm tra sản phẩm đặt có đúng không</t>
  </si>
  <si>
    <t>1.Vào giỏ hàng ấn [Thanh toán]</t>
  </si>
  <si>
    <t>2.Kiểm tra sản phảm và giá tiền có đúng không</t>
  </si>
  <si>
    <t>2.Sản phẩm và giá đúng với khi thêm vào giỏ</t>
  </si>
  <si>
    <t>kiểm tra khi có tài khoản hệ thống có lấy đúng thông tin không</t>
  </si>
  <si>
    <t>2.Thông tin đăng nhập đúng với thông tin giao hàng</t>
  </si>
  <si>
    <t>kiểm tra khi hủy bỏ thao tác đặt hàng</t>
  </si>
  <si>
    <t>2.Huỷ bỏ</t>
  </si>
  <si>
    <t>2.Đặt hàng không thành công</t>
  </si>
  <si>
    <t>FuncDH-1</t>
  </si>
  <si>
    <t>ĐẶT HÀNG</t>
  </si>
  <si>
    <t>FuncDH-2</t>
  </si>
  <si>
    <t>FuncDH-3</t>
  </si>
  <si>
    <t>FuncDH-4</t>
  </si>
  <si>
    <t>FuncDH-5</t>
  </si>
  <si>
    <t>FuncDH-6</t>
  </si>
  <si>
    <t>1.Nhập email để trống, nhập đúng mật khẩu</t>
  </si>
  <si>
    <t>FuncDH-7</t>
  </si>
  <si>
    <t>FuncDH-8</t>
  </si>
  <si>
    <t>FuncDH-9</t>
  </si>
  <si>
    <t>FuncDH-10</t>
  </si>
  <si>
    <t>FuncDH-11</t>
  </si>
  <si>
    <t>FuncDH-12</t>
  </si>
  <si>
    <t>FuncDH-13</t>
  </si>
  <si>
    <t>FuncDH-14</t>
  </si>
  <si>
    <t>FuncDH-15</t>
  </si>
  <si>
    <t>FuncDH-16</t>
  </si>
  <si>
    <t>FuncDH-17</t>
  </si>
  <si>
    <t>FuncDH-18</t>
  </si>
  <si>
    <t>FuncDH-19</t>
  </si>
  <si>
    <t>FuncDH-20</t>
  </si>
  <si>
    <t>FuncDH-21</t>
  </si>
  <si>
    <t>FuncDH-22</t>
  </si>
  <si>
    <t>FuncDH-23</t>
  </si>
  <si>
    <t>FuncDH-24</t>
  </si>
  <si>
    <t>FuncDH-25</t>
  </si>
  <si>
    <t>1.Nhập txtTimKiem gần đúng, vd 'gia'</t>
  </si>
  <si>
    <t>1.Nhập txtTimKiem gần đúng, vd 'giày   '</t>
  </si>
  <si>
    <t>Đỗ Thị Thu Trang</t>
  </si>
  <si>
    <t>kiểm tra email nhập đúng định dạng"xyz@gmail.com' nhưng chưa đăng ký tài khoản</t>
  </si>
  <si>
    <t>Kiểm tra link: 'Quên mật khẩu'</t>
  </si>
  <si>
    <t>Kiểm tra số lần đăng nhập không thành công</t>
  </si>
  <si>
    <t>Kiểm tra tài khoản khi đã đăng xuất và nhấn nút back lại</t>
  </si>
  <si>
    <t>kiểm tra tên nhập toàn ký tự trắng</t>
  </si>
  <si>
    <t>kiểm tra SDT nhập chữ</t>
  </si>
  <si>
    <t>kiểm tra SDT nhập ký tự đặc biệt</t>
  </si>
  <si>
    <t>kiểm tra SDT nhập 9 ký tự</t>
  </si>
  <si>
    <t>kiểm tra SDT nhập 10 ký tự</t>
  </si>
  <si>
    <t>kiểm tra SDT nhập 11 ký tự</t>
  </si>
  <si>
    <t>kiểm tra khi không nhập SDT bấm ĐĂNG KÝ</t>
  </si>
  <si>
    <t>kiểm tra khi đăng ký SDT đã có tài khoản</t>
  </si>
  <si>
    <t>kiểm tra bỏ trống tất cả các trường nhấn đăng ký</t>
  </si>
  <si>
    <t>kiểm tra Password có được mã hóa hay không</t>
  </si>
  <si>
    <t>kiểm tra Password có được copy hay không</t>
  </si>
  <si>
    <t>kiểm tra chức năng hiển thị mật khẩu</t>
  </si>
  <si>
    <t>kiểm tra tài khoản đã đăng ký nhấn nút back lại</t>
  </si>
  <si>
    <t>kiểm tra email nhập đúng</t>
  </si>
  <si>
    <t>kiểm tra email nhập sai</t>
  </si>
  <si>
    <t>kiểm tra số điện thoại chứa 9 ký tự số</t>
  </si>
  <si>
    <t>kiểm tra số điện thoại chứa 10 ký tự số</t>
  </si>
  <si>
    <t>kiểm tra nhập địa chỉ ký tự trắng</t>
  </si>
  <si>
    <t xml:space="preserve">kiểm tra khi đặt hàng và nhấn nút back </t>
  </si>
  <si>
    <t xml:space="preserve">kiểm tra khi hết sản phẩm chọn đặt hàng </t>
  </si>
  <si>
    <t>2.Đặt hàng</t>
  </si>
  <si>
    <t>1.Nhập email chứa toàn ký tự trống</t>
  </si>
  <si>
    <t>1.Con trỏ focus đến trường email hiển thị thông báo "Vui lòng điền vào trường này</t>
  </si>
  <si>
    <t>1.Hiển thị messagebox "Thông tin không hợp lệ"</t>
  </si>
  <si>
    <t>1.Hiển thị messagebox "Đăng nhập thành công"</t>
  </si>
  <si>
    <t>1.Nhập email chứa ký tự trắng ở giữa, vd" hy 3 4@gmail.com"</t>
  </si>
  <si>
    <t>1.Nhập email chứa ký tự trắng ở đầu và cuối, vd" hy34@gmail.com "</t>
  </si>
  <si>
    <t>1.Nhập email khong có ký tự đứng trước '@', vd "@gmail.com"</t>
  </si>
  <si>
    <t>1.Hiển thị messagebox "Vui lòng nhập phần đứng trước '@'. '@gmail.com' không hoàn chỉnh"</t>
  </si>
  <si>
    <t>1.Nhập email khong có ký tự đứng sau '@', vd "hy@"</t>
  </si>
  <si>
    <t>1.Hiển thị messagebox "Vui lòng nhập phần đứng sau '@'. 'hy@' không hoàn chỉnh"</t>
  </si>
  <si>
    <t>1.Nhập email không đúng định dạng vd "hngg"</t>
  </si>
  <si>
    <t>1.Hiển thị messagebox "Vui lòng bao gồm '@' trong địa chỉ email. 'hngg' bị thiếu '@'</t>
  </si>
  <si>
    <t>1.Nhập email đúng định dạng nhưng chưa từng đăng ký tài khoản</t>
  </si>
  <si>
    <t>1.Hiển thị messagebox "Phần đứng trước '@' không được chứa biểu tượng 'đ'"</t>
  </si>
  <si>
    <t>1.Hiển thị "TÀI KHOẢN KHÔNG TỒN TẠI"</t>
  </si>
  <si>
    <t>2.Hiển thị messagebox "SAI MẬT KHẨU"</t>
  </si>
  <si>
    <t>2.Nhấn 'Quên mật khẩu'</t>
  </si>
  <si>
    <t>1.Nhập tất cả các trường hợp không lệ</t>
  </si>
  <si>
    <t>2.Nhấn 'Đăng nhập'</t>
  </si>
  <si>
    <t>1.Đăng nhập thành công</t>
  </si>
  <si>
    <t>2.Nhấn ' Đăng xuất'</t>
  </si>
  <si>
    <t>2.Hệ thống chuyển tới giao diện trang quên mật khẩu</t>
  </si>
  <si>
    <t>2.Quá 5 lần đăng nhập không thành công sẽ bị khóa tài khoản</t>
  </si>
  <si>
    <t>1.Hệ thống sẽ chuyển tới trang chủ( chưa đăng nhập)</t>
  </si>
  <si>
    <t>1.Nhập các trường còn lại hợp lệ, tên nhập ký tự cách</t>
  </si>
  <si>
    <t>1.Nhập các trường còn lại hợp lệ, nhập email để trống</t>
  </si>
  <si>
    <t>1.Nhập tất cả các trường hợp lệ, nhập email chứa ký tự trắng ở giữa, vd" hy 34@gmail.com "</t>
  </si>
  <si>
    <t>1.Nhập tất cả các trường hợp lệ, SDT nhập chữ</t>
  </si>
  <si>
    <t>1.Nhập tất cả các trường hợp lệ, SDT nhập ký tự đặc biệt</t>
  </si>
  <si>
    <t>kiểm tra SDT nhập tất cả ký tự trắng</t>
  </si>
  <si>
    <t>1.Nhập tất cả các trường hợp lệ, SDT nhập ký tự cách</t>
  </si>
  <si>
    <t>1.Nhập tất cả các trường hợp lệ, SDT nhập 9 ký tự</t>
  </si>
  <si>
    <t>1.Nhập tất cả các trường hợp lệ, SDT 10 ký tự</t>
  </si>
  <si>
    <t>1.Nhập tất cả các trường hợp lệ, SDT nhập 11 ký tự</t>
  </si>
  <si>
    <t>1.Nhập tất cả các trường hợp lệ, không nhập SDT</t>
  </si>
  <si>
    <t>1.Nhập tất cả các trường hợp lệ, nhập SDT đã được đăng ký tài khoản khác</t>
  </si>
  <si>
    <t>1. Nhấn đăng ký</t>
  </si>
  <si>
    <t>2.Kiểm tra mã hóa trường mật khẩu</t>
  </si>
  <si>
    <t>2.Copy, paste trường mật khẩu</t>
  </si>
  <si>
    <t>2.Kiểm tra chức năng hiển thị mật khẩu</t>
  </si>
  <si>
    <t>1.Đăng ký thành công</t>
  </si>
  <si>
    <t>2. Nhấn nút back lại</t>
  </si>
  <si>
    <t>2.SDT không đúng định dạng</t>
  </si>
  <si>
    <t>2.Đăng ký thành công</t>
  </si>
  <si>
    <t>2.Vui lòng nhập SDT</t>
  </si>
  <si>
    <t>2.SDT đã tồn tại với tài khoản khác</t>
  </si>
  <si>
    <t>2.Passwork được mã hóa thành công</t>
  </si>
  <si>
    <t>2.Passwork được copy thành công</t>
  </si>
  <si>
    <t>2.Mật khẩu được hiển thị thành công</t>
  </si>
  <si>
    <t>2.Hiện thị trang chủ( đã đăng nhập)</t>
  </si>
  <si>
    <t>1.Nhập các trường còn lại hợp lệ, tên chứa ký tự trắng</t>
  </si>
  <si>
    <t>2.Hiển thị thông báo "Vui lòng nhập tên."</t>
  </si>
  <si>
    <t>3.Hiển thị thông báo "Vui lòng nhập email"</t>
  </si>
  <si>
    <t>1.Nhập tất cả các trường hợp lệ, nhập email đúng vd" xyz@gmail.com "</t>
  </si>
  <si>
    <t>1.Nhập tất cả các trường hợp lệ, nhập email sai vd "@gmail.com"</t>
  </si>
  <si>
    <t>1.Nhập tất cả các trường hợp lệ, số điện thoại chứa 9 ký tự số, vd "0984402124"</t>
  </si>
  <si>
    <t>2. Hiển thị thông báo "Đặt hàng thành công"</t>
  </si>
  <si>
    <t>1.Nhập tất cả các trường hợp lệ, số điện thoại chứa 10 ký tự số, vd 09844021245</t>
  </si>
  <si>
    <t>1.Nhập tất cả các trường hợp lệ, số điện thoại chứa 11 ký tự số, vd "098440212456"</t>
  </si>
  <si>
    <t>3. Hiển thị message "Vui lòng nhập đúng định dạng SDT"</t>
  </si>
  <si>
    <t>3. Hiển thị message "Vui lòng nhập địa chỉ"</t>
  </si>
  <si>
    <t>2. Hiển thị message "Vui lòng chọn quận"</t>
  </si>
  <si>
    <t>2.Nhấn nút Back</t>
  </si>
  <si>
    <t>2.Hiện trang chủ</t>
  </si>
  <si>
    <t>kiểm tra khi nhập mật khẩu chứa ký tự đặc biệt</t>
  </si>
  <si>
    <t>Kiểm tra Mật khẩu có được mã hóa không</t>
  </si>
  <si>
    <t>Kiểm tra tài khoản khi đã đăng nhập và nhấn nút back lại</t>
  </si>
  <si>
    <t>2.Kiểm tra mật khẩu có được mã hóa</t>
  </si>
  <si>
    <t>2.Nhấn ' Back'</t>
  </si>
  <si>
    <t>1.Mật khẩu mã hóa thành công</t>
  </si>
  <si>
    <t>1.Hệ thống sẽ chuyển tới trang chủ( đã đăng nhập)</t>
  </si>
  <si>
    <t>FuncTK-1</t>
  </si>
  <si>
    <t>FuncTK-2</t>
  </si>
  <si>
    <t>FuncTK-3</t>
  </si>
  <si>
    <t>FuncTK-4</t>
  </si>
  <si>
    <t>FuncTK-5</t>
  </si>
  <si>
    <t>FuncTK-6</t>
  </si>
  <si>
    <t>FuncGH-1</t>
  </si>
  <si>
    <t>FuncGH-2</t>
  </si>
  <si>
    <t>FuncGH-3</t>
  </si>
  <si>
    <t>FuncGH-4</t>
  </si>
  <si>
    <t>FuncGH-5</t>
  </si>
  <si>
    <t>FuncGH-6</t>
  </si>
  <si>
    <t>HIỆU NĂNG</t>
  </si>
  <si>
    <t>100 người cùng truy cập trang chủ cùng một lúc</t>
  </si>
  <si>
    <t>1. Chạy kịch bản test với 100 người dùng cùng truy cập website: vascara.com</t>
  </si>
  <si>
    <t>1. Thời gian phản hồi là 5s</t>
  </si>
  <si>
    <t>10 người cùng truy cập trang chủ cùng một lúc</t>
  </si>
  <si>
    <t>Kiểm tra khi không có internet</t>
  </si>
  <si>
    <t>FuncHN-1</t>
  </si>
  <si>
    <t>FuncHN-2</t>
  </si>
  <si>
    <t>FuncHN-3</t>
  </si>
  <si>
    <t>FuncHN-4</t>
  </si>
  <si>
    <t>FuncHN-5</t>
  </si>
  <si>
    <t>1. Chạy kịch bản test với 10 người dùng cùng truy cập website: vascara.com</t>
  </si>
  <si>
    <t>1. Thời gian phản hồi là 3s</t>
  </si>
  <si>
    <t>1. Thời gian phản hồi là 10s</t>
  </si>
  <si>
    <t>1. Chạy kịch bản test khi không có internet truy cập website: vascara.com</t>
  </si>
  <si>
    <t>FuncHN-6</t>
  </si>
  <si>
    <t>FuncHN-7</t>
  </si>
  <si>
    <t>10 người truy cập 1s sau 20 người truy cập 3s sau 50 người truy cập ( cùng trang web)</t>
  </si>
  <si>
    <t>10 người truy cập trang đăng nhập 1s sau 20 người truy cập trang chủ 3s sau 50 người truy cập giò hàng</t>
  </si>
  <si>
    <t>Kiểm tra 10 ng truy cập đồng thời các trang web(đăng nhập, đăng ký, giỏ hàng, trang chủ)</t>
  </si>
  <si>
    <t>2.Hiển thị thông báo "Vui lòng nhập đầy đủ thông tin người nhận hàng"</t>
  </si>
  <si>
    <t>1. Chạy kịch bản test với 80 người dùng cùng truy cập website: vascara.com</t>
  </si>
  <si>
    <t>1. Chạy kịch bản test với 40 người dùng cùng truy cập website: vascara.com</t>
  </si>
  <si>
    <t>Kiểm tra 500 ng truy cập trong 1s</t>
  </si>
  <si>
    <t>1. Chạy kịch bản test với 500 người dùng cùng truy cập website: vascara.com</t>
  </si>
  <si>
    <t>2Hiển thị messagebox "Email không đúng định dạng"</t>
  </si>
  <si>
    <t>kiểm tra tên toàn ký tự số</t>
  </si>
  <si>
    <t>1.Nhập các trường còn lại hợp lệ, tên chứa ký tự số, vd "999993 "</t>
  </si>
  <si>
    <t>2.Hiển thị "Tên không đúng định dạng"</t>
  </si>
  <si>
    <t>kiểm tra tên toàn ký tự đặc biệt</t>
  </si>
  <si>
    <t>1.Nhập các trường còn lại hợp lệ, tên chứa ký tự đặc biệt, vd ".^&amp;*(#"</t>
  </si>
  <si>
    <t>1000 người cùng truy cập trang chủ cùng một lúc</t>
  </si>
  <si>
    <t>1. Chạy kịch bản test với 1000 người dùng cùng truy cập website: vascara.com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</si>
</sst>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-mmm\-yy;@"/>
  </numFmts>
  <fonts count="30">
    <font>
      <sz val="11"/>
      <color theme="1"/>
      <name val="Calibri"/>
      <family val="2"/>
      <scheme val="minor"/>
    </font>
    <font>
      <sz val="11"/>
      <name val="ＭＳ Ｐゴシック"/>
      <charset val="128"/>
    </font>
    <font>
      <b/>
      <sz val="10"/>
      <name val="Times New Roman"/>
      <family val="1"/>
    </font>
    <font>
      <sz val="8"/>
      <color indexed="8"/>
      <name val="Times New Roman"/>
      <family val="1"/>
    </font>
    <font>
      <sz val="11"/>
      <color theme="1"/>
      <name val="Times New Roman"/>
      <family val="1"/>
    </font>
    <font>
      <i/>
      <sz val="10"/>
      <color indexed="17"/>
      <name val="Times New Roman"/>
      <family val="1"/>
    </font>
    <font>
      <sz val="10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1"/>
      <name val="ＭＳ Ｐゴシック"/>
      <family val="3"/>
      <charset val="128"/>
    </font>
    <font>
      <i/>
      <sz val="10"/>
      <name val="Times New Roman"/>
      <family val="1"/>
    </font>
    <font>
      <i/>
      <sz val="8"/>
      <name val="Times New Roman"/>
      <family val="1"/>
    </font>
    <font>
      <b/>
      <sz val="10"/>
      <color indexed="8"/>
      <name val="Times New Roman"/>
      <family val="1"/>
    </font>
    <font>
      <sz val="11"/>
      <name val="Times New Roman"/>
      <family val="1"/>
    </font>
    <font>
      <b/>
      <sz val="13"/>
      <color indexed="9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theme="1"/>
      <name val="Times New Roman"/>
      <family val="1"/>
    </font>
    <font>
      <sz val="10"/>
      <color theme="1"/>
      <name val="Times New Roman"/>
      <family val="1"/>
    </font>
    <font>
      <sz val="8"/>
      <name val="Calibri"/>
      <family val="2"/>
      <scheme val="minor"/>
    </font>
    <font>
      <b/>
      <sz val="20"/>
      <color indexed="8"/>
      <name val="Tahoma"/>
      <family val="2"/>
    </font>
    <font>
      <b/>
      <sz val="10"/>
      <name val="Tahoma"/>
      <family val="2"/>
    </font>
    <font>
      <sz val="10"/>
      <name val="Tahoma"/>
      <family val="2"/>
    </font>
    <font>
      <b/>
      <sz val="10"/>
      <color indexed="60"/>
      <name val="Tahoma"/>
      <family val="2"/>
    </font>
    <font>
      <i/>
      <sz val="10"/>
      <color indexed="17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b/>
      <sz val="10"/>
      <color indexed="12"/>
      <name val="Tahoma"/>
      <family val="2"/>
    </font>
    <font>
      <sz val="10"/>
      <color indexed="8"/>
      <name val="Tahoma"/>
      <family val="2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1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32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 applyProtection="0"/>
    <xf numFmtId="0" fontId="1" fillId="0" borderId="0"/>
    <xf numFmtId="0" fontId="1" fillId="0" borderId="0"/>
    <xf numFmtId="0" fontId="9" fillId="0" borderId="0"/>
    <xf numFmtId="0" fontId="9" fillId="0" borderId="0"/>
    <xf numFmtId="0" fontId="29" fillId="0" borderId="0" applyNumberFormat="0" applyFill="0" applyBorder="0" applyAlignment="0" applyProtection="0"/>
  </cellStyleXfs>
  <cellXfs count="194">
    <xf numFmtId="0" fontId="0" fillId="0" borderId="0" xfId="0"/>
    <xf numFmtId="0" fontId="2" fillId="2" borderId="0" xfId="1" applyFont="1" applyFill="1" applyAlignment="1"/>
    <xf numFmtId="0" fontId="3" fillId="2" borderId="0" xfId="2" applyFont="1" applyFill="1" applyAlignment="1">
      <alignment wrapText="1"/>
    </xf>
    <xf numFmtId="0" fontId="3" fillId="0" borderId="0" xfId="2" applyFont="1" applyAlignment="1"/>
    <xf numFmtId="0" fontId="4" fillId="0" borderId="0" xfId="0" applyFont="1"/>
    <xf numFmtId="0" fontId="3" fillId="2" borderId="0" xfId="2" applyFont="1" applyFill="1" applyAlignment="1"/>
    <xf numFmtId="0" fontId="6" fillId="3" borderId="0" xfId="2" applyFont="1" applyFill="1" applyAlignment="1" applyProtection="1">
      <alignment wrapText="1"/>
    </xf>
    <xf numFmtId="0" fontId="6" fillId="3" borderId="0" xfId="2" applyFont="1" applyFill="1" applyAlignment="1">
      <alignment wrapText="1"/>
    </xf>
    <xf numFmtId="0" fontId="7" fillId="3" borderId="0" xfId="2" applyFont="1" applyFill="1" applyAlignment="1">
      <alignment wrapText="1"/>
    </xf>
    <xf numFmtId="0" fontId="8" fillId="3" borderId="0" xfId="2" applyFont="1" applyFill="1" applyAlignment="1"/>
    <xf numFmtId="0" fontId="8" fillId="3" borderId="0" xfId="2" applyFont="1" applyFill="1" applyAlignment="1">
      <alignment wrapText="1"/>
    </xf>
    <xf numFmtId="0" fontId="11" fillId="3" borderId="0" xfId="4" applyFont="1" applyFill="1" applyBorder="1" applyAlignment="1">
      <alignment wrapText="1"/>
    </xf>
    <xf numFmtId="0" fontId="6" fillId="3" borderId="0" xfId="2" applyFont="1" applyFill="1" applyBorder="1" applyAlignment="1">
      <alignment horizontal="center" wrapText="1"/>
    </xf>
    <xf numFmtId="0" fontId="7" fillId="3" borderId="0" xfId="2" applyFont="1" applyFill="1" applyBorder="1" applyAlignment="1">
      <alignment horizontal="center" wrapText="1"/>
    </xf>
    <xf numFmtId="0" fontId="8" fillId="3" borderId="1" xfId="2" applyFont="1" applyFill="1" applyBorder="1" applyAlignment="1">
      <alignment horizontal="center" vertical="center"/>
    </xf>
    <xf numFmtId="0" fontId="13" fillId="0" borderId="0" xfId="2" applyFont="1"/>
    <xf numFmtId="0" fontId="13" fillId="2" borderId="0" xfId="2" applyFont="1" applyFill="1"/>
    <xf numFmtId="0" fontId="13" fillId="2" borderId="0" xfId="2" applyFont="1" applyFill="1" applyAlignment="1">
      <alignment wrapText="1"/>
    </xf>
    <xf numFmtId="0" fontId="8" fillId="2" borderId="0" xfId="2" applyFont="1" applyFill="1" applyAlignment="1"/>
    <xf numFmtId="0" fontId="8" fillId="0" borderId="0" xfId="2" applyFont="1" applyAlignment="1"/>
    <xf numFmtId="0" fontId="8" fillId="2" borderId="0" xfId="2" applyFont="1" applyFill="1" applyBorder="1" applyAlignment="1"/>
    <xf numFmtId="0" fontId="8" fillId="0" borderId="0" xfId="2" applyFont="1" applyBorder="1" applyAlignment="1"/>
    <xf numFmtId="0" fontId="16" fillId="5" borderId="8" xfId="2" applyFont="1" applyFill="1" applyBorder="1" applyAlignment="1">
      <alignment vertical="center"/>
    </xf>
    <xf numFmtId="0" fontId="13" fillId="0" borderId="0" xfId="2" applyFont="1" applyAlignment="1">
      <alignment horizontal="left" vertical="top"/>
    </xf>
    <xf numFmtId="0" fontId="15" fillId="0" borderId="6" xfId="2" applyFont="1" applyBorder="1" applyAlignment="1">
      <alignment horizontal="left" vertical="top" wrapText="1"/>
    </xf>
    <xf numFmtId="14" fontId="15" fillId="0" borderId="6" xfId="2" applyNumberFormat="1" applyFont="1" applyBorder="1" applyAlignment="1">
      <alignment horizontal="left" vertical="top" wrapText="1"/>
    </xf>
    <xf numFmtId="16" fontId="15" fillId="0" borderId="6" xfId="2" applyNumberFormat="1" applyFont="1" applyBorder="1" applyAlignment="1">
      <alignment horizontal="left" vertical="top" wrapText="1"/>
    </xf>
    <xf numFmtId="0" fontId="15" fillId="0" borderId="6" xfId="2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 wrapText="1"/>
    </xf>
    <xf numFmtId="0" fontId="17" fillId="0" borderId="0" xfId="0" applyFont="1"/>
    <xf numFmtId="0" fontId="6" fillId="0" borderId="0" xfId="2" applyFont="1" applyBorder="1" applyAlignment="1">
      <alignment horizontal="left" vertical="top" wrapText="1"/>
    </xf>
    <xf numFmtId="0" fontId="18" fillId="0" borderId="0" xfId="0" quotePrefix="1" applyFont="1" applyBorder="1" applyAlignment="1">
      <alignment horizontal="left" vertical="top" wrapText="1"/>
    </xf>
    <xf numFmtId="0" fontId="13" fillId="0" borderId="0" xfId="2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15" fillId="0" borderId="0" xfId="2" applyFont="1" applyBorder="1" applyAlignment="1">
      <alignment vertical="center" wrapText="1"/>
    </xf>
    <xf numFmtId="0" fontId="15" fillId="0" borderId="0" xfId="2" applyFont="1" applyBorder="1" applyAlignment="1">
      <alignment horizontal="left" vertical="top" wrapText="1"/>
    </xf>
    <xf numFmtId="0" fontId="15" fillId="0" borderId="0" xfId="2" applyFont="1" applyBorder="1" applyAlignment="1">
      <alignment horizontal="left" vertical="top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horizontal="left" vertical="top" wrapText="1"/>
    </xf>
    <xf numFmtId="0" fontId="2" fillId="2" borderId="0" xfId="1" applyFont="1" applyFill="1" applyAlignment="1">
      <alignment wrapText="1"/>
    </xf>
    <xf numFmtId="0" fontId="3" fillId="0" borderId="0" xfId="2" applyFont="1" applyAlignment="1">
      <alignment wrapText="1"/>
    </xf>
    <xf numFmtId="0" fontId="8" fillId="3" borderId="1" xfId="2" applyFont="1" applyFill="1" applyBorder="1" applyAlignment="1">
      <alignment horizontal="center" vertical="center" wrapText="1"/>
    </xf>
    <xf numFmtId="0" fontId="13" fillId="0" borderId="0" xfId="2" applyFont="1" applyAlignment="1">
      <alignment wrapText="1"/>
    </xf>
    <xf numFmtId="0" fontId="8" fillId="2" borderId="0" xfId="2" applyFont="1" applyFill="1" applyAlignment="1">
      <alignment wrapText="1"/>
    </xf>
    <xf numFmtId="0" fontId="8" fillId="0" borderId="0" xfId="2" applyFont="1" applyAlignment="1">
      <alignment wrapText="1"/>
    </xf>
    <xf numFmtId="0" fontId="8" fillId="2" borderId="0" xfId="2" applyFont="1" applyFill="1" applyBorder="1" applyAlignment="1">
      <alignment wrapText="1"/>
    </xf>
    <xf numFmtId="0" fontId="8" fillId="0" borderId="0" xfId="2" applyFont="1" applyBorder="1" applyAlignment="1">
      <alignment wrapText="1"/>
    </xf>
    <xf numFmtId="0" fontId="16" fillId="5" borderId="8" xfId="2" applyFont="1" applyFill="1" applyBorder="1" applyAlignment="1">
      <alignment vertical="center" wrapText="1"/>
    </xf>
    <xf numFmtId="0" fontId="13" fillId="0" borderId="0" xfId="2" applyFont="1" applyAlignment="1">
      <alignment horizontal="left" vertical="top" wrapText="1"/>
    </xf>
    <xf numFmtId="0" fontId="17" fillId="0" borderId="0" xfId="0" applyFont="1" applyAlignment="1">
      <alignment wrapText="1"/>
    </xf>
    <xf numFmtId="0" fontId="13" fillId="0" borderId="0" xfId="2" applyFont="1" applyBorder="1" applyAlignment="1">
      <alignment horizontal="left" vertical="top" wrapText="1"/>
    </xf>
    <xf numFmtId="0" fontId="2" fillId="3" borderId="13" xfId="3" applyFont="1" applyFill="1" applyBorder="1" applyAlignment="1">
      <alignment horizontal="left" wrapText="1"/>
    </xf>
    <xf numFmtId="0" fontId="2" fillId="3" borderId="14" xfId="3" applyFont="1" applyFill="1" applyBorder="1" applyAlignment="1">
      <alignment horizontal="left" wrapText="1"/>
    </xf>
    <xf numFmtId="0" fontId="2" fillId="3" borderId="15" xfId="3" applyFont="1" applyFill="1" applyBorder="1" applyAlignment="1">
      <alignment horizontal="left" wrapText="1"/>
    </xf>
    <xf numFmtId="0" fontId="3" fillId="2" borderId="11" xfId="2" applyFont="1" applyFill="1" applyBorder="1" applyAlignment="1">
      <alignment wrapText="1"/>
    </xf>
    <xf numFmtId="0" fontId="3" fillId="2" borderId="16" xfId="2" applyFont="1" applyFill="1" applyBorder="1" applyAlignment="1">
      <alignment wrapText="1"/>
    </xf>
    <xf numFmtId="0" fontId="3" fillId="0" borderId="12" xfId="2" applyFont="1" applyBorder="1" applyAlignment="1">
      <alignment wrapText="1"/>
    </xf>
    <xf numFmtId="0" fontId="6" fillId="3" borderId="4" xfId="2" applyFont="1" applyFill="1" applyBorder="1" applyAlignment="1" applyProtection="1">
      <alignment wrapText="1"/>
    </xf>
    <xf numFmtId="0" fontId="6" fillId="3" borderId="0" xfId="2" applyFont="1" applyFill="1" applyBorder="1" applyAlignment="1">
      <alignment wrapText="1"/>
    </xf>
    <xf numFmtId="0" fontId="7" fillId="3" borderId="0" xfId="2" applyFont="1" applyFill="1" applyBorder="1" applyAlignment="1">
      <alignment wrapText="1"/>
    </xf>
    <xf numFmtId="0" fontId="8" fillId="3" borderId="0" xfId="2" applyFont="1" applyFill="1" applyBorder="1" applyAlignment="1">
      <alignment wrapText="1"/>
    </xf>
    <xf numFmtId="0" fontId="8" fillId="3" borderId="17" xfId="2" applyFont="1" applyFill="1" applyBorder="1" applyAlignment="1">
      <alignment wrapText="1"/>
    </xf>
    <xf numFmtId="0" fontId="11" fillId="3" borderId="4" xfId="4" applyFont="1" applyFill="1" applyBorder="1" applyAlignment="1">
      <alignment wrapText="1"/>
    </xf>
    <xf numFmtId="0" fontId="6" fillId="3" borderId="4" xfId="2" applyFont="1" applyFill="1" applyBorder="1" applyAlignment="1">
      <alignment horizontal="center" wrapText="1"/>
    </xf>
    <xf numFmtId="0" fontId="6" fillId="3" borderId="7" xfId="2" applyFont="1" applyFill="1" applyBorder="1" applyAlignment="1">
      <alignment horizontal="center" wrapText="1"/>
    </xf>
    <xf numFmtId="0" fontId="6" fillId="3" borderId="18" xfId="2" applyFont="1" applyFill="1" applyBorder="1" applyAlignment="1">
      <alignment horizontal="center" wrapText="1"/>
    </xf>
    <xf numFmtId="0" fontId="7" fillId="3" borderId="18" xfId="2" applyFont="1" applyFill="1" applyBorder="1" applyAlignment="1">
      <alignment horizontal="center" wrapText="1"/>
    </xf>
    <xf numFmtId="0" fontId="8" fillId="3" borderId="18" xfId="2" applyFont="1" applyFill="1" applyBorder="1" applyAlignment="1">
      <alignment wrapText="1"/>
    </xf>
    <xf numFmtId="0" fontId="8" fillId="3" borderId="19" xfId="2" applyFont="1" applyFill="1" applyBorder="1" applyAlignment="1">
      <alignment wrapText="1"/>
    </xf>
    <xf numFmtId="0" fontId="3" fillId="2" borderId="0" xfId="2" applyFont="1" applyFill="1" applyBorder="1" applyAlignment="1">
      <alignment wrapText="1"/>
    </xf>
    <xf numFmtId="0" fontId="3" fillId="2" borderId="4" xfId="2" applyFont="1" applyFill="1" applyBorder="1" applyAlignment="1">
      <alignment wrapText="1"/>
    </xf>
    <xf numFmtId="0" fontId="3" fillId="0" borderId="17" xfId="2" applyFont="1" applyBorder="1" applyAlignment="1">
      <alignment wrapText="1"/>
    </xf>
    <xf numFmtId="0" fontId="12" fillId="3" borderId="14" xfId="2" applyFont="1" applyFill="1" applyBorder="1" applyAlignment="1">
      <alignment horizontal="center" vertical="center"/>
    </xf>
    <xf numFmtId="0" fontId="10" fillId="3" borderId="6" xfId="4" applyFont="1" applyFill="1" applyBorder="1" applyAlignment="1">
      <alignment wrapText="1"/>
    </xf>
    <xf numFmtId="0" fontId="11" fillId="3" borderId="6" xfId="4" applyFont="1" applyFill="1" applyBorder="1" applyAlignment="1">
      <alignment wrapText="1"/>
    </xf>
    <xf numFmtId="0" fontId="12" fillId="3" borderId="6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/>
    </xf>
    <xf numFmtId="0" fontId="12" fillId="3" borderId="14" xfId="2" applyFont="1" applyFill="1" applyBorder="1" applyAlignment="1">
      <alignment horizontal="center" vertical="center" wrapText="1"/>
    </xf>
    <xf numFmtId="0" fontId="8" fillId="3" borderId="6" xfId="2" applyFont="1" applyFill="1" applyBorder="1" applyAlignment="1">
      <alignment horizontal="center" vertical="center" wrapText="1"/>
    </xf>
    <xf numFmtId="0" fontId="16" fillId="5" borderId="10" xfId="2" applyFont="1" applyFill="1" applyBorder="1" applyAlignment="1">
      <alignment vertical="center" wrapText="1"/>
    </xf>
    <xf numFmtId="0" fontId="16" fillId="5" borderId="9" xfId="2" applyFont="1" applyFill="1" applyBorder="1" applyAlignment="1">
      <alignment vertical="center" wrapText="1"/>
    </xf>
    <xf numFmtId="0" fontId="15" fillId="0" borderId="6" xfId="0" applyFont="1" applyBorder="1" applyAlignment="1">
      <alignment vertical="center"/>
    </xf>
    <xf numFmtId="0" fontId="15" fillId="0" borderId="5" xfId="0" applyFont="1" applyBorder="1" applyAlignment="1">
      <alignment vertical="center"/>
    </xf>
    <xf numFmtId="0" fontId="5" fillId="3" borderId="6" xfId="3" applyFont="1" applyFill="1" applyBorder="1" applyAlignment="1">
      <alignment wrapText="1"/>
    </xf>
    <xf numFmtId="0" fontId="14" fillId="4" borderId="2" xfId="1" applyFont="1" applyFill="1" applyBorder="1" applyAlignment="1">
      <alignment vertical="center" wrapText="1"/>
    </xf>
    <xf numFmtId="0" fontId="14" fillId="4" borderId="6" xfId="1" applyFont="1" applyFill="1" applyBorder="1" applyAlignment="1">
      <alignment vertical="center" wrapText="1"/>
    </xf>
    <xf numFmtId="0" fontId="14" fillId="4" borderId="3" xfId="1" applyFont="1" applyFill="1" applyBorder="1" applyAlignment="1">
      <alignment vertical="center" wrapText="1"/>
    </xf>
    <xf numFmtId="0" fontId="14" fillId="4" borderId="4" xfId="1" applyFont="1" applyFill="1" applyBorder="1" applyAlignment="1">
      <alignment vertical="center" wrapText="1"/>
    </xf>
    <xf numFmtId="0" fontId="14" fillId="4" borderId="7" xfId="1" applyFont="1" applyFill="1" applyBorder="1" applyAlignment="1">
      <alignment vertical="center" wrapText="1"/>
    </xf>
    <xf numFmtId="0" fontId="17" fillId="0" borderId="6" xfId="0" applyFont="1" applyBorder="1"/>
    <xf numFmtId="0" fontId="21" fillId="3" borderId="0" xfId="5" applyFont="1" applyFill="1"/>
    <xf numFmtId="0" fontId="22" fillId="3" borderId="0" xfId="5" applyFont="1" applyFill="1"/>
    <xf numFmtId="164" fontId="22" fillId="3" borderId="0" xfId="5" applyNumberFormat="1" applyFont="1" applyFill="1"/>
    <xf numFmtId="0" fontId="23" fillId="3" borderId="20" xfId="0" applyFont="1" applyFill="1" applyBorder="1" applyAlignment="1">
      <alignment horizontal="left" vertical="center"/>
    </xf>
    <xf numFmtId="0" fontId="23" fillId="3" borderId="21" xfId="0" applyFont="1" applyFill="1" applyBorder="1" applyAlignment="1">
      <alignment horizontal="left"/>
    </xf>
    <xf numFmtId="0" fontId="22" fillId="3" borderId="21" xfId="0" applyFont="1" applyFill="1" applyBorder="1" applyAlignment="1">
      <alignment vertical="top"/>
    </xf>
    <xf numFmtId="0" fontId="23" fillId="3" borderId="20" xfId="0" applyFont="1" applyFill="1" applyBorder="1" applyAlignment="1">
      <alignment vertical="center"/>
    </xf>
    <xf numFmtId="14" fontId="24" fillId="3" borderId="21" xfId="0" applyNumberFormat="1" applyFont="1" applyFill="1" applyBorder="1" applyAlignment="1">
      <alignment vertical="top"/>
    </xf>
    <xf numFmtId="0" fontId="25" fillId="6" borderId="22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/>
    </xf>
    <xf numFmtId="0" fontId="25" fillId="6" borderId="23" xfId="0" applyFont="1" applyFill="1" applyBorder="1" applyAlignment="1">
      <alignment horizontal="center" wrapText="1"/>
    </xf>
    <xf numFmtId="0" fontId="25" fillId="6" borderId="24" xfId="0" applyFont="1" applyFill="1" applyBorder="1" applyAlignment="1">
      <alignment horizontal="center"/>
    </xf>
    <xf numFmtId="0" fontId="25" fillId="6" borderId="25" xfId="0" applyFont="1" applyFill="1" applyBorder="1" applyAlignment="1">
      <alignment horizontal="center" wrapText="1"/>
    </xf>
    <xf numFmtId="0" fontId="22" fillId="3" borderId="26" xfId="0" applyFont="1" applyFill="1" applyBorder="1" applyAlignment="1">
      <alignment horizontal="center"/>
    </xf>
    <xf numFmtId="0" fontId="22" fillId="3" borderId="27" xfId="0" applyFont="1" applyFill="1" applyBorder="1"/>
    <xf numFmtId="0" fontId="22" fillId="3" borderId="27" xfId="0" applyFont="1" applyFill="1" applyBorder="1" applyAlignment="1">
      <alignment horizontal="center"/>
    </xf>
    <xf numFmtId="0" fontId="22" fillId="3" borderId="28" xfId="0" applyFont="1" applyFill="1" applyBorder="1"/>
    <xf numFmtId="0" fontId="26" fillId="6" borderId="29" xfId="0" applyFont="1" applyFill="1" applyBorder="1" applyAlignment="1">
      <alignment horizontal="center"/>
    </xf>
    <xf numFmtId="0" fontId="25" fillId="6" borderId="30" xfId="0" applyFont="1" applyFill="1" applyBorder="1"/>
    <xf numFmtId="0" fontId="26" fillId="6" borderId="30" xfId="0" applyFont="1" applyFill="1" applyBorder="1" applyAlignment="1">
      <alignment horizontal="center"/>
    </xf>
    <xf numFmtId="0" fontId="26" fillId="6" borderId="31" xfId="0" applyFont="1" applyFill="1" applyBorder="1" applyAlignment="1">
      <alignment horizontal="center"/>
    </xf>
    <xf numFmtId="0" fontId="22" fillId="3" borderId="0" xfId="0" applyFont="1" applyFill="1" applyAlignment="1">
      <alignment horizontal="center"/>
    </xf>
    <xf numFmtId="0" fontId="22" fillId="3" borderId="0" xfId="0" applyFont="1" applyFill="1"/>
    <xf numFmtId="10" fontId="22" fillId="3" borderId="0" xfId="0" applyNumberFormat="1" applyFont="1" applyFill="1" applyAlignment="1">
      <alignment horizontal="center"/>
    </xf>
    <xf numFmtId="9" fontId="22" fillId="3" borderId="0" xfId="0" applyNumberFormat="1" applyFont="1" applyFill="1" applyAlignment="1">
      <alignment horizontal="center"/>
    </xf>
    <xf numFmtId="0" fontId="23" fillId="3" borderId="0" xfId="0" applyFont="1" applyFill="1" applyAlignment="1">
      <alignment horizontal="left"/>
    </xf>
    <xf numFmtId="2" fontId="27" fillId="3" borderId="0" xfId="0" applyNumberFormat="1" applyFont="1" applyFill="1" applyAlignment="1">
      <alignment horizontal="right" wrapText="1"/>
    </xf>
    <xf numFmtId="0" fontId="28" fillId="3" borderId="0" xfId="0" applyFont="1" applyFill="1" applyAlignment="1">
      <alignment horizontal="center" wrapText="1"/>
    </xf>
    <xf numFmtId="0" fontId="17" fillId="0" borderId="36" xfId="0" applyFont="1" applyBorder="1" applyAlignment="1">
      <alignment vertical="center" wrapText="1"/>
    </xf>
    <xf numFmtId="0" fontId="17" fillId="0" borderId="34" xfId="0" applyFont="1" applyBorder="1" applyAlignment="1">
      <alignment vertical="center" wrapText="1"/>
    </xf>
    <xf numFmtId="0" fontId="17" fillId="0" borderId="36" xfId="0" applyFont="1" applyBorder="1" applyAlignment="1">
      <alignment horizontal="justify" vertical="center" wrapText="1"/>
    </xf>
    <xf numFmtId="0" fontId="17" fillId="0" borderId="34" xfId="0" applyFont="1" applyBorder="1" applyAlignment="1">
      <alignment horizontal="justify" vertical="center" wrapText="1"/>
    </xf>
    <xf numFmtId="0" fontId="17" fillId="0" borderId="34" xfId="0" applyFont="1" applyBorder="1" applyAlignment="1">
      <alignment vertical="top" wrapText="1"/>
    </xf>
    <xf numFmtId="0" fontId="0" fillId="0" borderId="34" xfId="0" applyBorder="1" applyAlignment="1">
      <alignment vertical="top" wrapText="1"/>
    </xf>
    <xf numFmtId="0" fontId="17" fillId="0" borderId="32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4" fillId="0" borderId="39" xfId="0" applyFont="1" applyBorder="1" applyAlignment="1"/>
    <xf numFmtId="0" fontId="4" fillId="0" borderId="40" xfId="0" applyFont="1" applyBorder="1" applyAlignment="1"/>
    <xf numFmtId="0" fontId="4" fillId="0" borderId="6" xfId="0" applyFont="1" applyBorder="1"/>
    <xf numFmtId="0" fontId="4" fillId="0" borderId="6" xfId="0" applyFont="1" applyBorder="1" applyAlignment="1">
      <alignment wrapText="1"/>
    </xf>
    <xf numFmtId="0" fontId="4" fillId="0" borderId="9" xfId="0" applyFont="1" applyBorder="1"/>
    <xf numFmtId="0" fontId="13" fillId="0" borderId="9" xfId="2" applyFont="1" applyBorder="1" applyAlignment="1">
      <alignment horizontal="left" vertical="top"/>
    </xf>
    <xf numFmtId="0" fontId="17" fillId="0" borderId="33" xfId="0" applyFont="1" applyBorder="1" applyAlignment="1">
      <alignment horizontal="justify" vertical="center" wrapText="1"/>
    </xf>
    <xf numFmtId="0" fontId="17" fillId="0" borderId="34" xfId="0" applyFont="1" applyBorder="1" applyAlignment="1">
      <alignment horizontal="justify" vertical="center" wrapText="1"/>
    </xf>
    <xf numFmtId="0" fontId="15" fillId="0" borderId="32" xfId="6" applyFont="1" applyBorder="1" applyAlignment="1" applyProtection="1">
      <alignment horizontal="left" vertical="top" wrapText="1"/>
    </xf>
    <xf numFmtId="0" fontId="17" fillId="0" borderId="35" xfId="0" applyFont="1" applyBorder="1" applyAlignment="1">
      <alignment horizontal="justify" vertical="center" wrapText="1"/>
    </xf>
    <xf numFmtId="0" fontId="17" fillId="0" borderId="34" xfId="0" applyFont="1" applyBorder="1" applyAlignment="1">
      <alignment horizontal="justify" vertical="center" wrapText="1"/>
    </xf>
    <xf numFmtId="0" fontId="17" fillId="0" borderId="32" xfId="0" applyFont="1" applyBorder="1" applyAlignment="1">
      <alignment vertical="center"/>
    </xf>
    <xf numFmtId="0" fontId="17" fillId="0" borderId="33" xfId="0" applyFont="1" applyBorder="1" applyAlignment="1">
      <alignment vertical="center"/>
    </xf>
    <xf numFmtId="0" fontId="17" fillId="0" borderId="41" xfId="0" applyFont="1" applyBorder="1" applyAlignment="1">
      <alignment horizontal="center" vertical="center" wrapText="1"/>
    </xf>
    <xf numFmtId="0" fontId="17" fillId="0" borderId="38" xfId="0" applyFont="1" applyBorder="1" applyAlignment="1">
      <alignment horizontal="center" vertical="center" wrapText="1"/>
    </xf>
    <xf numFmtId="0" fontId="17" fillId="0" borderId="39" xfId="0" applyFont="1" applyBorder="1" applyAlignment="1">
      <alignment horizontal="center" vertical="center" wrapText="1"/>
    </xf>
    <xf numFmtId="0" fontId="17" fillId="0" borderId="40" xfId="0" applyFont="1" applyBorder="1" applyAlignment="1">
      <alignment horizontal="center" vertical="center" wrapText="1"/>
    </xf>
    <xf numFmtId="0" fontId="17" fillId="0" borderId="32" xfId="0" applyFont="1" applyBorder="1" applyAlignment="1">
      <alignment vertical="center" wrapText="1"/>
    </xf>
    <xf numFmtId="0" fontId="17" fillId="0" borderId="33" xfId="0" applyFont="1" applyBorder="1" applyAlignment="1">
      <alignment vertical="center" wrapText="1"/>
    </xf>
    <xf numFmtId="0" fontId="16" fillId="5" borderId="8" xfId="2" applyFont="1" applyFill="1" applyBorder="1" applyAlignment="1">
      <alignment horizontal="center" vertical="center"/>
    </xf>
    <xf numFmtId="0" fontId="16" fillId="5" borderId="9" xfId="2" applyFont="1" applyFill="1" applyBorder="1" applyAlignment="1">
      <alignment horizontal="center" vertical="center"/>
    </xf>
    <xf numFmtId="0" fontId="3" fillId="2" borderId="0" xfId="2" applyFont="1" applyFill="1" applyAlignment="1">
      <alignment horizontal="center" wrapText="1"/>
    </xf>
    <xf numFmtId="0" fontId="3" fillId="2" borderId="0" xfId="2" applyFont="1" applyFill="1" applyBorder="1" applyAlignment="1">
      <alignment horizontal="center" wrapText="1"/>
    </xf>
    <xf numFmtId="0" fontId="5" fillId="3" borderId="6" xfId="3" applyFont="1" applyFill="1" applyBorder="1" applyAlignment="1">
      <alignment horizontal="left" wrapText="1"/>
    </xf>
    <xf numFmtId="0" fontId="14" fillId="4" borderId="3" xfId="1" applyFont="1" applyFill="1" applyBorder="1" applyAlignment="1">
      <alignment horizontal="center" vertical="center" wrapText="1"/>
    </xf>
    <xf numFmtId="0" fontId="15" fillId="0" borderId="2" xfId="2" applyFont="1" applyBorder="1" applyAlignment="1">
      <alignment horizontal="center" vertical="center" wrapText="1"/>
    </xf>
    <xf numFmtId="0" fontId="14" fillId="4" borderId="5" xfId="1" applyFont="1" applyFill="1" applyBorder="1" applyAlignment="1">
      <alignment horizontal="center" vertical="center" wrapText="1"/>
    </xf>
    <xf numFmtId="0" fontId="14" fillId="4" borderId="2" xfId="1" applyFont="1" applyFill="1" applyBorder="1" applyAlignment="1">
      <alignment horizontal="center" vertical="center" wrapText="1"/>
    </xf>
    <xf numFmtId="0" fontId="14" fillId="4" borderId="6" xfId="1" applyFont="1" applyFill="1" applyBorder="1" applyAlignment="1">
      <alignment horizontal="center" vertical="center" wrapText="1"/>
    </xf>
    <xf numFmtId="0" fontId="14" fillId="4" borderId="4" xfId="1" applyFont="1" applyFill="1" applyBorder="1" applyAlignment="1">
      <alignment horizontal="center" vertical="center" wrapText="1"/>
    </xf>
    <xf numFmtId="0" fontId="14" fillId="4" borderId="7" xfId="1" applyFont="1" applyFill="1" applyBorder="1" applyAlignment="1">
      <alignment horizontal="center" vertical="center" wrapText="1"/>
    </xf>
    <xf numFmtId="0" fontId="17" fillId="0" borderId="35" xfId="0" applyFont="1" applyBorder="1" applyAlignment="1">
      <alignment vertical="center" wrapText="1"/>
    </xf>
    <xf numFmtId="0" fontId="17" fillId="0" borderId="37" xfId="0" applyFon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7" fillId="0" borderId="33" xfId="0" applyFont="1" applyBorder="1" applyAlignment="1">
      <alignment horizontal="center" vertical="center"/>
    </xf>
    <xf numFmtId="0" fontId="16" fillId="5" borderId="8" xfId="2" applyFont="1" applyFill="1" applyBorder="1" applyAlignment="1">
      <alignment horizontal="center" vertical="center" wrapText="1"/>
    </xf>
    <xf numFmtId="0" fontId="16" fillId="5" borderId="9" xfId="2" applyFont="1" applyFill="1" applyBorder="1" applyAlignment="1">
      <alignment horizontal="center" vertical="center" wrapText="1"/>
    </xf>
    <xf numFmtId="0" fontId="3" fillId="2" borderId="6" xfId="2" applyFont="1" applyFill="1" applyBorder="1" applyAlignment="1">
      <alignment horizontal="center" wrapText="1"/>
    </xf>
    <xf numFmtId="0" fontId="10" fillId="3" borderId="6" xfId="4" applyFont="1" applyFill="1" applyBorder="1" applyAlignment="1">
      <alignment horizontal="left" wrapText="1"/>
    </xf>
    <xf numFmtId="0" fontId="14" fillId="4" borderId="17" xfId="1" applyFont="1" applyFill="1" applyBorder="1" applyAlignment="1">
      <alignment horizontal="center" vertical="center" wrapText="1"/>
    </xf>
    <xf numFmtId="0" fontId="15" fillId="0" borderId="19" xfId="2" applyFont="1" applyBorder="1" applyAlignment="1">
      <alignment horizontal="center" vertical="center" wrapText="1"/>
    </xf>
    <xf numFmtId="0" fontId="17" fillId="0" borderId="32" xfId="0" applyFont="1" applyBorder="1" applyAlignment="1">
      <alignment horizontal="justify" vertical="center"/>
    </xf>
    <xf numFmtId="0" fontId="17" fillId="0" borderId="33" xfId="0" applyFont="1" applyBorder="1" applyAlignment="1">
      <alignment horizontal="justify" vertical="center"/>
    </xf>
    <xf numFmtId="0" fontId="17" fillId="0" borderId="32" xfId="0" applyFont="1" applyBorder="1" applyAlignment="1">
      <alignment horizontal="justify" vertical="center" wrapText="1"/>
    </xf>
    <xf numFmtId="0" fontId="17" fillId="0" borderId="33" xfId="0" applyFont="1" applyBorder="1" applyAlignment="1">
      <alignment horizontal="justify" vertical="center" wrapText="1"/>
    </xf>
    <xf numFmtId="0" fontId="17" fillId="0" borderId="45" xfId="0" applyFont="1" applyBorder="1" applyAlignment="1">
      <alignment horizontal="justify" vertical="center" wrapText="1"/>
    </xf>
    <xf numFmtId="0" fontId="17" fillId="0" borderId="34" xfId="0" applyFont="1" applyBorder="1" applyAlignment="1">
      <alignment horizontal="justify" vertical="center" wrapText="1"/>
    </xf>
    <xf numFmtId="0" fontId="15" fillId="0" borderId="44" xfId="2" applyFont="1" applyBorder="1" applyAlignment="1">
      <alignment horizontal="left" vertical="top" wrapText="1"/>
    </xf>
    <xf numFmtId="0" fontId="15" fillId="0" borderId="43" xfId="2" applyFont="1" applyBorder="1" applyAlignment="1">
      <alignment horizontal="left" vertical="top" wrapText="1"/>
    </xf>
    <xf numFmtId="0" fontId="15" fillId="0" borderId="46" xfId="2" applyFont="1" applyBorder="1" applyAlignment="1">
      <alignment horizontal="left" vertical="top" wrapText="1"/>
    </xf>
    <xf numFmtId="0" fontId="15" fillId="0" borderId="47" xfId="2" applyFont="1" applyBorder="1" applyAlignment="1">
      <alignment horizontal="left" vertical="top" wrapText="1"/>
    </xf>
    <xf numFmtId="0" fontId="15" fillId="0" borderId="42" xfId="2" applyFont="1" applyBorder="1" applyAlignment="1">
      <alignment horizontal="left" vertical="top" wrapText="1"/>
    </xf>
    <xf numFmtId="0" fontId="17" fillId="0" borderId="46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17" fillId="0" borderId="35" xfId="0" applyFont="1" applyBorder="1" applyAlignment="1">
      <alignment vertical="center"/>
    </xf>
    <xf numFmtId="0" fontId="3" fillId="2" borderId="11" xfId="2" applyFont="1" applyFill="1" applyBorder="1" applyAlignment="1">
      <alignment horizontal="center" wrapText="1"/>
    </xf>
    <xf numFmtId="0" fontId="3" fillId="2" borderId="16" xfId="2" applyFont="1" applyFill="1" applyBorder="1" applyAlignment="1">
      <alignment horizontal="center" wrapText="1"/>
    </xf>
    <xf numFmtId="0" fontId="3" fillId="2" borderId="7" xfId="2" applyFont="1" applyFill="1" applyBorder="1" applyAlignment="1">
      <alignment horizontal="center" wrapText="1"/>
    </xf>
    <xf numFmtId="0" fontId="3" fillId="2" borderId="18" xfId="2" applyFont="1" applyFill="1" applyBorder="1" applyAlignment="1">
      <alignment horizontal="center" wrapText="1"/>
    </xf>
    <xf numFmtId="0" fontId="24" fillId="3" borderId="20" xfId="5" applyFont="1" applyFill="1" applyBorder="1" applyAlignment="1">
      <alignment vertical="top"/>
    </xf>
    <xf numFmtId="0" fontId="20" fillId="3" borderId="0" xfId="5" applyFont="1" applyFill="1" applyAlignment="1">
      <alignment horizontal="center"/>
    </xf>
    <xf numFmtId="0" fontId="24" fillId="3" borderId="20" xfId="0" applyFont="1" applyFill="1" applyBorder="1" applyAlignment="1">
      <alignment horizontal="left"/>
    </xf>
    <xf numFmtId="0" fontId="23" fillId="3" borderId="20" xfId="0" applyFont="1" applyFill="1" applyBorder="1" applyAlignment="1">
      <alignment horizontal="left"/>
    </xf>
  </cellXfs>
  <cellStyles count="7">
    <cellStyle name="Hyperlink" xfId="6" builtinId="8"/>
    <cellStyle name="Normal" xfId="0" builtinId="0"/>
    <cellStyle name="Normal 3" xfId="2" xr:uid="{00000000-0005-0000-0000-000001000000}"/>
    <cellStyle name="Normal_Functional Test Case v1.0" xfId="5" xr:uid="{00000000-0005-0000-0000-000002000000}"/>
    <cellStyle name="Normal_Sheet1" xfId="3" xr:uid="{00000000-0005-0000-0000-000003000000}"/>
    <cellStyle name="Normal_Sheet1_Template_UnitTest Case_v0.9" xfId="4" xr:uid="{00000000-0005-0000-0000-000004000000}"/>
    <cellStyle name="Normal_Sheet1_Vanco_CR022a1_TestCase_v0.1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9"/>
  <sheetViews>
    <sheetView zoomScaleNormal="100" workbookViewId="0">
      <selection activeCell="F40" sqref="F40:F41"/>
    </sheetView>
  </sheetViews>
  <sheetFormatPr defaultColWidth="8.88671875" defaultRowHeight="13.8"/>
  <cols>
    <col min="1" max="1" width="12.5546875" style="4" customWidth="1"/>
    <col min="2" max="2" width="18.5546875" style="4" customWidth="1"/>
    <col min="3" max="3" width="10.5546875" style="4" customWidth="1"/>
    <col min="4" max="4" width="36.6640625" style="4" customWidth="1"/>
    <col min="5" max="5" width="37.33203125" style="4" customWidth="1"/>
    <col min="6" max="6" width="10.5546875" style="4" customWidth="1"/>
    <col min="7" max="7" width="12.88671875" style="4" customWidth="1"/>
    <col min="8" max="9" width="8.88671875" style="4"/>
    <col min="10" max="10" width="18.33203125" style="36" customWidth="1"/>
    <col min="11" max="16384" width="8.88671875" style="4"/>
  </cols>
  <sheetData>
    <row r="1" spans="1:21">
      <c r="A1" s="1" t="s">
        <v>0</v>
      </c>
      <c r="B1" s="152"/>
      <c r="C1" s="152"/>
      <c r="D1" s="152"/>
      <c r="E1" s="15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ht="14.4" thickBot="1">
      <c r="A2" s="5"/>
      <c r="B2" s="153"/>
      <c r="C2" s="153"/>
      <c r="D2" s="153"/>
      <c r="E2" s="153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>
      <c r="A3" s="54" t="s">
        <v>1</v>
      </c>
      <c r="B3" s="154" t="s">
        <v>2</v>
      </c>
      <c r="C3" s="154"/>
      <c r="D3" s="154"/>
      <c r="E3" s="154"/>
      <c r="F3" s="6"/>
      <c r="G3" s="7"/>
      <c r="H3" s="8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26.4">
      <c r="A4" s="55" t="s">
        <v>3</v>
      </c>
      <c r="B4" s="154"/>
      <c r="C4" s="154"/>
      <c r="D4" s="154"/>
      <c r="E4" s="154"/>
      <c r="F4" s="6"/>
      <c r="G4" s="7"/>
      <c r="H4" s="8"/>
      <c r="I4" s="9" t="s">
        <v>4</v>
      </c>
      <c r="J4" s="10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>
      <c r="A5" s="56" t="s">
        <v>5</v>
      </c>
      <c r="B5" s="76" t="s">
        <v>25</v>
      </c>
      <c r="C5" s="77"/>
      <c r="D5" s="77"/>
      <c r="E5" s="77"/>
      <c r="F5" s="11"/>
      <c r="G5" s="11"/>
      <c r="H5" s="11"/>
      <c r="I5" s="9" t="s">
        <v>6</v>
      </c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>
      <c r="A6" s="75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12"/>
      <c r="G6" s="12"/>
      <c r="H6" s="13"/>
      <c r="I6" s="9" t="s">
        <v>10</v>
      </c>
      <c r="J6" s="1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4.4" thickBot="1">
      <c r="A7" s="14">
        <f xml:space="preserve"> COUNTIF(F:F,"Pass")</f>
        <v>16</v>
      </c>
      <c r="B7" s="79">
        <f xml:space="preserve"> COUNTIF(F:F,"Fail")</f>
        <v>1</v>
      </c>
      <c r="C7" s="79">
        <f>COUNTIF(F:F,"untested")</f>
        <v>0</v>
      </c>
      <c r="D7" s="79">
        <f>COUNTIF(F:F,"N/A")</f>
        <v>2</v>
      </c>
      <c r="E7" s="79">
        <f>COUNTIF(A:A,"*-*")</f>
        <v>19</v>
      </c>
      <c r="F7" s="12"/>
      <c r="G7" s="12"/>
      <c r="H7" s="13"/>
      <c r="I7" s="9" t="s">
        <v>8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>
      <c r="A8" s="15"/>
      <c r="B8" s="16"/>
      <c r="C8" s="16"/>
      <c r="D8" s="16"/>
      <c r="E8" s="16"/>
      <c r="F8" s="16"/>
      <c r="G8" s="16"/>
      <c r="H8" s="16"/>
      <c r="I8" s="16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>
      <c r="A9" s="158" t="s">
        <v>11</v>
      </c>
      <c r="B9" s="158" t="s">
        <v>12</v>
      </c>
      <c r="C9" s="155" t="s">
        <v>13</v>
      </c>
      <c r="D9" s="158" t="s">
        <v>14</v>
      </c>
      <c r="E9" s="160" t="s">
        <v>15</v>
      </c>
      <c r="F9" s="155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>
      <c r="A10" s="159"/>
      <c r="B10" s="159"/>
      <c r="C10" s="158"/>
      <c r="D10" s="159"/>
      <c r="E10" s="161"/>
      <c r="F10" s="156"/>
      <c r="G10" s="158"/>
      <c r="H10" s="158"/>
      <c r="I10" s="158"/>
      <c r="J10" s="159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7.399999999999999" thickBot="1">
      <c r="A11" s="22" t="s">
        <v>21</v>
      </c>
      <c r="B11" s="22"/>
      <c r="C11" s="22"/>
      <c r="D11" s="22"/>
      <c r="E11" s="22"/>
      <c r="F11" s="22"/>
      <c r="G11" s="22"/>
      <c r="H11" s="22"/>
      <c r="I11" s="150"/>
      <c r="J11" s="151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1" customFormat="1" ht="73.5" customHeight="1">
      <c r="A12" s="142" t="s">
        <v>27</v>
      </c>
      <c r="B12" s="148" t="s">
        <v>113</v>
      </c>
      <c r="C12" s="148"/>
      <c r="D12" s="121" t="s">
        <v>114</v>
      </c>
      <c r="E12" s="148" t="s">
        <v>116</v>
      </c>
      <c r="F12" s="142" t="s">
        <v>4</v>
      </c>
      <c r="G12" s="85"/>
      <c r="H12" s="92"/>
      <c r="I12" s="92"/>
      <c r="J12" s="92"/>
    </row>
    <row r="13" spans="1:21" customFormat="1" ht="73.5" customHeight="1" thickBot="1">
      <c r="A13" s="143"/>
      <c r="B13" s="149"/>
      <c r="C13" s="149"/>
      <c r="D13" s="122" t="s">
        <v>115</v>
      </c>
      <c r="E13" s="149"/>
      <c r="F13" s="143"/>
      <c r="G13" s="84"/>
      <c r="H13" s="92"/>
      <c r="I13" s="92"/>
      <c r="J13" s="92"/>
    </row>
    <row r="14" spans="1:21" customFormat="1" ht="98.25" customHeight="1">
      <c r="A14" s="142" t="s">
        <v>28</v>
      </c>
      <c r="B14" s="148" t="s">
        <v>83</v>
      </c>
      <c r="C14" s="148"/>
      <c r="D14" s="121" t="s">
        <v>257</v>
      </c>
      <c r="E14" s="121" t="s">
        <v>258</v>
      </c>
      <c r="F14" s="142" t="s">
        <v>4</v>
      </c>
      <c r="G14" s="84"/>
      <c r="H14" s="92"/>
      <c r="I14" s="92"/>
      <c r="J14" s="92"/>
    </row>
    <row r="15" spans="1:21" customFormat="1" ht="93" customHeight="1" thickBot="1">
      <c r="A15" s="143"/>
      <c r="B15" s="149"/>
      <c r="C15" s="149"/>
      <c r="D15" s="122" t="s">
        <v>115</v>
      </c>
      <c r="E15" s="122"/>
      <c r="F15" s="143"/>
      <c r="G15" s="84"/>
      <c r="H15" s="92"/>
      <c r="I15" s="92"/>
      <c r="J15" s="92"/>
    </row>
    <row r="16" spans="1:21" customFormat="1" ht="93" customHeight="1">
      <c r="A16" s="142" t="s">
        <v>67</v>
      </c>
      <c r="B16" s="148" t="s">
        <v>84</v>
      </c>
      <c r="C16" s="148"/>
      <c r="D16" s="121" t="s">
        <v>261</v>
      </c>
      <c r="E16" s="121" t="s">
        <v>259</v>
      </c>
      <c r="F16" s="142" t="s">
        <v>4</v>
      </c>
      <c r="G16" s="84"/>
      <c r="H16" s="92"/>
      <c r="I16" s="92"/>
      <c r="J16" s="92"/>
    </row>
    <row r="17" spans="1:20" customFormat="1" ht="93" customHeight="1" thickBot="1">
      <c r="A17" s="143"/>
      <c r="B17" s="149"/>
      <c r="C17" s="149"/>
      <c r="D17" s="122" t="s">
        <v>115</v>
      </c>
      <c r="E17" s="122"/>
      <c r="F17" s="143"/>
      <c r="G17" s="84"/>
      <c r="H17" s="92"/>
      <c r="I17" s="92"/>
      <c r="J17" s="92"/>
    </row>
    <row r="18" spans="1:20" customFormat="1" ht="93" customHeight="1">
      <c r="A18" s="142" t="s">
        <v>29</v>
      </c>
      <c r="B18" s="148" t="s">
        <v>85</v>
      </c>
      <c r="C18" s="148"/>
      <c r="D18" s="121" t="s">
        <v>262</v>
      </c>
      <c r="E18" s="121" t="s">
        <v>260</v>
      </c>
      <c r="F18" s="142" t="s">
        <v>4</v>
      </c>
      <c r="G18" s="84"/>
      <c r="H18" s="92"/>
      <c r="I18" s="92"/>
      <c r="J18" s="92"/>
    </row>
    <row r="19" spans="1:20" customFormat="1" ht="93" customHeight="1" thickBot="1">
      <c r="A19" s="143"/>
      <c r="B19" s="149"/>
      <c r="C19" s="149"/>
      <c r="D19" s="122" t="s">
        <v>115</v>
      </c>
      <c r="E19" s="122"/>
      <c r="F19" s="143"/>
      <c r="G19" s="84"/>
      <c r="H19" s="92"/>
      <c r="I19" s="92"/>
      <c r="J19" s="92"/>
    </row>
    <row r="20" spans="1:20" customFormat="1" ht="93" customHeight="1">
      <c r="A20" s="142" t="s">
        <v>30</v>
      </c>
      <c r="B20" s="148" t="s">
        <v>87</v>
      </c>
      <c r="C20" s="148"/>
      <c r="D20" s="121" t="s">
        <v>263</v>
      </c>
      <c r="E20" s="121" t="s">
        <v>264</v>
      </c>
      <c r="F20" s="142" t="s">
        <v>4</v>
      </c>
      <c r="G20" s="84" t="s">
        <v>26</v>
      </c>
      <c r="H20" s="92"/>
      <c r="I20" s="92"/>
      <c r="J20" s="92"/>
    </row>
    <row r="21" spans="1:20" ht="93" customHeight="1" thickBot="1">
      <c r="A21" s="143"/>
      <c r="B21" s="149"/>
      <c r="C21" s="149"/>
      <c r="D21" s="122" t="s">
        <v>115</v>
      </c>
      <c r="E21" s="122"/>
      <c r="F21" s="143"/>
      <c r="G21" s="25"/>
      <c r="H21" s="24"/>
      <c r="I21" s="24"/>
      <c r="J21" s="24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93" customHeight="1">
      <c r="A22" s="142" t="s">
        <v>68</v>
      </c>
      <c r="B22" s="148" t="s">
        <v>89</v>
      </c>
      <c r="C22" s="148"/>
      <c r="D22" s="121" t="s">
        <v>265</v>
      </c>
      <c r="E22" s="121" t="s">
        <v>266</v>
      </c>
      <c r="F22" s="142" t="s">
        <v>4</v>
      </c>
      <c r="G22" s="25"/>
      <c r="H22" s="24"/>
      <c r="I22" s="24"/>
      <c r="J22" s="24"/>
      <c r="K22" s="23"/>
      <c r="L22" s="23"/>
      <c r="M22" s="23"/>
      <c r="N22" s="23"/>
      <c r="O22" s="23"/>
      <c r="P22" s="23"/>
      <c r="Q22" s="23"/>
      <c r="R22" s="23"/>
      <c r="S22" s="23"/>
    </row>
    <row r="23" spans="1:20" ht="93" customHeight="1" thickBot="1">
      <c r="A23" s="143"/>
      <c r="B23" s="149"/>
      <c r="C23" s="149"/>
      <c r="D23" s="122" t="s">
        <v>115</v>
      </c>
      <c r="E23" s="122"/>
      <c r="F23" s="143"/>
      <c r="G23" s="25"/>
      <c r="H23" s="24"/>
      <c r="I23" s="24"/>
      <c r="J23" s="24"/>
      <c r="K23" s="23"/>
      <c r="L23" s="23"/>
      <c r="M23" s="23"/>
      <c r="N23" s="23"/>
      <c r="O23" s="23"/>
      <c r="P23" s="23"/>
      <c r="Q23" s="23"/>
      <c r="R23" s="23"/>
      <c r="S23" s="23"/>
    </row>
    <row r="24" spans="1:20" ht="93" customHeight="1">
      <c r="A24" s="142" t="s">
        <v>69</v>
      </c>
      <c r="B24" s="148" t="s">
        <v>91</v>
      </c>
      <c r="C24" s="148"/>
      <c r="D24" s="121" t="s">
        <v>267</v>
      </c>
      <c r="E24" s="121" t="s">
        <v>268</v>
      </c>
      <c r="F24" s="142" t="s">
        <v>4</v>
      </c>
      <c r="G24" s="25"/>
      <c r="H24" s="24"/>
      <c r="I24" s="24"/>
      <c r="J24" s="24"/>
      <c r="K24" s="23"/>
      <c r="L24" s="23"/>
      <c r="M24" s="23"/>
      <c r="N24" s="23"/>
      <c r="O24" s="23"/>
      <c r="P24" s="23"/>
      <c r="Q24" s="23"/>
      <c r="R24" s="23"/>
      <c r="S24" s="23"/>
    </row>
    <row r="25" spans="1:20" ht="93" customHeight="1" thickBot="1">
      <c r="A25" s="143"/>
      <c r="B25" s="149"/>
      <c r="C25" s="149"/>
      <c r="D25" s="122" t="s">
        <v>115</v>
      </c>
      <c r="E25" s="122"/>
      <c r="F25" s="143"/>
      <c r="G25" s="25"/>
      <c r="H25" s="24"/>
      <c r="I25" s="24"/>
      <c r="J25" s="24"/>
      <c r="K25" s="23"/>
      <c r="L25" s="23"/>
      <c r="M25" s="23"/>
      <c r="N25" s="23"/>
      <c r="O25" s="23"/>
      <c r="P25" s="23"/>
      <c r="Q25" s="23"/>
      <c r="R25" s="23"/>
      <c r="S25" s="23"/>
    </row>
    <row r="26" spans="1:20" ht="57.6" customHeight="1">
      <c r="A26" s="142" t="s">
        <v>31</v>
      </c>
      <c r="B26" s="148" t="s">
        <v>232</v>
      </c>
      <c r="C26" s="148"/>
      <c r="D26" s="121" t="s">
        <v>269</v>
      </c>
      <c r="E26" s="121" t="s">
        <v>271</v>
      </c>
      <c r="F26" s="142" t="s">
        <v>6</v>
      </c>
      <c r="G26" s="27"/>
      <c r="H26" s="28"/>
      <c r="I26" s="28"/>
      <c r="J26" s="29"/>
    </row>
    <row r="27" spans="1:20" ht="57.6" customHeight="1" thickBot="1">
      <c r="A27" s="143"/>
      <c r="B27" s="149"/>
      <c r="C27" s="149"/>
      <c r="D27" s="122" t="s">
        <v>115</v>
      </c>
      <c r="E27" s="122"/>
      <c r="F27" s="143"/>
      <c r="G27" s="27"/>
      <c r="H27" s="28"/>
      <c r="I27" s="28"/>
      <c r="J27" s="29"/>
    </row>
    <row r="28" spans="1:20" ht="50.4">
      <c r="A28" s="142" t="s">
        <v>32</v>
      </c>
      <c r="B28" s="148" t="s">
        <v>93</v>
      </c>
      <c r="C28" s="148"/>
      <c r="D28" s="121" t="s">
        <v>94</v>
      </c>
      <c r="E28" s="121" t="s">
        <v>270</v>
      </c>
      <c r="F28" s="142" t="s">
        <v>4</v>
      </c>
      <c r="G28" s="136"/>
      <c r="H28" s="133"/>
      <c r="I28" s="133"/>
      <c r="J28" s="134"/>
    </row>
    <row r="29" spans="1:20" ht="17.399999999999999" thickBot="1">
      <c r="A29" s="143"/>
      <c r="B29" s="149"/>
      <c r="C29" s="149"/>
      <c r="D29" s="122" t="s">
        <v>115</v>
      </c>
      <c r="E29" s="122"/>
      <c r="F29" s="143"/>
      <c r="G29" s="135"/>
      <c r="H29" s="133"/>
      <c r="I29" s="133"/>
      <c r="J29" s="134"/>
    </row>
    <row r="30" spans="1:20" ht="33.6">
      <c r="A30" s="142" t="s">
        <v>33</v>
      </c>
      <c r="B30" s="148" t="s">
        <v>98</v>
      </c>
      <c r="C30" s="148"/>
      <c r="D30" s="121" t="s">
        <v>99</v>
      </c>
      <c r="E30" s="121" t="s">
        <v>75</v>
      </c>
      <c r="F30" s="142" t="s">
        <v>4</v>
      </c>
      <c r="G30" s="135"/>
      <c r="H30" s="133"/>
      <c r="I30" s="133"/>
      <c r="J30" s="134"/>
    </row>
    <row r="31" spans="1:20" ht="51" thickBot="1">
      <c r="A31" s="143"/>
      <c r="B31" s="149"/>
      <c r="C31" s="149"/>
      <c r="D31" s="122" t="s">
        <v>115</v>
      </c>
      <c r="E31" s="122" t="s">
        <v>76</v>
      </c>
      <c r="F31" s="143"/>
      <c r="G31" s="135"/>
      <c r="H31" s="133"/>
      <c r="I31" s="133"/>
      <c r="J31" s="134"/>
    </row>
    <row r="32" spans="1:20" ht="50.4">
      <c r="A32" s="142" t="s">
        <v>34</v>
      </c>
      <c r="B32" s="148" t="s">
        <v>101</v>
      </c>
      <c r="C32" s="148"/>
      <c r="D32" s="121" t="s">
        <v>102</v>
      </c>
      <c r="E32" s="121" t="s">
        <v>75</v>
      </c>
      <c r="F32" s="142" t="s">
        <v>4</v>
      </c>
      <c r="G32" s="135"/>
      <c r="H32" s="133"/>
      <c r="I32" s="133"/>
      <c r="J32" s="134"/>
    </row>
    <row r="33" spans="1:10" ht="34.200000000000003" thickBot="1">
      <c r="A33" s="143"/>
      <c r="B33" s="149"/>
      <c r="C33" s="149"/>
      <c r="D33" s="122" t="s">
        <v>115</v>
      </c>
      <c r="E33" s="122" t="s">
        <v>272</v>
      </c>
      <c r="F33" s="143"/>
      <c r="G33" s="135"/>
      <c r="H33" s="133"/>
      <c r="I33" s="133"/>
      <c r="J33" s="134"/>
    </row>
    <row r="34" spans="1:10" ht="50.4">
      <c r="A34" s="142" t="s">
        <v>35</v>
      </c>
      <c r="B34" s="148" t="s">
        <v>104</v>
      </c>
      <c r="C34" s="148"/>
      <c r="D34" s="121" t="s">
        <v>105</v>
      </c>
      <c r="E34" s="121" t="s">
        <v>75</v>
      </c>
      <c r="F34" s="142" t="s">
        <v>4</v>
      </c>
      <c r="G34" s="135"/>
      <c r="H34" s="133"/>
      <c r="I34" s="133"/>
      <c r="J34" s="134"/>
    </row>
    <row r="35" spans="1:10" ht="34.200000000000003" thickBot="1">
      <c r="A35" s="143"/>
      <c r="B35" s="149"/>
      <c r="C35" s="149"/>
      <c r="D35" s="122" t="s">
        <v>115</v>
      </c>
      <c r="E35" s="122" t="s">
        <v>272</v>
      </c>
      <c r="F35" s="143"/>
      <c r="G35" s="135"/>
      <c r="H35" s="133"/>
      <c r="I35" s="133"/>
      <c r="J35" s="134"/>
    </row>
    <row r="36" spans="1:10" ht="50.4">
      <c r="A36" s="142" t="s">
        <v>36</v>
      </c>
      <c r="B36" s="148" t="s">
        <v>321</v>
      </c>
      <c r="C36" s="142"/>
      <c r="D36" s="121" t="s">
        <v>118</v>
      </c>
      <c r="E36" s="121" t="s">
        <v>75</v>
      </c>
      <c r="F36" s="142" t="s">
        <v>4</v>
      </c>
      <c r="G36" s="135"/>
      <c r="H36" s="133"/>
      <c r="I36" s="133"/>
      <c r="J36" s="134"/>
    </row>
    <row r="37" spans="1:10" ht="50.4" customHeight="1" thickBot="1">
      <c r="A37" s="143"/>
      <c r="B37" s="149"/>
      <c r="C37" s="143"/>
      <c r="D37" s="122" t="s">
        <v>115</v>
      </c>
      <c r="E37" s="122" t="s">
        <v>117</v>
      </c>
      <c r="F37" s="143"/>
      <c r="G37" s="135"/>
      <c r="H37" s="133"/>
      <c r="I37" s="133"/>
      <c r="J37" s="134"/>
    </row>
    <row r="38" spans="1:10" ht="31.2" customHeight="1">
      <c r="A38" s="142" t="s">
        <v>37</v>
      </c>
      <c r="B38" s="148" t="s">
        <v>110</v>
      </c>
      <c r="C38" s="148"/>
      <c r="D38" s="129" t="s">
        <v>108</v>
      </c>
      <c r="E38" s="129" t="s">
        <v>75</v>
      </c>
      <c r="F38" s="142" t="s">
        <v>4</v>
      </c>
      <c r="G38" s="135"/>
      <c r="H38" s="133"/>
      <c r="I38" s="133"/>
      <c r="J38" s="134"/>
    </row>
    <row r="39" spans="1:10" ht="31.2" customHeight="1" thickBot="1">
      <c r="A39" s="143"/>
      <c r="B39" s="162"/>
      <c r="C39" s="162"/>
      <c r="D39" s="130" t="s">
        <v>111</v>
      </c>
      <c r="E39" s="130" t="s">
        <v>119</v>
      </c>
      <c r="F39" s="143"/>
      <c r="G39" s="135"/>
      <c r="H39" s="133"/>
      <c r="I39" s="133"/>
      <c r="J39" s="134"/>
    </row>
    <row r="40" spans="1:10" ht="38.4" customHeight="1">
      <c r="A40" s="142" t="s">
        <v>38</v>
      </c>
      <c r="B40" s="163" t="s">
        <v>233</v>
      </c>
      <c r="C40" s="131"/>
      <c r="D40" s="121" t="s">
        <v>108</v>
      </c>
      <c r="E40" s="121" t="s">
        <v>75</v>
      </c>
      <c r="F40" s="142" t="s">
        <v>8</v>
      </c>
      <c r="G40" s="135"/>
      <c r="H40" s="133"/>
      <c r="I40" s="133"/>
      <c r="J40" s="134"/>
    </row>
    <row r="41" spans="1:10" ht="38.4" customHeight="1" thickBot="1">
      <c r="A41" s="143"/>
      <c r="B41" s="145"/>
      <c r="C41" s="132"/>
      <c r="D41" s="121" t="s">
        <v>273</v>
      </c>
      <c r="E41" s="121" t="s">
        <v>278</v>
      </c>
      <c r="F41" s="143"/>
      <c r="G41" s="135"/>
      <c r="H41" s="133"/>
      <c r="I41" s="133"/>
      <c r="J41" s="134"/>
    </row>
    <row r="42" spans="1:10" ht="38.4" customHeight="1">
      <c r="A42" s="142" t="s">
        <v>39</v>
      </c>
      <c r="B42" s="146" t="s">
        <v>234</v>
      </c>
      <c r="C42" s="131"/>
      <c r="D42" s="129" t="s">
        <v>274</v>
      </c>
      <c r="E42" s="129" t="s">
        <v>75</v>
      </c>
      <c r="F42" s="142" t="s">
        <v>8</v>
      </c>
      <c r="G42" s="135"/>
      <c r="H42" s="133"/>
      <c r="I42" s="133"/>
      <c r="J42" s="134"/>
    </row>
    <row r="43" spans="1:10" ht="38.4" customHeight="1" thickBot="1">
      <c r="A43" s="143"/>
      <c r="B43" s="147"/>
      <c r="C43" s="132"/>
      <c r="D43" s="130" t="s">
        <v>275</v>
      </c>
      <c r="E43" s="130" t="s">
        <v>279</v>
      </c>
      <c r="F43" s="143"/>
      <c r="G43" s="135"/>
      <c r="H43" s="133"/>
      <c r="I43" s="133"/>
      <c r="J43" s="134"/>
    </row>
    <row r="44" spans="1:10" ht="38.4" customHeight="1">
      <c r="A44" s="142" t="s">
        <v>41</v>
      </c>
      <c r="B44" s="144" t="s">
        <v>235</v>
      </c>
      <c r="C44" s="131"/>
      <c r="D44" s="129" t="s">
        <v>276</v>
      </c>
      <c r="E44" s="129" t="s">
        <v>280</v>
      </c>
      <c r="F44" s="142" t="s">
        <v>4</v>
      </c>
      <c r="G44" s="135"/>
      <c r="H44" s="133"/>
      <c r="I44" s="133"/>
      <c r="J44" s="134"/>
    </row>
    <row r="45" spans="1:10" ht="38.4" customHeight="1" thickBot="1">
      <c r="A45" s="143"/>
      <c r="B45" s="145"/>
      <c r="C45" s="132"/>
      <c r="D45" s="130" t="s">
        <v>277</v>
      </c>
      <c r="E45" s="130"/>
      <c r="F45" s="143"/>
      <c r="G45" s="135"/>
      <c r="H45" s="133"/>
      <c r="I45" s="133"/>
      <c r="J45" s="134"/>
    </row>
    <row r="46" spans="1:10" ht="38.4" customHeight="1">
      <c r="A46" s="142" t="s">
        <v>43</v>
      </c>
      <c r="B46" s="144" t="s">
        <v>322</v>
      </c>
      <c r="C46" s="131"/>
      <c r="D46" s="129" t="s">
        <v>108</v>
      </c>
      <c r="E46" s="129" t="s">
        <v>326</v>
      </c>
      <c r="F46" s="142" t="s">
        <v>4</v>
      </c>
      <c r="G46" s="135"/>
      <c r="H46" s="133"/>
      <c r="I46" s="133"/>
      <c r="J46" s="134"/>
    </row>
    <row r="47" spans="1:10" ht="38.4" customHeight="1" thickBot="1">
      <c r="A47" s="143"/>
      <c r="B47" s="145"/>
      <c r="C47" s="132"/>
      <c r="D47" s="130" t="s">
        <v>324</v>
      </c>
      <c r="E47" s="130"/>
      <c r="F47" s="143"/>
      <c r="G47" s="135"/>
      <c r="H47" s="133"/>
      <c r="I47" s="133"/>
      <c r="J47" s="134"/>
    </row>
    <row r="48" spans="1:10" ht="38.4" customHeight="1">
      <c r="A48" s="142" t="s">
        <v>44</v>
      </c>
      <c r="B48" s="144" t="s">
        <v>323</v>
      </c>
      <c r="C48" s="131"/>
      <c r="D48" s="129" t="s">
        <v>276</v>
      </c>
      <c r="E48" s="129" t="s">
        <v>327</v>
      </c>
      <c r="F48" s="142" t="s">
        <v>4</v>
      </c>
      <c r="G48" s="135"/>
      <c r="H48" s="133"/>
      <c r="I48" s="133"/>
      <c r="J48" s="134"/>
    </row>
    <row r="49" spans="1:10" ht="38.4" customHeight="1" thickBot="1">
      <c r="A49" s="143"/>
      <c r="B49" s="145"/>
      <c r="C49" s="132"/>
      <c r="D49" s="130" t="s">
        <v>325</v>
      </c>
      <c r="E49" s="130"/>
      <c r="F49" s="143"/>
      <c r="G49" s="135"/>
      <c r="H49" s="133"/>
      <c r="I49" s="133"/>
      <c r="J49" s="134"/>
    </row>
  </sheetData>
  <mergeCells count="86">
    <mergeCell ref="A38:A39"/>
    <mergeCell ref="B38:B39"/>
    <mergeCell ref="C38:C39"/>
    <mergeCell ref="F38:F39"/>
    <mergeCell ref="F40:F41"/>
    <mergeCell ref="A40:A41"/>
    <mergeCell ref="B40:B41"/>
    <mergeCell ref="C34:C35"/>
    <mergeCell ref="F34:F35"/>
    <mergeCell ref="B36:B37"/>
    <mergeCell ref="C36:C37"/>
    <mergeCell ref="F36:F37"/>
    <mergeCell ref="C30:C31"/>
    <mergeCell ref="F30:F31"/>
    <mergeCell ref="B32:B33"/>
    <mergeCell ref="C32:C33"/>
    <mergeCell ref="F32:F33"/>
    <mergeCell ref="C28:C29"/>
    <mergeCell ref="F28:F29"/>
    <mergeCell ref="A22:A23"/>
    <mergeCell ref="B22:B23"/>
    <mergeCell ref="C22:C23"/>
    <mergeCell ref="F22:F23"/>
    <mergeCell ref="A24:A25"/>
    <mergeCell ref="B24:B25"/>
    <mergeCell ref="C24:C25"/>
    <mergeCell ref="F24:F25"/>
    <mergeCell ref="F26:F27"/>
    <mergeCell ref="C26:C27"/>
    <mergeCell ref="B26:B27"/>
    <mergeCell ref="A26:A27"/>
    <mergeCell ref="A28:A29"/>
    <mergeCell ref="B28:B29"/>
    <mergeCell ref="C14:C15"/>
    <mergeCell ref="F14:F15"/>
    <mergeCell ref="A16:A17"/>
    <mergeCell ref="B16:B17"/>
    <mergeCell ref="C16:C17"/>
    <mergeCell ref="F16:F17"/>
    <mergeCell ref="C18:C19"/>
    <mergeCell ref="F18:F19"/>
    <mergeCell ref="A20:A21"/>
    <mergeCell ref="B20:B21"/>
    <mergeCell ref="C20:C21"/>
    <mergeCell ref="F20:F21"/>
    <mergeCell ref="A9:A10"/>
    <mergeCell ref="B9:B10"/>
    <mergeCell ref="C9:C10"/>
    <mergeCell ref="D9:D10"/>
    <mergeCell ref="E9:E10"/>
    <mergeCell ref="C12:C13"/>
    <mergeCell ref="E12:E13"/>
    <mergeCell ref="F12:F13"/>
    <mergeCell ref="I11:J11"/>
    <mergeCell ref="B1:E2"/>
    <mergeCell ref="B3:E3"/>
    <mergeCell ref="B4:E4"/>
    <mergeCell ref="F9:F10"/>
    <mergeCell ref="G9:G10"/>
    <mergeCell ref="H9:H10"/>
    <mergeCell ref="I9:I10"/>
    <mergeCell ref="J9:J10"/>
    <mergeCell ref="A30:A31"/>
    <mergeCell ref="A36:A37"/>
    <mergeCell ref="B30:B31"/>
    <mergeCell ref="A34:A35"/>
    <mergeCell ref="A32:A33"/>
    <mergeCell ref="B34:B35"/>
    <mergeCell ref="A12:A13"/>
    <mergeCell ref="B12:B13"/>
    <mergeCell ref="A18:A19"/>
    <mergeCell ref="B18:B19"/>
    <mergeCell ref="A14:A15"/>
    <mergeCell ref="B14:B15"/>
    <mergeCell ref="A48:A49"/>
    <mergeCell ref="B48:B49"/>
    <mergeCell ref="F48:F49"/>
    <mergeCell ref="F42:F43"/>
    <mergeCell ref="F44:F45"/>
    <mergeCell ref="A46:A47"/>
    <mergeCell ref="B46:B47"/>
    <mergeCell ref="F46:F47"/>
    <mergeCell ref="A42:A43"/>
    <mergeCell ref="A44:A45"/>
    <mergeCell ref="B42:B43"/>
    <mergeCell ref="B44:B45"/>
  </mergeCells>
  <phoneticPr fontId="19" type="noConversion"/>
  <dataValidations count="2">
    <dataValidation type="list" allowBlank="1" showInputMessage="1" showErrorMessage="1" sqref="F1:F11 F21:F1048576" xr:uid="{00000000-0002-0000-0000-000000000000}">
      <formula1>$I$4:$I$7</formula1>
    </dataValidation>
    <dataValidation type="list" allowBlank="1" showInputMessage="1" showErrorMessage="1" sqref="F12:F20" xr:uid="{00000000-0002-0000-0000-000001000000}">
      <formula1>$E$3:$E$6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1"/>
  <sheetViews>
    <sheetView zoomScaleNormal="100" workbookViewId="0">
      <selection activeCell="G68" sqref="G68"/>
    </sheetView>
  </sheetViews>
  <sheetFormatPr defaultColWidth="8.88671875" defaultRowHeight="13.8"/>
  <cols>
    <col min="1" max="1" width="16" style="36" customWidth="1"/>
    <col min="2" max="2" width="24.44140625" style="36" customWidth="1"/>
    <col min="3" max="3" width="10.5546875" style="36" customWidth="1"/>
    <col min="4" max="4" width="47.88671875" style="36" customWidth="1"/>
    <col min="5" max="5" width="65.33203125" style="36" customWidth="1"/>
    <col min="6" max="6" width="13.6640625" style="36" customWidth="1"/>
    <col min="7" max="7" width="12.88671875" style="36" customWidth="1"/>
    <col min="8" max="9" width="8.88671875" style="36"/>
    <col min="10" max="10" width="22.44140625" style="36" customWidth="1"/>
    <col min="11" max="16384" width="8.88671875" style="36"/>
  </cols>
  <sheetData>
    <row r="1" spans="1:21">
      <c r="A1" s="42" t="s">
        <v>0</v>
      </c>
      <c r="B1" s="168"/>
      <c r="C1" s="168"/>
      <c r="D1" s="168"/>
      <c r="E1" s="168"/>
      <c r="F1" s="57"/>
      <c r="G1" s="58"/>
      <c r="H1" s="58"/>
      <c r="I1" s="58"/>
      <c r="J1" s="58"/>
      <c r="K1" s="59"/>
      <c r="L1" s="43"/>
      <c r="M1" s="43"/>
      <c r="N1" s="43"/>
      <c r="O1" s="43"/>
      <c r="P1" s="43"/>
      <c r="Q1" s="43"/>
      <c r="R1" s="43"/>
      <c r="S1" s="43"/>
      <c r="T1" s="43"/>
    </row>
    <row r="2" spans="1:21" ht="14.4" thickBot="1">
      <c r="A2" s="2"/>
      <c r="B2" s="168"/>
      <c r="C2" s="168"/>
      <c r="D2" s="168"/>
      <c r="E2" s="168"/>
      <c r="F2" s="73"/>
      <c r="G2" s="72"/>
      <c r="H2" s="72"/>
      <c r="I2" s="72"/>
      <c r="J2" s="72"/>
      <c r="K2" s="74"/>
      <c r="L2" s="43"/>
      <c r="M2" s="43"/>
      <c r="N2" s="43"/>
      <c r="O2" s="43"/>
      <c r="P2" s="43"/>
      <c r="Q2" s="43"/>
      <c r="R2" s="43"/>
      <c r="S2" s="43"/>
      <c r="T2" s="43"/>
    </row>
    <row r="3" spans="1:21">
      <c r="A3" s="54" t="s">
        <v>1</v>
      </c>
      <c r="B3" s="154" t="s">
        <v>23</v>
      </c>
      <c r="C3" s="154"/>
      <c r="D3" s="154"/>
      <c r="E3" s="154"/>
      <c r="F3" s="60"/>
      <c r="G3" s="61"/>
      <c r="H3" s="62"/>
      <c r="I3" s="63"/>
      <c r="J3" s="63"/>
      <c r="K3" s="64"/>
      <c r="L3" s="10"/>
      <c r="M3" s="10"/>
      <c r="N3" s="10"/>
      <c r="O3" s="10"/>
      <c r="P3" s="10"/>
      <c r="Q3" s="10"/>
      <c r="R3" s="10"/>
      <c r="S3" s="10"/>
      <c r="T3" s="10"/>
    </row>
    <row r="4" spans="1:21">
      <c r="A4" s="55" t="s">
        <v>3</v>
      </c>
      <c r="B4" s="154"/>
      <c r="C4" s="154"/>
      <c r="D4" s="154"/>
      <c r="E4" s="154"/>
      <c r="F4" s="60"/>
      <c r="G4" s="61"/>
      <c r="H4" s="62"/>
      <c r="I4" s="63" t="s">
        <v>4</v>
      </c>
      <c r="J4" s="63"/>
      <c r="K4" s="64"/>
      <c r="L4" s="10"/>
      <c r="M4" s="10"/>
      <c r="N4" s="10"/>
      <c r="O4" s="10"/>
      <c r="P4" s="10"/>
      <c r="Q4" s="10"/>
      <c r="R4" s="10"/>
      <c r="S4" s="10"/>
      <c r="T4" s="10"/>
    </row>
    <row r="5" spans="1:21">
      <c r="A5" s="56" t="s">
        <v>5</v>
      </c>
      <c r="B5" s="169" t="s">
        <v>25</v>
      </c>
      <c r="C5" s="169"/>
      <c r="D5" s="169"/>
      <c r="E5" s="169"/>
      <c r="F5" s="65"/>
      <c r="G5" s="11"/>
      <c r="H5" s="11"/>
      <c r="I5" s="63" t="s">
        <v>6</v>
      </c>
      <c r="J5" s="63"/>
      <c r="K5" s="64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0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66"/>
      <c r="G6" s="12"/>
      <c r="H6" s="13"/>
      <c r="I6" s="63" t="s">
        <v>10</v>
      </c>
      <c r="J6" s="63"/>
      <c r="K6" s="64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4">
        <f>COUNTIF(F:F,"Pass")</f>
        <v>26</v>
      </c>
      <c r="B7" s="81">
        <f xml:space="preserve"> COUNTIF(F:F,"Fail")</f>
        <v>2</v>
      </c>
      <c r="C7" s="81">
        <f>COUNTIF(F:F,"untested")</f>
        <v>0</v>
      </c>
      <c r="D7" s="81">
        <f>COUNTIF(F:F,"N/A")</f>
        <v>2</v>
      </c>
      <c r="E7" s="81">
        <f>COUNTIF(A:A,"*-*")</f>
        <v>30</v>
      </c>
      <c r="F7" s="67"/>
      <c r="G7" s="68"/>
      <c r="H7" s="69"/>
      <c r="I7" s="70" t="s">
        <v>8</v>
      </c>
      <c r="J7" s="70"/>
      <c r="K7" s="71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5"/>
      <c r="B8" s="17"/>
      <c r="C8" s="17"/>
      <c r="D8" s="17"/>
      <c r="E8" s="17"/>
      <c r="F8" s="17"/>
      <c r="G8" s="17"/>
      <c r="H8" s="17"/>
      <c r="I8" s="17"/>
      <c r="J8" s="17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1" ht="15" customHeight="1">
      <c r="A9" s="159" t="s">
        <v>11</v>
      </c>
      <c r="B9" s="159" t="s">
        <v>12</v>
      </c>
      <c r="C9" s="157" t="s">
        <v>13</v>
      </c>
      <c r="D9" s="159" t="s">
        <v>14</v>
      </c>
      <c r="E9" s="157" t="s">
        <v>71</v>
      </c>
      <c r="F9" s="170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15" customHeight="1">
      <c r="A10" s="159"/>
      <c r="B10" s="159"/>
      <c r="C10" s="158"/>
      <c r="D10" s="159"/>
      <c r="E10" s="158"/>
      <c r="F10" s="171"/>
      <c r="G10" s="158"/>
      <c r="H10" s="158"/>
      <c r="I10" s="158"/>
      <c r="J10" s="159"/>
      <c r="K10" s="48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ht="17.399999999999999" thickBot="1">
      <c r="A11" s="82" t="s">
        <v>22</v>
      </c>
      <c r="B11" s="50"/>
      <c r="C11" s="50"/>
      <c r="D11" s="50"/>
      <c r="E11" s="83"/>
      <c r="F11" s="50"/>
      <c r="G11" s="50"/>
      <c r="H11" s="50"/>
      <c r="I11" s="166"/>
      <c r="J11" s="167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spans="1:21" ht="16.8">
      <c r="A12" s="164" t="s">
        <v>27</v>
      </c>
      <c r="B12" s="148" t="s">
        <v>72</v>
      </c>
      <c r="C12" s="148"/>
      <c r="D12" s="121" t="s">
        <v>73</v>
      </c>
      <c r="E12" s="121" t="s">
        <v>75</v>
      </c>
      <c r="F12" s="142" t="s">
        <v>4</v>
      </c>
      <c r="G12" s="25"/>
      <c r="H12" s="24"/>
      <c r="I12" s="24"/>
      <c r="J12" s="24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1" ht="34.200000000000003" thickBot="1">
      <c r="A13" s="165"/>
      <c r="B13" s="149"/>
      <c r="C13" s="149"/>
      <c r="D13" s="122" t="s">
        <v>74</v>
      </c>
      <c r="E13" s="122" t="s">
        <v>76</v>
      </c>
      <c r="F13" s="143"/>
      <c r="G13" s="25"/>
      <c r="H13" s="24"/>
      <c r="I13" s="24"/>
      <c r="J13" s="24" t="s">
        <v>40</v>
      </c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1" ht="33.6">
      <c r="A14" s="164" t="s">
        <v>28</v>
      </c>
      <c r="B14" s="148" t="s">
        <v>77</v>
      </c>
      <c r="C14" s="148"/>
      <c r="D14" s="121" t="s">
        <v>78</v>
      </c>
      <c r="E14" s="121" t="s">
        <v>75</v>
      </c>
      <c r="F14" s="142" t="s">
        <v>6</v>
      </c>
      <c r="G14" s="25"/>
      <c r="H14" s="24"/>
      <c r="I14" s="24"/>
      <c r="J14" s="24" t="s">
        <v>40</v>
      </c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1" ht="34.200000000000003" thickBot="1">
      <c r="A15" s="165"/>
      <c r="B15" s="149"/>
      <c r="C15" s="149"/>
      <c r="D15" s="122" t="s">
        <v>74</v>
      </c>
      <c r="E15" s="122" t="s">
        <v>79</v>
      </c>
      <c r="F15" s="143"/>
      <c r="G15" s="25"/>
      <c r="H15" s="24"/>
      <c r="I15" s="24"/>
      <c r="J15" s="24" t="s">
        <v>40</v>
      </c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1" ht="33.6">
      <c r="A16" s="164" t="s">
        <v>67</v>
      </c>
      <c r="B16" s="148" t="s">
        <v>80</v>
      </c>
      <c r="C16" s="148"/>
      <c r="D16" s="121" t="s">
        <v>81</v>
      </c>
      <c r="E16" s="121" t="s">
        <v>75</v>
      </c>
      <c r="F16" s="142" t="s">
        <v>6</v>
      </c>
      <c r="G16" s="25"/>
      <c r="H16" s="24"/>
      <c r="I16" s="24"/>
      <c r="J16" s="24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 ht="17.399999999999999" thickBot="1">
      <c r="A17" s="165"/>
      <c r="B17" s="149"/>
      <c r="C17" s="149"/>
      <c r="D17" s="122" t="s">
        <v>74</v>
      </c>
      <c r="E17" s="122" t="s">
        <v>79</v>
      </c>
      <c r="F17" s="143"/>
      <c r="G17" s="25"/>
      <c r="H17" s="24"/>
      <c r="I17" s="24"/>
      <c r="J17" s="24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 ht="33.6">
      <c r="A18" s="164" t="s">
        <v>29</v>
      </c>
      <c r="B18" s="148" t="s">
        <v>236</v>
      </c>
      <c r="C18" s="148"/>
      <c r="D18" s="121" t="s">
        <v>281</v>
      </c>
      <c r="E18" s="121" t="s">
        <v>75</v>
      </c>
      <c r="F18" s="142" t="s">
        <v>4</v>
      </c>
      <c r="G18" s="25"/>
      <c r="H18" s="24"/>
      <c r="I18" s="24"/>
      <c r="J18" s="24"/>
      <c r="K18" s="51"/>
      <c r="L18" s="51"/>
      <c r="M18" s="51"/>
      <c r="N18" s="51"/>
      <c r="O18" s="51"/>
      <c r="P18" s="51"/>
      <c r="Q18" s="51"/>
      <c r="R18" s="51"/>
      <c r="S18" s="51"/>
    </row>
    <row r="19" spans="1:20" ht="34.200000000000003" thickBot="1">
      <c r="A19" s="165"/>
      <c r="B19" s="149"/>
      <c r="C19" s="149"/>
      <c r="D19" s="122" t="s">
        <v>74</v>
      </c>
      <c r="E19" s="122" t="s">
        <v>76</v>
      </c>
      <c r="F19" s="143"/>
      <c r="G19" s="25"/>
      <c r="H19" s="24"/>
      <c r="I19" s="24"/>
      <c r="J19" s="24"/>
      <c r="K19" s="51"/>
      <c r="L19" s="51"/>
      <c r="M19" s="51"/>
      <c r="N19" s="51"/>
      <c r="O19" s="51"/>
      <c r="P19" s="51"/>
      <c r="Q19" s="51"/>
      <c r="R19" s="51"/>
      <c r="S19" s="51"/>
    </row>
    <row r="20" spans="1:20" s="52" customFormat="1" ht="33.6">
      <c r="A20" s="164" t="s">
        <v>30</v>
      </c>
      <c r="B20" s="148" t="s">
        <v>83</v>
      </c>
      <c r="C20" s="148"/>
      <c r="D20" s="121" t="s">
        <v>282</v>
      </c>
      <c r="E20" s="121" t="s">
        <v>75</v>
      </c>
      <c r="F20" s="142" t="s">
        <v>4</v>
      </c>
      <c r="G20" s="38"/>
      <c r="H20" s="41"/>
      <c r="I20" s="41"/>
      <c r="J20" s="41"/>
    </row>
    <row r="21" spans="1:20" ht="34.200000000000003" thickBot="1">
      <c r="A21" s="165"/>
      <c r="B21" s="149"/>
      <c r="C21" s="149"/>
      <c r="D21" s="122" t="s">
        <v>74</v>
      </c>
      <c r="E21" s="122" t="s">
        <v>76</v>
      </c>
      <c r="F21" s="143"/>
      <c r="G21" s="53"/>
      <c r="H21" s="35"/>
      <c r="I21" s="35"/>
      <c r="J21" s="35"/>
    </row>
    <row r="22" spans="1:20" ht="50.4">
      <c r="A22" s="164" t="s">
        <v>68</v>
      </c>
      <c r="B22" s="148" t="s">
        <v>84</v>
      </c>
      <c r="C22" s="148"/>
      <c r="D22" s="121" t="s">
        <v>283</v>
      </c>
      <c r="E22" s="121" t="s">
        <v>75</v>
      </c>
      <c r="F22" s="142" t="s">
        <v>4</v>
      </c>
    </row>
    <row r="23" spans="1:20" ht="17.399999999999999" thickBot="1">
      <c r="A23" s="165"/>
      <c r="B23" s="149"/>
      <c r="C23" s="149"/>
      <c r="D23" s="122" t="s">
        <v>74</v>
      </c>
      <c r="E23" s="122" t="s">
        <v>365</v>
      </c>
      <c r="F23" s="143"/>
    </row>
    <row r="24" spans="1:20" ht="50.4">
      <c r="A24" s="164" t="s">
        <v>69</v>
      </c>
      <c r="B24" s="129" t="s">
        <v>85</v>
      </c>
      <c r="C24" s="129"/>
      <c r="D24" s="121" t="s">
        <v>86</v>
      </c>
      <c r="E24" s="121" t="s">
        <v>75</v>
      </c>
      <c r="F24" s="127" t="s">
        <v>4</v>
      </c>
    </row>
    <row r="25" spans="1:20" ht="17.399999999999999" thickBot="1">
      <c r="A25" s="165"/>
      <c r="B25" s="130"/>
      <c r="C25" s="130"/>
      <c r="D25" s="122" t="s">
        <v>74</v>
      </c>
      <c r="E25" s="122" t="s">
        <v>365</v>
      </c>
      <c r="F25" s="128"/>
    </row>
    <row r="26" spans="1:20" ht="50.4">
      <c r="A26" s="164" t="s">
        <v>31</v>
      </c>
      <c r="B26" s="129" t="s">
        <v>87</v>
      </c>
      <c r="C26" s="129"/>
      <c r="D26" s="121" t="s">
        <v>88</v>
      </c>
      <c r="E26" s="121" t="s">
        <v>75</v>
      </c>
      <c r="F26" s="127" t="s">
        <v>4</v>
      </c>
    </row>
    <row r="27" spans="1:20" ht="17.399999999999999" thickBot="1">
      <c r="A27" s="165"/>
      <c r="B27" s="130"/>
      <c r="C27" s="130"/>
      <c r="D27" s="122" t="s">
        <v>74</v>
      </c>
      <c r="E27" s="122" t="s">
        <v>365</v>
      </c>
      <c r="F27" s="128"/>
    </row>
    <row r="28" spans="1:20" ht="33.6">
      <c r="A28" s="164" t="s">
        <v>32</v>
      </c>
      <c r="B28" s="129" t="s">
        <v>89</v>
      </c>
      <c r="C28" s="129"/>
      <c r="D28" s="121" t="s">
        <v>90</v>
      </c>
      <c r="E28" s="121" t="s">
        <v>75</v>
      </c>
      <c r="F28" s="127" t="s">
        <v>4</v>
      </c>
    </row>
    <row r="29" spans="1:20" ht="17.399999999999999" thickBot="1">
      <c r="A29" s="165"/>
      <c r="B29" s="130"/>
      <c r="C29" s="130"/>
      <c r="D29" s="122" t="s">
        <v>74</v>
      </c>
      <c r="E29" s="122" t="s">
        <v>365</v>
      </c>
      <c r="F29" s="128"/>
    </row>
    <row r="30" spans="1:20" ht="33.6">
      <c r="A30" s="164" t="s">
        <v>33</v>
      </c>
      <c r="B30" s="129" t="s">
        <v>91</v>
      </c>
      <c r="C30" s="129"/>
      <c r="D30" s="121" t="s">
        <v>92</v>
      </c>
      <c r="E30" s="121" t="s">
        <v>75</v>
      </c>
      <c r="F30" s="127" t="s">
        <v>4</v>
      </c>
    </row>
    <row r="31" spans="1:20" ht="17.399999999999999" thickBot="1">
      <c r="A31" s="165"/>
      <c r="B31" s="130"/>
      <c r="C31" s="130"/>
      <c r="D31" s="122" t="s">
        <v>74</v>
      </c>
      <c r="E31" s="122" t="s">
        <v>365</v>
      </c>
      <c r="F31" s="128"/>
    </row>
    <row r="32" spans="1:20" ht="33.6">
      <c r="A32" s="164" t="s">
        <v>34</v>
      </c>
      <c r="B32" s="129" t="s">
        <v>93</v>
      </c>
      <c r="C32" s="129"/>
      <c r="D32" s="121" t="s">
        <v>94</v>
      </c>
      <c r="E32" s="121" t="s">
        <v>75</v>
      </c>
      <c r="F32" s="127" t="s">
        <v>4</v>
      </c>
    </row>
    <row r="33" spans="1:6" ht="17.399999999999999" thickBot="1">
      <c r="A33" s="165"/>
      <c r="B33" s="130"/>
      <c r="C33" s="130"/>
      <c r="D33" s="122" t="s">
        <v>74</v>
      </c>
      <c r="E33" s="122" t="s">
        <v>365</v>
      </c>
      <c r="F33" s="128"/>
    </row>
    <row r="34" spans="1:6" ht="33.6">
      <c r="A34" s="164" t="s">
        <v>35</v>
      </c>
      <c r="B34" s="129" t="s">
        <v>95</v>
      </c>
      <c r="C34" s="129"/>
      <c r="D34" s="121" t="s">
        <v>96</v>
      </c>
      <c r="E34" s="121" t="s">
        <v>75</v>
      </c>
      <c r="F34" s="127" t="s">
        <v>4</v>
      </c>
    </row>
    <row r="35" spans="1:6" ht="34.200000000000003" thickBot="1">
      <c r="A35" s="165"/>
      <c r="B35" s="130"/>
      <c r="C35" s="130"/>
      <c r="D35" s="122" t="s">
        <v>74</v>
      </c>
      <c r="E35" s="122" t="s">
        <v>97</v>
      </c>
      <c r="F35" s="128"/>
    </row>
    <row r="36" spans="1:6" ht="33.6">
      <c r="A36" s="164" t="s">
        <v>36</v>
      </c>
      <c r="B36" s="148" t="s">
        <v>98</v>
      </c>
      <c r="C36" s="148"/>
      <c r="D36" s="121" t="s">
        <v>99</v>
      </c>
      <c r="E36" s="121" t="s">
        <v>75</v>
      </c>
      <c r="F36" s="142" t="s">
        <v>4</v>
      </c>
    </row>
    <row r="37" spans="1:6" ht="34.200000000000003" thickBot="1">
      <c r="A37" s="165"/>
      <c r="B37" s="149"/>
      <c r="C37" s="149"/>
      <c r="D37" s="122" t="s">
        <v>74</v>
      </c>
      <c r="E37" s="122" t="s">
        <v>100</v>
      </c>
      <c r="F37" s="143"/>
    </row>
    <row r="38" spans="1:6" ht="33.6">
      <c r="A38" s="164" t="s">
        <v>37</v>
      </c>
      <c r="B38" s="148" t="s">
        <v>101</v>
      </c>
      <c r="C38" s="148"/>
      <c r="D38" s="121" t="s">
        <v>102</v>
      </c>
      <c r="E38" s="121" t="s">
        <v>75</v>
      </c>
      <c r="F38" s="142" t="s">
        <v>4</v>
      </c>
    </row>
    <row r="39" spans="1:6" ht="17.399999999999999" thickBot="1">
      <c r="A39" s="165"/>
      <c r="B39" s="149"/>
      <c r="C39" s="149"/>
      <c r="D39" s="122" t="s">
        <v>74</v>
      </c>
      <c r="E39" s="122" t="s">
        <v>103</v>
      </c>
      <c r="F39" s="143"/>
    </row>
    <row r="40" spans="1:6" ht="33.6">
      <c r="A40" s="164" t="s">
        <v>38</v>
      </c>
      <c r="B40" s="148" t="s">
        <v>104</v>
      </c>
      <c r="C40" s="148"/>
      <c r="D40" s="121" t="s">
        <v>105</v>
      </c>
      <c r="E40" s="121" t="s">
        <v>75</v>
      </c>
      <c r="F40" s="142" t="s">
        <v>4</v>
      </c>
    </row>
    <row r="41" spans="1:6" ht="17.399999999999999" thickBot="1">
      <c r="A41" s="165"/>
      <c r="B41" s="149"/>
      <c r="C41" s="149"/>
      <c r="D41" s="122" t="s">
        <v>74</v>
      </c>
      <c r="E41" s="122" t="s">
        <v>82</v>
      </c>
      <c r="F41" s="143"/>
    </row>
    <row r="42" spans="1:6" ht="33.6">
      <c r="A42" s="164" t="s">
        <v>39</v>
      </c>
      <c r="B42" s="148" t="s">
        <v>106</v>
      </c>
      <c r="C42" s="148"/>
      <c r="D42" s="121" t="s">
        <v>107</v>
      </c>
      <c r="E42" s="121" t="s">
        <v>75</v>
      </c>
      <c r="F42" s="142" t="s">
        <v>4</v>
      </c>
    </row>
    <row r="43" spans="1:6" ht="17.399999999999999" thickBot="1">
      <c r="A43" s="165"/>
      <c r="B43" s="149"/>
      <c r="C43" s="149"/>
      <c r="D43" s="122" t="s">
        <v>74</v>
      </c>
      <c r="E43" s="122" t="s">
        <v>82</v>
      </c>
      <c r="F43" s="143"/>
    </row>
    <row r="44" spans="1:6" ht="33.6">
      <c r="A44" s="164" t="s">
        <v>41</v>
      </c>
      <c r="B44" s="148" t="s">
        <v>237</v>
      </c>
      <c r="C44" s="148"/>
      <c r="D44" s="121" t="s">
        <v>284</v>
      </c>
      <c r="E44" s="121" t="s">
        <v>75</v>
      </c>
      <c r="F44" s="142" t="s">
        <v>4</v>
      </c>
    </row>
    <row r="45" spans="1:6" ht="17.399999999999999" thickBot="1">
      <c r="A45" s="165"/>
      <c r="B45" s="149"/>
      <c r="C45" s="149"/>
      <c r="D45" s="122" t="s">
        <v>74</v>
      </c>
      <c r="E45" s="122" t="s">
        <v>299</v>
      </c>
      <c r="F45" s="143"/>
    </row>
    <row r="46" spans="1:6" ht="33.6">
      <c r="A46" s="164" t="s">
        <v>43</v>
      </c>
      <c r="B46" s="148" t="s">
        <v>238</v>
      </c>
      <c r="C46" s="148"/>
      <c r="D46" s="121" t="s">
        <v>285</v>
      </c>
      <c r="E46" s="121" t="s">
        <v>75</v>
      </c>
      <c r="F46" s="142" t="s">
        <v>4</v>
      </c>
    </row>
    <row r="47" spans="1:6" ht="17.399999999999999" thickBot="1">
      <c r="A47" s="165"/>
      <c r="B47" s="149"/>
      <c r="C47" s="149"/>
      <c r="D47" s="122" t="s">
        <v>74</v>
      </c>
      <c r="E47" s="122" t="s">
        <v>299</v>
      </c>
      <c r="F47" s="143"/>
    </row>
    <row r="48" spans="1:6" ht="33.6">
      <c r="A48" s="164" t="s">
        <v>44</v>
      </c>
      <c r="B48" s="148" t="s">
        <v>286</v>
      </c>
      <c r="C48" s="148"/>
      <c r="D48" s="121" t="s">
        <v>287</v>
      </c>
      <c r="E48" s="121" t="s">
        <v>75</v>
      </c>
      <c r="F48" s="142" t="s">
        <v>4</v>
      </c>
    </row>
    <row r="49" spans="1:6" ht="17.399999999999999" thickBot="1">
      <c r="A49" s="165"/>
      <c r="B49" s="149"/>
      <c r="C49" s="149"/>
      <c r="D49" s="122" t="s">
        <v>74</v>
      </c>
      <c r="E49" s="122" t="s">
        <v>299</v>
      </c>
      <c r="F49" s="143"/>
    </row>
    <row r="50" spans="1:6" ht="16.8" customHeight="1">
      <c r="A50" s="164" t="s">
        <v>45</v>
      </c>
      <c r="B50" s="129" t="s">
        <v>239</v>
      </c>
      <c r="C50" s="129"/>
      <c r="D50" s="121" t="s">
        <v>288</v>
      </c>
      <c r="E50" s="121" t="s">
        <v>75</v>
      </c>
      <c r="F50" s="127" t="s">
        <v>4</v>
      </c>
    </row>
    <row r="51" spans="1:6" ht="17.399999999999999" thickBot="1">
      <c r="A51" s="165"/>
      <c r="B51" s="130"/>
      <c r="C51" s="130"/>
      <c r="D51" s="122" t="s">
        <v>109</v>
      </c>
      <c r="E51" s="122" t="s">
        <v>300</v>
      </c>
      <c r="F51" s="128"/>
    </row>
    <row r="52" spans="1:6" ht="16.8">
      <c r="A52" s="164" t="s">
        <v>46</v>
      </c>
      <c r="B52" s="148" t="s">
        <v>240</v>
      </c>
      <c r="C52" s="148"/>
      <c r="D52" s="121" t="s">
        <v>289</v>
      </c>
      <c r="E52" s="121" t="s">
        <v>75</v>
      </c>
      <c r="F52" s="142" t="s">
        <v>4</v>
      </c>
    </row>
    <row r="53" spans="1:6" ht="17.399999999999999" thickBot="1">
      <c r="A53" s="165"/>
      <c r="B53" s="149"/>
      <c r="C53" s="149"/>
      <c r="D53" s="122" t="s">
        <v>111</v>
      </c>
      <c r="E53" s="122" t="s">
        <v>299</v>
      </c>
      <c r="F53" s="143"/>
    </row>
    <row r="54" spans="1:6" ht="33.6">
      <c r="A54" s="164" t="s">
        <v>47</v>
      </c>
      <c r="B54" s="148" t="s">
        <v>241</v>
      </c>
      <c r="C54" s="148"/>
      <c r="D54" s="121" t="s">
        <v>290</v>
      </c>
      <c r="E54" s="121" t="s">
        <v>75</v>
      </c>
      <c r="F54" s="142" t="s">
        <v>4</v>
      </c>
    </row>
    <row r="55" spans="1:6" ht="17.399999999999999" thickBot="1">
      <c r="A55" s="165"/>
      <c r="B55" s="149"/>
      <c r="C55" s="149"/>
      <c r="D55" s="122" t="s">
        <v>74</v>
      </c>
      <c r="E55" s="122" t="s">
        <v>299</v>
      </c>
      <c r="F55" s="143"/>
    </row>
    <row r="56" spans="1:6" ht="33.6">
      <c r="A56" s="164" t="s">
        <v>48</v>
      </c>
      <c r="B56" s="148" t="s">
        <v>242</v>
      </c>
      <c r="C56" s="148"/>
      <c r="D56" s="121" t="s">
        <v>291</v>
      </c>
      <c r="E56" s="121" t="s">
        <v>75</v>
      </c>
      <c r="F56" s="142" t="s">
        <v>4</v>
      </c>
    </row>
    <row r="57" spans="1:6" ht="17.399999999999999" thickBot="1">
      <c r="A57" s="165"/>
      <c r="B57" s="149"/>
      <c r="C57" s="149"/>
      <c r="D57" s="122" t="s">
        <v>74</v>
      </c>
      <c r="E57" s="122" t="s">
        <v>301</v>
      </c>
      <c r="F57" s="143"/>
    </row>
    <row r="58" spans="1:6" ht="33.6">
      <c r="A58" s="164" t="s">
        <v>49</v>
      </c>
      <c r="B58" s="148" t="s">
        <v>243</v>
      </c>
      <c r="C58" s="148"/>
      <c r="D58" s="121" t="s">
        <v>292</v>
      </c>
      <c r="E58" s="121" t="s">
        <v>75</v>
      </c>
      <c r="F58" s="142" t="s">
        <v>4</v>
      </c>
    </row>
    <row r="59" spans="1:6" ht="17.399999999999999" thickBot="1">
      <c r="A59" s="165"/>
      <c r="B59" s="149"/>
      <c r="C59" s="149"/>
      <c r="D59" s="122" t="s">
        <v>74</v>
      </c>
      <c r="E59" s="122" t="s">
        <v>302</v>
      </c>
      <c r="F59" s="143"/>
    </row>
    <row r="60" spans="1:6" ht="16.8">
      <c r="A60" s="164" t="s">
        <v>120</v>
      </c>
      <c r="B60" s="148" t="s">
        <v>110</v>
      </c>
      <c r="C60" s="148"/>
      <c r="D60" s="121" t="s">
        <v>108</v>
      </c>
      <c r="E60" s="121" t="s">
        <v>75</v>
      </c>
      <c r="F60" s="142" t="s">
        <v>8</v>
      </c>
    </row>
    <row r="61" spans="1:6" ht="17.399999999999999" thickBot="1">
      <c r="A61" s="165"/>
      <c r="B61" s="149"/>
      <c r="C61" s="149"/>
      <c r="D61" s="122" t="s">
        <v>111</v>
      </c>
      <c r="E61" s="122" t="s">
        <v>112</v>
      </c>
      <c r="F61" s="143"/>
    </row>
    <row r="62" spans="1:6" ht="16.8">
      <c r="A62" s="164" t="s">
        <v>121</v>
      </c>
      <c r="B62" s="148" t="s">
        <v>244</v>
      </c>
      <c r="C62" s="148"/>
      <c r="D62" s="121" t="s">
        <v>293</v>
      </c>
      <c r="E62" s="121" t="s">
        <v>75</v>
      </c>
      <c r="F62" s="142" t="s">
        <v>4</v>
      </c>
    </row>
    <row r="63" spans="1:6" ht="17.399999999999999" thickBot="1">
      <c r="A63" s="165"/>
      <c r="B63" s="149"/>
      <c r="C63" s="149"/>
      <c r="D63" s="122"/>
      <c r="E63" s="122" t="s">
        <v>112</v>
      </c>
      <c r="F63" s="143"/>
    </row>
    <row r="64" spans="1:6" ht="16.8">
      <c r="A64" s="164" t="s">
        <v>122</v>
      </c>
      <c r="B64" s="148" t="s">
        <v>245</v>
      </c>
      <c r="C64" s="148"/>
      <c r="D64" s="121" t="s">
        <v>108</v>
      </c>
      <c r="E64" s="121" t="s">
        <v>75</v>
      </c>
      <c r="F64" s="142" t="s">
        <v>4</v>
      </c>
    </row>
    <row r="65" spans="1:6" ht="17.399999999999999" thickBot="1">
      <c r="A65" s="165"/>
      <c r="B65" s="149"/>
      <c r="C65" s="149"/>
      <c r="D65" s="122" t="s">
        <v>294</v>
      </c>
      <c r="E65" s="122" t="s">
        <v>303</v>
      </c>
      <c r="F65" s="143"/>
    </row>
    <row r="66" spans="1:6" ht="16.8" customHeight="1">
      <c r="A66" s="164" t="s">
        <v>123</v>
      </c>
      <c r="B66" s="148" t="s">
        <v>246</v>
      </c>
      <c r="C66" s="148"/>
      <c r="D66" s="121" t="s">
        <v>108</v>
      </c>
      <c r="E66" s="121" t="s">
        <v>75</v>
      </c>
      <c r="F66" s="142" t="s">
        <v>4</v>
      </c>
    </row>
    <row r="67" spans="1:6" ht="17.399999999999999" thickBot="1">
      <c r="A67" s="165"/>
      <c r="B67" s="149"/>
      <c r="C67" s="149"/>
      <c r="D67" s="122" t="s">
        <v>295</v>
      </c>
      <c r="E67" s="122" t="s">
        <v>304</v>
      </c>
      <c r="F67" s="143"/>
    </row>
    <row r="68" spans="1:6" ht="16.8">
      <c r="A68" s="164" t="s">
        <v>124</v>
      </c>
      <c r="B68" s="148" t="s">
        <v>247</v>
      </c>
      <c r="C68" s="148"/>
      <c r="D68" s="121" t="s">
        <v>108</v>
      </c>
      <c r="E68" s="121" t="s">
        <v>75</v>
      </c>
      <c r="F68" s="142" t="s">
        <v>4</v>
      </c>
    </row>
    <row r="69" spans="1:6" ht="17.399999999999999" thickBot="1">
      <c r="A69" s="165"/>
      <c r="B69" s="149"/>
      <c r="C69" s="149"/>
      <c r="D69" s="122" t="s">
        <v>296</v>
      </c>
      <c r="E69" s="122" t="s">
        <v>305</v>
      </c>
      <c r="F69" s="143"/>
    </row>
    <row r="70" spans="1:6" ht="16.8">
      <c r="A70" s="164" t="s">
        <v>125</v>
      </c>
      <c r="B70" s="148" t="s">
        <v>248</v>
      </c>
      <c r="C70" s="148"/>
      <c r="D70" s="121" t="s">
        <v>297</v>
      </c>
      <c r="E70" s="121" t="s">
        <v>75</v>
      </c>
      <c r="F70" s="142" t="s">
        <v>8</v>
      </c>
    </row>
    <row r="71" spans="1:6" ht="17.399999999999999" thickBot="1">
      <c r="A71" s="165"/>
      <c r="B71" s="149"/>
      <c r="C71" s="149"/>
      <c r="D71" s="122" t="s">
        <v>298</v>
      </c>
      <c r="E71" s="122" t="s">
        <v>306</v>
      </c>
      <c r="F71" s="143"/>
    </row>
  </sheetData>
  <mergeCells count="114">
    <mergeCell ref="F16:F17"/>
    <mergeCell ref="F14:F15"/>
    <mergeCell ref="F12:F13"/>
    <mergeCell ref="F18:F19"/>
    <mergeCell ref="F48:F49"/>
    <mergeCell ref="F46:F47"/>
    <mergeCell ref="F44:F45"/>
    <mergeCell ref="F42:F43"/>
    <mergeCell ref="F40:F41"/>
    <mergeCell ref="F38:F39"/>
    <mergeCell ref="F36:F37"/>
    <mergeCell ref="F22:F23"/>
    <mergeCell ref="F20:F21"/>
    <mergeCell ref="A46:A47"/>
    <mergeCell ref="B40:B41"/>
    <mergeCell ref="C40:C41"/>
    <mergeCell ref="A42:A43"/>
    <mergeCell ref="B42:B43"/>
    <mergeCell ref="C42:C43"/>
    <mergeCell ref="B46:B47"/>
    <mergeCell ref="C46:C47"/>
    <mergeCell ref="A48:A49"/>
    <mergeCell ref="B48:B49"/>
    <mergeCell ref="C48:C49"/>
    <mergeCell ref="B44:B45"/>
    <mergeCell ref="C44:C45"/>
    <mergeCell ref="A38:A39"/>
    <mergeCell ref="A40:A41"/>
    <mergeCell ref="A34:A35"/>
    <mergeCell ref="A36:A37"/>
    <mergeCell ref="B36:B37"/>
    <mergeCell ref="C36:C37"/>
    <mergeCell ref="B38:B39"/>
    <mergeCell ref="C38:C39"/>
    <mergeCell ref="A44:A45"/>
    <mergeCell ref="A24:A25"/>
    <mergeCell ref="A26:A27"/>
    <mergeCell ref="A20:A21"/>
    <mergeCell ref="A22:A23"/>
    <mergeCell ref="B18:B19"/>
    <mergeCell ref="C18:C19"/>
    <mergeCell ref="A30:A31"/>
    <mergeCell ref="A32:A33"/>
    <mergeCell ref="A28:A29"/>
    <mergeCell ref="B22:B23"/>
    <mergeCell ref="C22:C23"/>
    <mergeCell ref="B20:B21"/>
    <mergeCell ref="C20:C21"/>
    <mergeCell ref="A16:A17"/>
    <mergeCell ref="B16:B17"/>
    <mergeCell ref="C16:C17"/>
    <mergeCell ref="A18:A19"/>
    <mergeCell ref="A12:A13"/>
    <mergeCell ref="B12:B13"/>
    <mergeCell ref="C12:C13"/>
    <mergeCell ref="A14:A15"/>
    <mergeCell ref="B14:B15"/>
    <mergeCell ref="C14:C15"/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B5:E5"/>
    <mergeCell ref="F9:F10"/>
    <mergeCell ref="G9:G10"/>
    <mergeCell ref="H9:H10"/>
    <mergeCell ref="I9:I10"/>
    <mergeCell ref="J9:J10"/>
    <mergeCell ref="F58:F59"/>
    <mergeCell ref="A60:A61"/>
    <mergeCell ref="B60:B61"/>
    <mergeCell ref="C60:C61"/>
    <mergeCell ref="F60:F61"/>
    <mergeCell ref="A52:A53"/>
    <mergeCell ref="B52:B53"/>
    <mergeCell ref="C52:C53"/>
    <mergeCell ref="F52:F53"/>
    <mergeCell ref="A54:A55"/>
    <mergeCell ref="B54:B55"/>
    <mergeCell ref="C54:C55"/>
    <mergeCell ref="F54:F55"/>
    <mergeCell ref="A56:A57"/>
    <mergeCell ref="B56:B57"/>
    <mergeCell ref="C56:C57"/>
    <mergeCell ref="F56:F57"/>
    <mergeCell ref="A68:A69"/>
    <mergeCell ref="B68:B69"/>
    <mergeCell ref="C68:C69"/>
    <mergeCell ref="F68:F69"/>
    <mergeCell ref="A70:A71"/>
    <mergeCell ref="B70:B71"/>
    <mergeCell ref="C70:C71"/>
    <mergeCell ref="F70:F71"/>
    <mergeCell ref="A50:A51"/>
    <mergeCell ref="A62:A63"/>
    <mergeCell ref="B62:B63"/>
    <mergeCell ref="C62:C63"/>
    <mergeCell ref="F62:F63"/>
    <mergeCell ref="A64:A65"/>
    <mergeCell ref="B64:B65"/>
    <mergeCell ref="C64:C65"/>
    <mergeCell ref="F64:F65"/>
    <mergeCell ref="A66:A67"/>
    <mergeCell ref="B66:B67"/>
    <mergeCell ref="C66:C67"/>
    <mergeCell ref="F66:F67"/>
    <mergeCell ref="A58:A59"/>
    <mergeCell ref="B58:B59"/>
    <mergeCell ref="C58:C59"/>
  </mergeCells>
  <phoneticPr fontId="19" type="noConversion"/>
  <dataValidations count="1">
    <dataValidation type="list" allowBlank="1" showInputMessage="1" showErrorMessage="1" sqref="F1:F1048576" xr:uid="{00000000-0002-0000-0100-000000000000}">
      <formula1>$I$4:$I$7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26"/>
  <sheetViews>
    <sheetView workbookViewId="0">
      <selection activeCell="E26" sqref="E26"/>
    </sheetView>
  </sheetViews>
  <sheetFormatPr defaultColWidth="8.88671875" defaultRowHeight="13.8"/>
  <cols>
    <col min="1" max="3" width="9.5546875" style="36" customWidth="1"/>
    <col min="4" max="5" width="28.33203125" style="36" customWidth="1"/>
    <col min="6" max="6" width="9.5546875" style="36" customWidth="1"/>
    <col min="7" max="7" width="12.88671875" style="36" customWidth="1"/>
    <col min="8" max="9" width="8.88671875" style="36"/>
    <col min="10" max="10" width="18.33203125" style="36" customWidth="1"/>
    <col min="11" max="16384" width="8.88671875" style="36"/>
  </cols>
  <sheetData>
    <row r="1" spans="1:21" ht="26.4">
      <c r="A1" s="42" t="s">
        <v>0</v>
      </c>
      <c r="B1" s="152"/>
      <c r="C1" s="152"/>
      <c r="D1" s="152"/>
      <c r="E1" s="152"/>
      <c r="F1" s="2"/>
      <c r="G1" s="2"/>
      <c r="H1" s="2"/>
      <c r="I1" s="2"/>
      <c r="J1" s="2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1" ht="14.4" thickBot="1">
      <c r="A2" s="2"/>
      <c r="B2" s="153"/>
      <c r="C2" s="153"/>
      <c r="D2" s="153"/>
      <c r="E2" s="153"/>
      <c r="F2" s="2"/>
      <c r="G2" s="2"/>
      <c r="H2" s="2"/>
      <c r="I2" s="2"/>
      <c r="J2" s="2"/>
      <c r="K2" s="43"/>
      <c r="L2" s="43"/>
      <c r="M2" s="43"/>
      <c r="N2" s="43"/>
      <c r="O2" s="43"/>
      <c r="P2" s="43"/>
      <c r="Q2" s="43"/>
      <c r="R2" s="43"/>
      <c r="S2" s="43"/>
      <c r="T2" s="43"/>
    </row>
    <row r="3" spans="1:21" ht="26.4">
      <c r="A3" s="54" t="s">
        <v>1</v>
      </c>
      <c r="B3" s="154" t="s">
        <v>42</v>
      </c>
      <c r="C3" s="154"/>
      <c r="D3" s="154"/>
      <c r="E3" s="154"/>
      <c r="F3" s="6"/>
      <c r="G3" s="7"/>
      <c r="H3" s="8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</row>
    <row r="4" spans="1:21" ht="39.6">
      <c r="A4" s="55" t="s">
        <v>3</v>
      </c>
      <c r="B4" s="154"/>
      <c r="C4" s="154"/>
      <c r="D4" s="154"/>
      <c r="E4" s="154"/>
      <c r="F4" s="6"/>
      <c r="G4" s="7"/>
      <c r="H4" s="8"/>
      <c r="I4" s="10" t="s">
        <v>4</v>
      </c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</row>
    <row r="5" spans="1:21" ht="26.4">
      <c r="A5" s="56" t="s">
        <v>5</v>
      </c>
      <c r="B5" s="76" t="s">
        <v>25</v>
      </c>
      <c r="C5" s="77"/>
      <c r="D5" s="77"/>
      <c r="E5" s="77"/>
      <c r="F5" s="11"/>
      <c r="G5" s="11"/>
      <c r="H5" s="11"/>
      <c r="I5" s="10" t="s">
        <v>6</v>
      </c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0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12"/>
      <c r="G6" s="12"/>
      <c r="H6" s="13"/>
      <c r="I6" s="10" t="s">
        <v>10</v>
      </c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4">
        <f>COUNTIF(F:F,"Pass")</f>
        <v>6</v>
      </c>
      <c r="B7" s="81">
        <f xml:space="preserve"> COUNTIF(F:F,"Fail")</f>
        <v>0</v>
      </c>
      <c r="C7" s="81">
        <f>COUNTIF(F:F,"untested")</f>
        <v>0</v>
      </c>
      <c r="D7" s="81">
        <f>COUNTIF(F:F,"N/A")</f>
        <v>0</v>
      </c>
      <c r="E7" s="81">
        <f>COUNTIF(A:A,"*-*")</f>
        <v>6</v>
      </c>
      <c r="F7" s="12"/>
      <c r="G7" s="12"/>
      <c r="H7" s="13"/>
      <c r="I7" s="10" t="s">
        <v>8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5"/>
      <c r="B8" s="17"/>
      <c r="C8" s="17"/>
      <c r="D8" s="17"/>
      <c r="E8" s="17"/>
      <c r="F8" s="17"/>
      <c r="G8" s="17"/>
      <c r="H8" s="17"/>
      <c r="I8" s="17"/>
      <c r="J8" s="17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1">
      <c r="A9" s="158" t="s">
        <v>11</v>
      </c>
      <c r="B9" s="158" t="s">
        <v>12</v>
      </c>
      <c r="C9" s="155" t="s">
        <v>13</v>
      </c>
      <c r="D9" s="158" t="s">
        <v>14</v>
      </c>
      <c r="E9" s="160" t="s">
        <v>15</v>
      </c>
      <c r="F9" s="155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>
      <c r="A10" s="159"/>
      <c r="B10" s="159"/>
      <c r="C10" s="158"/>
      <c r="D10" s="159"/>
      <c r="E10" s="161"/>
      <c r="F10" s="156"/>
      <c r="G10" s="158"/>
      <c r="H10" s="158"/>
      <c r="I10" s="158"/>
      <c r="J10" s="159"/>
      <c r="K10" s="48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ht="34.200000000000003" thickBot="1">
      <c r="A11" s="50" t="s">
        <v>24</v>
      </c>
      <c r="B11" s="50"/>
      <c r="C11" s="50"/>
      <c r="D11" s="50"/>
      <c r="E11" s="50"/>
      <c r="F11" s="50"/>
      <c r="G11" s="50"/>
      <c r="H11" s="50"/>
      <c r="I11" s="166"/>
      <c r="J11" s="167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spans="1:21" ht="33.6">
      <c r="A12" s="172" t="s">
        <v>334</v>
      </c>
      <c r="B12" s="174" t="s">
        <v>141</v>
      </c>
      <c r="C12" s="174" t="s">
        <v>142</v>
      </c>
      <c r="D12" s="123" t="s">
        <v>143</v>
      </c>
      <c r="E12" s="174" t="s">
        <v>145</v>
      </c>
      <c r="F12" s="172" t="s">
        <v>4</v>
      </c>
      <c r="G12" s="25"/>
      <c r="H12" s="24"/>
      <c r="I12" s="24"/>
      <c r="J12" s="24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1" ht="17.399999999999999" thickBot="1">
      <c r="A13" s="173"/>
      <c r="B13" s="175"/>
      <c r="C13" s="175"/>
      <c r="D13" s="124" t="s">
        <v>144</v>
      </c>
      <c r="E13" s="175"/>
      <c r="F13" s="173"/>
      <c r="G13" s="25"/>
      <c r="H13" s="24"/>
      <c r="I13" s="24"/>
      <c r="J13" s="24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1" ht="33.6">
      <c r="A14" s="172" t="s">
        <v>335</v>
      </c>
      <c r="B14" s="174" t="s">
        <v>146</v>
      </c>
      <c r="C14" s="174" t="s">
        <v>142</v>
      </c>
      <c r="D14" s="123" t="s">
        <v>147</v>
      </c>
      <c r="E14" s="174" t="s">
        <v>148</v>
      </c>
      <c r="F14" s="172" t="s">
        <v>4</v>
      </c>
      <c r="G14" s="25"/>
      <c r="H14" s="24"/>
      <c r="I14" s="24"/>
      <c r="J14" s="24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1" ht="17.399999999999999" thickBot="1">
      <c r="A15" s="173"/>
      <c r="B15" s="175"/>
      <c r="C15" s="175"/>
      <c r="D15" s="124" t="s">
        <v>144</v>
      </c>
      <c r="E15" s="175"/>
      <c r="F15" s="173"/>
      <c r="G15" s="25"/>
      <c r="H15" s="24"/>
      <c r="I15" s="24"/>
      <c r="J15" s="24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1" ht="33.6">
      <c r="A16" s="172" t="s">
        <v>336</v>
      </c>
      <c r="B16" s="174" t="s">
        <v>149</v>
      </c>
      <c r="C16" s="174" t="s">
        <v>142</v>
      </c>
      <c r="D16" s="123" t="s">
        <v>150</v>
      </c>
      <c r="E16" s="174" t="s">
        <v>151</v>
      </c>
      <c r="F16" s="172" t="s">
        <v>4</v>
      </c>
      <c r="G16" s="25"/>
      <c r="H16" s="24"/>
      <c r="I16" s="24"/>
      <c r="J16" s="24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 ht="17.399999999999999" thickBot="1">
      <c r="A17" s="173"/>
      <c r="B17" s="175"/>
      <c r="C17" s="175"/>
      <c r="D17" s="124" t="s">
        <v>144</v>
      </c>
      <c r="E17" s="175"/>
      <c r="F17" s="173"/>
      <c r="G17" s="25"/>
      <c r="H17" s="24"/>
      <c r="I17" s="24"/>
      <c r="J17" s="24"/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 ht="37.5" customHeight="1">
      <c r="A18" s="172" t="s">
        <v>337</v>
      </c>
      <c r="B18" s="174" t="s">
        <v>152</v>
      </c>
      <c r="C18" s="174" t="s">
        <v>142</v>
      </c>
      <c r="D18" s="123" t="s">
        <v>153</v>
      </c>
      <c r="E18" s="174" t="s">
        <v>155</v>
      </c>
      <c r="F18" s="172" t="s">
        <v>4</v>
      </c>
      <c r="G18" s="25"/>
      <c r="H18" s="24"/>
      <c r="I18" s="24"/>
      <c r="J18" s="24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 ht="17.399999999999999" thickBot="1">
      <c r="A19" s="173"/>
      <c r="B19" s="175"/>
      <c r="C19" s="175"/>
      <c r="D19" s="124" t="s">
        <v>154</v>
      </c>
      <c r="E19" s="175"/>
      <c r="F19" s="173"/>
      <c r="G19" s="25"/>
      <c r="H19" s="24"/>
      <c r="I19" s="24"/>
      <c r="J19" s="24"/>
    </row>
    <row r="20" spans="1:20" ht="33.6">
      <c r="A20" s="172" t="s">
        <v>338</v>
      </c>
      <c r="B20" s="174" t="s">
        <v>156</v>
      </c>
      <c r="C20" s="174" t="s">
        <v>142</v>
      </c>
      <c r="D20" s="123" t="s">
        <v>157</v>
      </c>
      <c r="E20" s="174" t="s">
        <v>158</v>
      </c>
      <c r="F20" s="172" t="s">
        <v>4</v>
      </c>
      <c r="G20" s="26"/>
      <c r="H20" s="24"/>
      <c r="I20" s="24"/>
      <c r="J20" s="24"/>
    </row>
    <row r="21" spans="1:20" ht="17.399999999999999" thickBot="1">
      <c r="A21" s="173"/>
      <c r="B21" s="175"/>
      <c r="C21" s="175"/>
      <c r="D21" s="124" t="s">
        <v>154</v>
      </c>
      <c r="E21" s="175"/>
      <c r="F21" s="173"/>
      <c r="G21" s="26"/>
      <c r="H21" s="24"/>
      <c r="I21" s="24"/>
      <c r="J21" s="24"/>
    </row>
    <row r="22" spans="1:20" ht="16.5" customHeight="1">
      <c r="A22" s="172" t="s">
        <v>339</v>
      </c>
      <c r="B22" s="174" t="s">
        <v>159</v>
      </c>
      <c r="C22" s="174" t="s">
        <v>142</v>
      </c>
      <c r="D22" s="123" t="s">
        <v>160</v>
      </c>
      <c r="E22" s="174" t="s">
        <v>162</v>
      </c>
      <c r="F22" s="172" t="s">
        <v>4</v>
      </c>
      <c r="G22" s="26"/>
      <c r="H22" s="24"/>
      <c r="I22" s="24"/>
      <c r="J22" s="24"/>
    </row>
    <row r="23" spans="1:20" ht="17.399999999999999" thickBot="1">
      <c r="A23" s="173"/>
      <c r="B23" s="175"/>
      <c r="C23" s="175"/>
      <c r="D23" s="124" t="s">
        <v>161</v>
      </c>
      <c r="E23" s="175"/>
      <c r="F23" s="173"/>
      <c r="G23" s="38"/>
      <c r="H23" s="41"/>
      <c r="I23" s="41"/>
      <c r="J23" s="41"/>
    </row>
    <row r="24" spans="1:20" ht="16.8">
      <c r="A24" s="37"/>
      <c r="B24" s="31"/>
      <c r="C24" s="31"/>
      <c r="D24" s="31"/>
      <c r="E24" s="32"/>
      <c r="F24" s="38"/>
      <c r="G24" s="38"/>
      <c r="H24" s="41"/>
      <c r="I24" s="41"/>
      <c r="J24" s="41"/>
    </row>
    <row r="25" spans="1:20" s="52" customFormat="1" ht="16.8">
      <c r="A25" s="37"/>
      <c r="B25" s="35"/>
      <c r="C25" s="35"/>
      <c r="D25" s="35"/>
      <c r="E25" s="35"/>
      <c r="F25" s="38"/>
      <c r="G25" s="38"/>
      <c r="H25" s="41"/>
      <c r="I25" s="41"/>
      <c r="J25" s="41"/>
    </row>
    <row r="26" spans="1:20">
      <c r="A26" s="31"/>
      <c r="F26" s="53"/>
      <c r="G26" s="53"/>
      <c r="H26" s="35"/>
      <c r="I26" s="35"/>
      <c r="J26" s="35"/>
    </row>
  </sheetData>
  <mergeCells count="44">
    <mergeCell ref="A22:A23"/>
    <mergeCell ref="B22:B23"/>
    <mergeCell ref="C22:C23"/>
    <mergeCell ref="E22:E23"/>
    <mergeCell ref="F22:F23"/>
    <mergeCell ref="A20:A21"/>
    <mergeCell ref="B20:B21"/>
    <mergeCell ref="C20:C21"/>
    <mergeCell ref="E20:E21"/>
    <mergeCell ref="F20:F21"/>
    <mergeCell ref="A18:A19"/>
    <mergeCell ref="B18:B19"/>
    <mergeCell ref="C18:C19"/>
    <mergeCell ref="E18:E19"/>
    <mergeCell ref="F18:F19"/>
    <mergeCell ref="A16:A17"/>
    <mergeCell ref="B16:B17"/>
    <mergeCell ref="C16:C17"/>
    <mergeCell ref="E16:E17"/>
    <mergeCell ref="F16:F17"/>
    <mergeCell ref="A14:A15"/>
    <mergeCell ref="B14:B15"/>
    <mergeCell ref="C14:C15"/>
    <mergeCell ref="E14:E15"/>
    <mergeCell ref="F14:F15"/>
    <mergeCell ref="A12:A13"/>
    <mergeCell ref="B12:B13"/>
    <mergeCell ref="C12:C13"/>
    <mergeCell ref="E12:E13"/>
    <mergeCell ref="F12:F13"/>
    <mergeCell ref="I11:J11"/>
    <mergeCell ref="B1:E2"/>
    <mergeCell ref="B3:E3"/>
    <mergeCell ref="B4:E4"/>
    <mergeCell ref="A9:A10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phoneticPr fontId="19" type="noConversion"/>
  <dataValidations count="1">
    <dataValidation type="list" allowBlank="1" showInputMessage="1" showErrorMessage="1" sqref="F1:F1048576" xr:uid="{00000000-0002-0000-0200-000000000000}">
      <formula1>$I$4:$I$7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3"/>
  <sheetViews>
    <sheetView workbookViewId="0">
      <selection activeCell="G20" sqref="G20"/>
    </sheetView>
  </sheetViews>
  <sheetFormatPr defaultColWidth="8.88671875" defaultRowHeight="13.8"/>
  <cols>
    <col min="1" max="3" width="9.6640625" style="4" customWidth="1"/>
    <col min="4" max="4" width="40.88671875" style="4" customWidth="1"/>
    <col min="5" max="5" width="29.6640625" style="36" customWidth="1"/>
    <col min="6" max="6" width="9.6640625" style="36" customWidth="1"/>
    <col min="7" max="7" width="12.88671875" style="4" customWidth="1"/>
    <col min="8" max="9" width="8.88671875" style="4"/>
    <col min="10" max="10" width="18.33203125" style="36" customWidth="1"/>
    <col min="11" max="16384" width="8.88671875" style="4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ht="14.4" thickBot="1">
      <c r="A2" s="5"/>
      <c r="B2" s="72"/>
      <c r="C2" s="72"/>
      <c r="D2" s="72"/>
      <c r="E2" s="7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ht="26.4">
      <c r="A3" s="54" t="s">
        <v>1</v>
      </c>
      <c r="B3" s="86" t="s">
        <v>24</v>
      </c>
      <c r="C3" s="86"/>
      <c r="D3" s="86"/>
      <c r="E3" s="86"/>
      <c r="F3" s="6"/>
      <c r="G3" s="7"/>
      <c r="H3" s="8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39.6">
      <c r="A4" s="55" t="s">
        <v>3</v>
      </c>
      <c r="B4" s="86"/>
      <c r="C4" s="86"/>
      <c r="D4" s="86"/>
      <c r="E4" s="86"/>
      <c r="F4" s="6"/>
      <c r="G4" s="7"/>
      <c r="H4" s="8"/>
      <c r="I4" s="9" t="s">
        <v>4</v>
      </c>
      <c r="J4" s="10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 ht="26.4">
      <c r="A5" s="56" t="s">
        <v>5</v>
      </c>
      <c r="B5" s="76" t="s">
        <v>25</v>
      </c>
      <c r="C5" s="77"/>
      <c r="D5" s="77"/>
      <c r="E5" s="77"/>
      <c r="F5" s="11"/>
      <c r="G5" s="11"/>
      <c r="H5" s="11"/>
      <c r="I5" s="9" t="s">
        <v>6</v>
      </c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>
      <c r="A6" s="75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12"/>
      <c r="G6" s="12"/>
      <c r="H6" s="13"/>
      <c r="I6" s="9" t="s">
        <v>10</v>
      </c>
      <c r="J6" s="1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4.4" thickBot="1">
      <c r="A7" s="14">
        <f>COUNTIF(F:F,"Pass")</f>
        <v>6</v>
      </c>
      <c r="B7" s="79">
        <f xml:space="preserve"> COUNTIF(F:F,"Fail")</f>
        <v>0</v>
      </c>
      <c r="C7" s="79">
        <f>COUNTIF(F:F,"untesed")</f>
        <v>0</v>
      </c>
      <c r="D7" s="79">
        <f>COUNTIF(F:F,"N/A")</f>
        <v>0</v>
      </c>
      <c r="E7" s="81">
        <f>COUNTIF(A:A,"*-*")</f>
        <v>6</v>
      </c>
      <c r="F7" s="12"/>
      <c r="G7" s="12"/>
      <c r="H7" s="13"/>
      <c r="I7" s="9" t="s">
        <v>8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>
      <c r="A8" s="15"/>
      <c r="B8" s="16"/>
      <c r="C8" s="16"/>
      <c r="D8" s="16"/>
      <c r="E8" s="17"/>
      <c r="F8" s="17"/>
      <c r="G8" s="16"/>
      <c r="H8" s="16"/>
      <c r="I8" s="16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 ht="15" customHeight="1">
      <c r="A9" s="158" t="s">
        <v>11</v>
      </c>
      <c r="B9" s="87" t="s">
        <v>12</v>
      </c>
      <c r="C9" s="89" t="s">
        <v>13</v>
      </c>
      <c r="D9" s="87" t="s">
        <v>14</v>
      </c>
      <c r="E9" s="90" t="s">
        <v>15</v>
      </c>
      <c r="F9" s="155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5" customHeight="1" thickBot="1">
      <c r="A10" s="159"/>
      <c r="B10" s="88"/>
      <c r="C10" s="87"/>
      <c r="D10" s="88"/>
      <c r="E10" s="91"/>
      <c r="F10" s="156"/>
      <c r="G10" s="158"/>
      <c r="H10" s="158"/>
      <c r="I10" s="158"/>
      <c r="J10" s="159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33.6">
      <c r="A11" s="172" t="s">
        <v>328</v>
      </c>
      <c r="B11" s="174" t="s">
        <v>126</v>
      </c>
      <c r="C11" s="174"/>
      <c r="D11" s="123" t="s">
        <v>127</v>
      </c>
      <c r="E11" s="123" t="s">
        <v>129</v>
      </c>
      <c r="F11" s="174" t="s">
        <v>4</v>
      </c>
      <c r="G11" s="25"/>
      <c r="H11" s="24"/>
      <c r="I11" s="24"/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1" ht="34.200000000000003" thickBot="1">
      <c r="A12" s="173"/>
      <c r="B12" s="175"/>
      <c r="C12" s="175"/>
      <c r="D12" s="124" t="s">
        <v>128</v>
      </c>
      <c r="E12" s="124" t="s">
        <v>130</v>
      </c>
      <c r="F12" s="175"/>
      <c r="G12" s="25"/>
      <c r="H12" s="24"/>
      <c r="I12" s="24"/>
      <c r="J12" s="24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1" s="36" customFormat="1" ht="33.6">
      <c r="A13" s="172" t="s">
        <v>329</v>
      </c>
      <c r="B13" s="174" t="s">
        <v>131</v>
      </c>
      <c r="C13" s="174"/>
      <c r="D13" s="123" t="s">
        <v>229</v>
      </c>
      <c r="E13" s="123" t="s">
        <v>132</v>
      </c>
      <c r="F13" s="174" t="s">
        <v>4</v>
      </c>
      <c r="G13" s="25"/>
      <c r="H13" s="24"/>
      <c r="I13" s="24"/>
      <c r="J13" s="24"/>
      <c r="K13" s="51"/>
      <c r="L13" s="51"/>
      <c r="M13" s="51"/>
      <c r="N13" s="51"/>
      <c r="O13" s="51"/>
      <c r="P13" s="51"/>
      <c r="Q13" s="51"/>
      <c r="R13" s="51"/>
      <c r="S13" s="51"/>
    </row>
    <row r="14" spans="1:21" s="36" customFormat="1" ht="34.200000000000003" thickBot="1">
      <c r="A14" s="173"/>
      <c r="B14" s="175"/>
      <c r="C14" s="175"/>
      <c r="D14" s="124" t="s">
        <v>128</v>
      </c>
      <c r="E14" s="124" t="s">
        <v>133</v>
      </c>
      <c r="F14" s="175"/>
      <c r="G14" s="25"/>
      <c r="H14" s="24"/>
      <c r="I14" s="24"/>
      <c r="J14" s="24"/>
      <c r="K14" s="51"/>
      <c r="L14" s="51"/>
      <c r="M14" s="51"/>
      <c r="N14" s="51"/>
      <c r="O14" s="51"/>
      <c r="P14" s="51"/>
      <c r="Q14" s="51"/>
      <c r="R14" s="51"/>
      <c r="S14" s="51"/>
    </row>
    <row r="15" spans="1:21" ht="33" customHeight="1">
      <c r="A15" s="172" t="s">
        <v>330</v>
      </c>
      <c r="B15" s="174" t="s">
        <v>134</v>
      </c>
      <c r="C15" s="174"/>
      <c r="D15" s="123" t="s">
        <v>230</v>
      </c>
      <c r="E15" s="123" t="s">
        <v>132</v>
      </c>
      <c r="F15" s="174" t="s">
        <v>4</v>
      </c>
      <c r="G15" s="25"/>
      <c r="H15" s="24"/>
      <c r="I15" s="24"/>
      <c r="J15" s="24"/>
      <c r="K15" s="23"/>
      <c r="L15" s="23"/>
      <c r="M15" s="23"/>
      <c r="N15" s="23"/>
      <c r="O15" s="23"/>
      <c r="P15" s="23"/>
      <c r="Q15" s="23"/>
      <c r="R15" s="23"/>
      <c r="S15" s="23"/>
      <c r="T15" s="23"/>
    </row>
    <row r="16" spans="1:21" ht="34.200000000000003" thickBot="1">
      <c r="A16" s="173"/>
      <c r="B16" s="175"/>
      <c r="C16" s="175"/>
      <c r="D16" s="124" t="s">
        <v>128</v>
      </c>
      <c r="E16" s="124" t="s">
        <v>135</v>
      </c>
      <c r="F16" s="175"/>
      <c r="G16" s="25"/>
      <c r="H16" s="24"/>
      <c r="I16" s="24"/>
      <c r="J16" s="24"/>
      <c r="K16" s="23"/>
      <c r="L16" s="23"/>
      <c r="M16" s="23"/>
      <c r="N16" s="23"/>
      <c r="O16" s="23"/>
      <c r="P16" s="23"/>
      <c r="Q16" s="23"/>
      <c r="R16" s="23"/>
      <c r="S16" s="23"/>
      <c r="T16" s="23"/>
    </row>
    <row r="17" spans="1:20" ht="33.6">
      <c r="A17" s="172" t="s">
        <v>331</v>
      </c>
      <c r="B17" s="174" t="s">
        <v>136</v>
      </c>
      <c r="C17" s="174"/>
      <c r="D17" s="123" t="s">
        <v>137</v>
      </c>
      <c r="E17" s="123" t="s">
        <v>132</v>
      </c>
      <c r="F17" s="174" t="s">
        <v>4</v>
      </c>
      <c r="G17" s="26"/>
      <c r="H17" s="24"/>
      <c r="I17" s="24"/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34.200000000000003" thickBot="1">
      <c r="A18" s="173"/>
      <c r="B18" s="175"/>
      <c r="C18" s="175"/>
      <c r="D18" s="124" t="s">
        <v>138</v>
      </c>
      <c r="E18" s="124" t="s">
        <v>135</v>
      </c>
      <c r="F18" s="175"/>
      <c r="G18" s="39"/>
      <c r="H18" s="40"/>
      <c r="I18" s="40"/>
      <c r="J18" s="41"/>
    </row>
    <row r="19" spans="1:20" ht="33.6">
      <c r="A19" s="172" t="s">
        <v>332</v>
      </c>
      <c r="B19" s="174" t="s">
        <v>139</v>
      </c>
      <c r="C19" s="174"/>
      <c r="D19" s="123" t="s">
        <v>137</v>
      </c>
      <c r="E19" s="123" t="s">
        <v>129</v>
      </c>
      <c r="F19" s="174" t="s">
        <v>4</v>
      </c>
      <c r="G19" s="39"/>
      <c r="H19" s="40"/>
      <c r="I19" s="40"/>
      <c r="J19" s="41"/>
    </row>
    <row r="20" spans="1:20" ht="34.200000000000003" thickBot="1">
      <c r="A20" s="173"/>
      <c r="B20" s="175"/>
      <c r="C20" s="175"/>
      <c r="D20" s="124" t="s">
        <v>128</v>
      </c>
      <c r="E20" s="124" t="s">
        <v>130</v>
      </c>
      <c r="F20" s="175"/>
      <c r="G20" s="39"/>
      <c r="H20" s="40"/>
      <c r="I20" s="40"/>
      <c r="J20" s="41"/>
    </row>
    <row r="21" spans="1:20" ht="33.6">
      <c r="A21" s="172" t="s">
        <v>333</v>
      </c>
      <c r="B21" s="174" t="s">
        <v>140</v>
      </c>
      <c r="C21" s="174"/>
      <c r="D21" s="123" t="s">
        <v>137</v>
      </c>
      <c r="E21" s="123" t="s">
        <v>132</v>
      </c>
      <c r="F21" s="174" t="s">
        <v>4</v>
      </c>
      <c r="G21" s="39"/>
      <c r="H21" s="40"/>
      <c r="I21" s="40"/>
      <c r="J21" s="41"/>
    </row>
    <row r="22" spans="1:20" s="30" customFormat="1" ht="34.200000000000003" thickBot="1">
      <c r="A22" s="173"/>
      <c r="B22" s="175"/>
      <c r="C22" s="175"/>
      <c r="D22" s="124" t="s">
        <v>128</v>
      </c>
      <c r="E22" s="124" t="s">
        <v>135</v>
      </c>
      <c r="F22" s="175"/>
      <c r="G22" s="39"/>
      <c r="H22" s="40"/>
      <c r="I22" s="40"/>
      <c r="J22" s="41"/>
    </row>
    <row r="23" spans="1:20">
      <c r="A23" s="31"/>
      <c r="F23" s="53"/>
      <c r="G23" s="33"/>
      <c r="H23" s="34"/>
      <c r="I23" s="34"/>
      <c r="J23" s="35"/>
    </row>
  </sheetData>
  <mergeCells count="30">
    <mergeCell ref="A19:A20"/>
    <mergeCell ref="B19:B20"/>
    <mergeCell ref="C19:C20"/>
    <mergeCell ref="F19:F20"/>
    <mergeCell ref="A21:A22"/>
    <mergeCell ref="B21:B22"/>
    <mergeCell ref="C21:C22"/>
    <mergeCell ref="F21:F22"/>
    <mergeCell ref="A15:A16"/>
    <mergeCell ref="B15:B16"/>
    <mergeCell ref="C15:C16"/>
    <mergeCell ref="F15:F16"/>
    <mergeCell ref="A17:A18"/>
    <mergeCell ref="B17:B18"/>
    <mergeCell ref="C17:C18"/>
    <mergeCell ref="F17:F18"/>
    <mergeCell ref="A11:A12"/>
    <mergeCell ref="B11:B12"/>
    <mergeCell ref="C11:C12"/>
    <mergeCell ref="F11:F12"/>
    <mergeCell ref="A13:A14"/>
    <mergeCell ref="B13:B14"/>
    <mergeCell ref="C13:C14"/>
    <mergeCell ref="F13:F14"/>
    <mergeCell ref="J9:J10"/>
    <mergeCell ref="A9:A10"/>
    <mergeCell ref="F9:F10"/>
    <mergeCell ref="G9:G10"/>
    <mergeCell ref="H9:H10"/>
    <mergeCell ref="I9:I10"/>
  </mergeCells>
  <phoneticPr fontId="19" type="noConversion"/>
  <dataValidations count="1">
    <dataValidation type="list" allowBlank="1" showInputMessage="1" showErrorMessage="1" sqref="F1:F1048576" xr:uid="{00000000-0002-0000-0300-000000000000}">
      <formula1>$I$4:$I$7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36BB-09FA-4442-84D6-F9AB9EB6365B}">
  <dimension ref="A1:U26"/>
  <sheetViews>
    <sheetView tabSelected="1" topLeftCell="A9" workbookViewId="0">
      <selection activeCell="K16" sqref="K16"/>
    </sheetView>
  </sheetViews>
  <sheetFormatPr defaultColWidth="8.88671875" defaultRowHeight="13.8"/>
  <cols>
    <col min="1" max="1" width="9.6640625" style="4" customWidth="1"/>
    <col min="2" max="2" width="33.33203125" style="4" customWidth="1"/>
    <col min="3" max="3" width="9.6640625" style="4" customWidth="1"/>
    <col min="4" max="4" width="40.88671875" style="4" customWidth="1"/>
    <col min="5" max="5" width="29.6640625" style="36" customWidth="1"/>
    <col min="6" max="6" width="9.6640625" style="36" customWidth="1"/>
    <col min="7" max="7" width="12.88671875" style="4" customWidth="1"/>
    <col min="8" max="9" width="8.88671875" style="4"/>
    <col min="10" max="10" width="18.33203125" style="36" customWidth="1"/>
    <col min="11" max="16384" width="8.88671875" style="4"/>
  </cols>
  <sheetData>
    <row r="1" spans="1:2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1" ht="14.4" thickBot="1">
      <c r="A2" s="5"/>
      <c r="B2" s="72"/>
      <c r="C2" s="72"/>
      <c r="D2" s="72"/>
      <c r="E2" s="72"/>
      <c r="F2" s="2"/>
      <c r="G2" s="2"/>
      <c r="H2" s="2"/>
      <c r="I2" s="2"/>
      <c r="J2" s="2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1" ht="26.4">
      <c r="A3" s="54" t="s">
        <v>1</v>
      </c>
      <c r="B3" s="86" t="s">
        <v>340</v>
      </c>
      <c r="C3" s="86"/>
      <c r="D3" s="86"/>
      <c r="E3" s="86"/>
      <c r="F3" s="6"/>
      <c r="G3" s="7"/>
      <c r="H3" s="8"/>
      <c r="I3" s="9"/>
      <c r="J3" s="10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1" ht="39.6">
      <c r="A4" s="55" t="s">
        <v>3</v>
      </c>
      <c r="B4" s="86"/>
      <c r="C4" s="86"/>
      <c r="D4" s="86"/>
      <c r="E4" s="86"/>
      <c r="F4" s="6"/>
      <c r="G4" s="7"/>
      <c r="H4" s="8"/>
      <c r="I4" s="9" t="s">
        <v>4</v>
      </c>
      <c r="J4" s="10"/>
      <c r="K4" s="9"/>
      <c r="L4" s="9"/>
      <c r="M4" s="9"/>
      <c r="N4" s="9"/>
      <c r="O4" s="9"/>
      <c r="P4" s="9"/>
      <c r="Q4" s="9"/>
      <c r="R4" s="9"/>
      <c r="S4" s="9"/>
      <c r="T4" s="9"/>
    </row>
    <row r="5" spans="1:21">
      <c r="A5" s="56" t="s">
        <v>5</v>
      </c>
      <c r="B5" s="76" t="s">
        <v>25</v>
      </c>
      <c r="C5" s="77"/>
      <c r="D5" s="77"/>
      <c r="E5" s="77"/>
      <c r="F5" s="11"/>
      <c r="G5" s="11"/>
      <c r="H5" s="11"/>
      <c r="I5" s="9" t="s">
        <v>6</v>
      </c>
      <c r="J5" s="10"/>
      <c r="K5" s="9"/>
      <c r="L5" s="9"/>
      <c r="M5" s="9"/>
      <c r="N5" s="9"/>
      <c r="O5" s="9"/>
      <c r="P5" s="9"/>
      <c r="Q5" s="9"/>
      <c r="R5" s="9"/>
      <c r="S5" s="9"/>
      <c r="T5" s="9"/>
    </row>
    <row r="6" spans="1:21">
      <c r="A6" s="75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12"/>
      <c r="G6" s="12"/>
      <c r="H6" s="13"/>
      <c r="I6" s="9" t="s">
        <v>10</v>
      </c>
      <c r="J6" s="10"/>
      <c r="K6" s="9"/>
      <c r="L6" s="9"/>
      <c r="M6" s="9"/>
      <c r="N6" s="9"/>
      <c r="O6" s="9"/>
      <c r="P6" s="9"/>
      <c r="Q6" s="9"/>
      <c r="R6" s="9"/>
      <c r="S6" s="9"/>
      <c r="T6" s="9"/>
    </row>
    <row r="7" spans="1:21" ht="14.4" thickBot="1">
      <c r="A7" s="14">
        <f>COUNTIF(F:F,"Pass")</f>
        <v>7</v>
      </c>
      <c r="B7" s="79">
        <f xml:space="preserve"> COUNTIF(F:F,"Fail")</f>
        <v>0</v>
      </c>
      <c r="C7" s="79">
        <f>COUNTIF(F:F,"untesed")</f>
        <v>0</v>
      </c>
      <c r="D7" s="79">
        <f>COUNTIF(F:F,"N/A")</f>
        <v>1</v>
      </c>
      <c r="E7" s="81">
        <f>COUNTIF(A:A,"*-*")</f>
        <v>8</v>
      </c>
      <c r="F7" s="12"/>
      <c r="G7" s="12"/>
      <c r="H7" s="13"/>
      <c r="I7" s="9" t="s">
        <v>8</v>
      </c>
      <c r="J7" s="10"/>
      <c r="K7" s="9"/>
      <c r="L7" s="9"/>
      <c r="M7" s="9"/>
      <c r="N7" s="9"/>
      <c r="O7" s="9"/>
      <c r="P7" s="9"/>
      <c r="Q7" s="9"/>
      <c r="R7" s="9"/>
      <c r="S7" s="9"/>
      <c r="T7" s="9"/>
    </row>
    <row r="8" spans="1:21">
      <c r="A8" s="15"/>
      <c r="B8" s="16"/>
      <c r="C8" s="16"/>
      <c r="D8" s="16"/>
      <c r="E8" s="17"/>
      <c r="F8" s="17"/>
      <c r="G8" s="16"/>
      <c r="H8" s="16"/>
      <c r="I8" s="16"/>
      <c r="J8" s="17"/>
      <c r="K8" s="15"/>
      <c r="L8" s="15"/>
      <c r="M8" s="15"/>
      <c r="N8" s="15"/>
      <c r="O8" s="15"/>
      <c r="P8" s="15"/>
      <c r="Q8" s="15"/>
      <c r="R8" s="15"/>
      <c r="S8" s="15"/>
      <c r="T8" s="15"/>
    </row>
    <row r="9" spans="1:21" ht="15" customHeight="1">
      <c r="A9" s="158" t="s">
        <v>11</v>
      </c>
      <c r="B9" s="87" t="s">
        <v>12</v>
      </c>
      <c r="C9" s="89" t="s">
        <v>13</v>
      </c>
      <c r="D9" s="87" t="s">
        <v>14</v>
      </c>
      <c r="E9" s="90" t="s">
        <v>15</v>
      </c>
      <c r="F9" s="155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18"/>
      <c r="L9" s="19"/>
      <c r="M9" s="19"/>
      <c r="N9" s="19"/>
      <c r="O9" s="19"/>
      <c r="P9" s="19"/>
      <c r="Q9" s="19"/>
      <c r="R9" s="19"/>
      <c r="S9" s="19"/>
      <c r="T9" s="19"/>
      <c r="U9" s="19"/>
    </row>
    <row r="10" spans="1:21" ht="15" customHeight="1" thickBot="1">
      <c r="A10" s="159"/>
      <c r="B10" s="88"/>
      <c r="C10" s="87"/>
      <c r="D10" s="88"/>
      <c r="E10" s="90"/>
      <c r="F10" s="156"/>
      <c r="G10" s="158"/>
      <c r="H10" s="158"/>
      <c r="I10" s="158"/>
      <c r="J10" s="159"/>
      <c r="K10" s="20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36.6" customHeight="1">
      <c r="A11" s="172" t="s">
        <v>346</v>
      </c>
      <c r="B11" s="174" t="s">
        <v>344</v>
      </c>
      <c r="C11" s="174"/>
      <c r="D11" s="178" t="s">
        <v>351</v>
      </c>
      <c r="E11" s="139" t="s">
        <v>352</v>
      </c>
      <c r="F11" s="176" t="s">
        <v>4</v>
      </c>
      <c r="G11" s="25"/>
      <c r="H11" s="24"/>
      <c r="I11" s="24"/>
      <c r="J11" s="24"/>
      <c r="K11" s="23"/>
      <c r="L11" s="23"/>
      <c r="M11" s="23"/>
      <c r="N11" s="23"/>
      <c r="O11" s="23"/>
      <c r="P11" s="23"/>
      <c r="Q11" s="23"/>
      <c r="R11" s="23"/>
      <c r="S11" s="23"/>
      <c r="T11" s="23"/>
    </row>
    <row r="12" spans="1:21" ht="36.6" customHeight="1" thickBot="1">
      <c r="A12" s="173"/>
      <c r="B12" s="175"/>
      <c r="C12" s="175"/>
      <c r="D12" s="179"/>
      <c r="E12" s="140"/>
      <c r="F12" s="177"/>
      <c r="G12" s="25"/>
      <c r="H12" s="24"/>
      <c r="I12" s="24"/>
      <c r="J12" s="24"/>
      <c r="K12" s="23"/>
      <c r="L12" s="23"/>
      <c r="M12" s="23"/>
      <c r="N12" s="23"/>
      <c r="O12" s="23"/>
      <c r="P12" s="23"/>
      <c r="Q12" s="23"/>
      <c r="R12" s="23"/>
      <c r="S12" s="23"/>
      <c r="T12" s="23"/>
    </row>
    <row r="13" spans="1:21" s="36" customFormat="1" ht="36.6" customHeight="1">
      <c r="A13" s="172" t="s">
        <v>347</v>
      </c>
      <c r="B13" s="174" t="s">
        <v>341</v>
      </c>
      <c r="C13" s="174"/>
      <c r="D13" s="182" t="s">
        <v>342</v>
      </c>
      <c r="E13" s="139" t="s">
        <v>343</v>
      </c>
      <c r="F13" s="176" t="s">
        <v>4</v>
      </c>
      <c r="G13" s="25"/>
      <c r="H13" s="24"/>
      <c r="I13" s="24"/>
      <c r="J13" s="24"/>
      <c r="K13" s="51"/>
      <c r="L13" s="51"/>
      <c r="M13" s="51"/>
      <c r="N13" s="51"/>
      <c r="O13" s="51"/>
      <c r="P13" s="51"/>
      <c r="Q13" s="51"/>
      <c r="R13" s="51"/>
      <c r="S13" s="51"/>
    </row>
    <row r="14" spans="1:21" s="36" customFormat="1" ht="36.6" customHeight="1" thickBot="1">
      <c r="A14" s="173"/>
      <c r="B14" s="175"/>
      <c r="C14" s="175"/>
      <c r="D14" s="179"/>
      <c r="E14" s="140"/>
      <c r="F14" s="177"/>
      <c r="G14" s="25"/>
      <c r="H14" s="24"/>
      <c r="I14" s="24"/>
      <c r="J14" s="24"/>
      <c r="K14" s="51"/>
      <c r="L14" s="51"/>
      <c r="M14" s="51"/>
      <c r="N14" s="51"/>
      <c r="O14" s="51"/>
      <c r="P14" s="51"/>
      <c r="Q14" s="51"/>
      <c r="R14" s="51"/>
      <c r="S14" s="51"/>
    </row>
    <row r="15" spans="1:21" s="36" customFormat="1" ht="36.6" customHeight="1">
      <c r="A15" s="172" t="s">
        <v>348</v>
      </c>
      <c r="B15" s="174" t="s">
        <v>371</v>
      </c>
      <c r="C15" s="174"/>
      <c r="D15" s="182" t="s">
        <v>372</v>
      </c>
      <c r="E15" s="139" t="s">
        <v>353</v>
      </c>
      <c r="F15" s="176" t="s">
        <v>4</v>
      </c>
      <c r="G15" s="25"/>
      <c r="H15" s="24"/>
      <c r="I15" s="24"/>
      <c r="J15" s="24"/>
      <c r="K15" s="51"/>
      <c r="L15" s="51"/>
      <c r="M15" s="51"/>
      <c r="N15" s="51"/>
      <c r="O15" s="51"/>
      <c r="P15" s="51"/>
      <c r="Q15" s="51"/>
      <c r="R15" s="51"/>
      <c r="S15" s="51"/>
    </row>
    <row r="16" spans="1:21" s="36" customFormat="1" ht="36.6" customHeight="1" thickBot="1">
      <c r="A16" s="173"/>
      <c r="B16" s="175"/>
      <c r="C16" s="175"/>
      <c r="D16" s="179"/>
      <c r="E16" s="137"/>
      <c r="F16" s="177"/>
      <c r="G16" s="25"/>
      <c r="H16" s="24"/>
      <c r="I16" s="24"/>
      <c r="J16" s="24"/>
      <c r="K16" s="51"/>
      <c r="L16" s="51"/>
      <c r="M16" s="51"/>
      <c r="N16" s="51"/>
      <c r="O16" s="51"/>
      <c r="P16" s="51"/>
      <c r="Q16" s="51"/>
      <c r="R16" s="51"/>
      <c r="S16" s="51"/>
    </row>
    <row r="17" spans="1:20" ht="57.6" customHeight="1">
      <c r="A17" s="172" t="s">
        <v>349</v>
      </c>
      <c r="B17" s="174" t="s">
        <v>357</v>
      </c>
      <c r="C17" s="174"/>
      <c r="D17" s="180" t="s">
        <v>361</v>
      </c>
      <c r="E17" s="123"/>
      <c r="F17" s="176" t="s">
        <v>4</v>
      </c>
      <c r="G17" s="26"/>
      <c r="H17" s="24"/>
      <c r="I17" s="24"/>
      <c r="J17" s="24"/>
      <c r="K17" s="23"/>
      <c r="L17" s="23"/>
      <c r="M17" s="23"/>
      <c r="N17" s="23"/>
      <c r="O17" s="23"/>
      <c r="P17" s="23"/>
      <c r="Q17" s="23"/>
      <c r="R17" s="23"/>
      <c r="S17" s="23"/>
      <c r="T17" s="23"/>
    </row>
    <row r="18" spans="1:20" ht="57.6" customHeight="1" thickBot="1">
      <c r="A18" s="173"/>
      <c r="B18" s="175"/>
      <c r="C18" s="175"/>
      <c r="D18" s="181"/>
      <c r="E18" s="124"/>
      <c r="F18" s="177"/>
      <c r="G18" s="39"/>
      <c r="H18" s="40"/>
      <c r="I18" s="40"/>
      <c r="J18" s="41"/>
    </row>
    <row r="19" spans="1:20" ht="36.6" customHeight="1">
      <c r="A19" s="172" t="s">
        <v>350</v>
      </c>
      <c r="B19" s="174" t="s">
        <v>358</v>
      </c>
      <c r="C19" s="174"/>
      <c r="D19" s="180" t="s">
        <v>361</v>
      </c>
      <c r="E19" s="123"/>
      <c r="F19" s="176" t="s">
        <v>4</v>
      </c>
      <c r="G19" s="26"/>
      <c r="H19" s="24"/>
      <c r="I19" s="24"/>
      <c r="J19" s="24"/>
      <c r="K19" s="23"/>
      <c r="L19" s="23"/>
      <c r="M19" s="23"/>
      <c r="N19" s="23"/>
      <c r="O19" s="23"/>
      <c r="P19" s="23"/>
      <c r="Q19" s="23"/>
      <c r="R19" s="23"/>
      <c r="S19" s="23"/>
      <c r="T19" s="23"/>
    </row>
    <row r="20" spans="1:20" ht="36.6" customHeight="1" thickBot="1">
      <c r="A20" s="173"/>
      <c r="B20" s="175"/>
      <c r="C20" s="175"/>
      <c r="D20" s="181"/>
      <c r="E20" s="138"/>
      <c r="F20" s="177"/>
      <c r="G20" s="39"/>
      <c r="H20" s="40"/>
      <c r="I20" s="40"/>
      <c r="J20" s="41"/>
    </row>
    <row r="21" spans="1:20" ht="36.6" customHeight="1">
      <c r="A21" s="172" t="s">
        <v>355</v>
      </c>
      <c r="B21" s="174" t="s">
        <v>359</v>
      </c>
      <c r="C21" s="174"/>
      <c r="D21" s="180" t="s">
        <v>362</v>
      </c>
      <c r="E21" s="123"/>
      <c r="F21" s="176" t="s">
        <v>4</v>
      </c>
      <c r="G21" s="26"/>
      <c r="H21" s="24"/>
      <c r="I21" s="24"/>
      <c r="J21" s="24"/>
      <c r="K21" s="23"/>
      <c r="L21" s="23"/>
      <c r="M21" s="23"/>
      <c r="N21" s="23"/>
      <c r="O21" s="23"/>
      <c r="P21" s="23"/>
      <c r="Q21" s="23"/>
      <c r="R21" s="23"/>
      <c r="S21" s="23"/>
      <c r="T21" s="23"/>
    </row>
    <row r="22" spans="1:20" ht="36.6" customHeight="1" thickBot="1">
      <c r="A22" s="173"/>
      <c r="B22" s="175"/>
      <c r="C22" s="175"/>
      <c r="D22" s="181"/>
      <c r="E22" s="141"/>
      <c r="F22" s="177"/>
      <c r="G22" s="39"/>
      <c r="H22" s="40"/>
      <c r="I22" s="40"/>
      <c r="J22" s="41"/>
    </row>
    <row r="23" spans="1:20" ht="36.6" customHeight="1">
      <c r="A23" s="172" t="s">
        <v>355</v>
      </c>
      <c r="B23" s="174" t="s">
        <v>363</v>
      </c>
      <c r="C23" s="174"/>
      <c r="D23" s="180" t="s">
        <v>364</v>
      </c>
      <c r="E23" s="123"/>
      <c r="F23" s="176" t="s">
        <v>4</v>
      </c>
      <c r="G23" s="26"/>
      <c r="H23" s="24"/>
      <c r="I23" s="24"/>
      <c r="J23" s="24"/>
      <c r="K23" s="23"/>
      <c r="L23" s="23"/>
      <c r="M23" s="23"/>
      <c r="N23" s="23"/>
      <c r="O23" s="23"/>
      <c r="P23" s="23"/>
      <c r="Q23" s="23"/>
      <c r="R23" s="23"/>
      <c r="S23" s="23"/>
      <c r="T23" s="23"/>
    </row>
    <row r="24" spans="1:20" ht="36.6" customHeight="1" thickBot="1">
      <c r="A24" s="173"/>
      <c r="B24" s="175"/>
      <c r="C24" s="175"/>
      <c r="D24" s="181"/>
      <c r="E24" s="141"/>
      <c r="F24" s="177"/>
      <c r="G24" s="39"/>
      <c r="H24" s="40"/>
      <c r="I24" s="40"/>
      <c r="J24" s="41"/>
    </row>
    <row r="25" spans="1:20" ht="36.6" customHeight="1">
      <c r="A25" s="172" t="s">
        <v>356</v>
      </c>
      <c r="B25" s="174" t="s">
        <v>345</v>
      </c>
      <c r="C25" s="174"/>
      <c r="D25" s="183" t="s">
        <v>354</v>
      </c>
      <c r="E25" s="123"/>
      <c r="F25" s="176" t="s">
        <v>8</v>
      </c>
      <c r="G25" s="26"/>
      <c r="H25" s="24"/>
      <c r="I25" s="24"/>
      <c r="J25" s="24"/>
      <c r="K25" s="23"/>
      <c r="L25" s="23"/>
      <c r="M25" s="23"/>
      <c r="N25" s="23"/>
      <c r="O25" s="23"/>
      <c r="P25" s="23"/>
      <c r="Q25" s="23"/>
      <c r="R25" s="23"/>
      <c r="S25" s="23"/>
      <c r="T25" s="23"/>
    </row>
    <row r="26" spans="1:20" ht="36.6" customHeight="1" thickBot="1">
      <c r="A26" s="173"/>
      <c r="B26" s="175"/>
      <c r="C26" s="175"/>
      <c r="D26" s="184"/>
      <c r="E26" s="138"/>
      <c r="F26" s="177"/>
      <c r="G26" s="39"/>
      <c r="H26" s="40"/>
      <c r="I26" s="40"/>
      <c r="J26" s="41"/>
    </row>
  </sheetData>
  <mergeCells count="46">
    <mergeCell ref="A23:A24"/>
    <mergeCell ref="B23:B24"/>
    <mergeCell ref="C23:C24"/>
    <mergeCell ref="D23:D24"/>
    <mergeCell ref="F23:F24"/>
    <mergeCell ref="A21:A22"/>
    <mergeCell ref="B21:B22"/>
    <mergeCell ref="C21:C22"/>
    <mergeCell ref="D21:D22"/>
    <mergeCell ref="F21:F22"/>
    <mergeCell ref="A25:A26"/>
    <mergeCell ref="B25:B26"/>
    <mergeCell ref="C25:C26"/>
    <mergeCell ref="D25:D26"/>
    <mergeCell ref="F25:F26"/>
    <mergeCell ref="F17:F18"/>
    <mergeCell ref="A19:A20"/>
    <mergeCell ref="B19:B20"/>
    <mergeCell ref="C19:C20"/>
    <mergeCell ref="D19:D20"/>
    <mergeCell ref="F19:F20"/>
    <mergeCell ref="B17:B18"/>
    <mergeCell ref="C17:C18"/>
    <mergeCell ref="C13:C14"/>
    <mergeCell ref="A17:A18"/>
    <mergeCell ref="D17:D18"/>
    <mergeCell ref="D15:D16"/>
    <mergeCell ref="D13:D14"/>
    <mergeCell ref="A13:A14"/>
    <mergeCell ref="B13:B14"/>
    <mergeCell ref="J9:J10"/>
    <mergeCell ref="A9:A10"/>
    <mergeCell ref="F9:F10"/>
    <mergeCell ref="G9:G10"/>
    <mergeCell ref="H9:H10"/>
    <mergeCell ref="I9:I10"/>
    <mergeCell ref="F11:F12"/>
    <mergeCell ref="A15:A16"/>
    <mergeCell ref="B15:B16"/>
    <mergeCell ref="C15:C16"/>
    <mergeCell ref="F15:F16"/>
    <mergeCell ref="D11:D12"/>
    <mergeCell ref="A11:A12"/>
    <mergeCell ref="B11:B12"/>
    <mergeCell ref="C11:C12"/>
    <mergeCell ref="F13:F14"/>
  </mergeCells>
  <phoneticPr fontId="19" type="noConversion"/>
  <dataValidations count="1">
    <dataValidation type="list" allowBlank="1" showInputMessage="1" showErrorMessage="1" sqref="F1:F1048576" xr:uid="{4A0E94DB-D475-4F1C-9844-28B3DDFD8FFE}">
      <formula1>$I$4:$I$7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85"/>
  <sheetViews>
    <sheetView zoomScale="115" zoomScaleNormal="115" workbookViewId="0">
      <selection activeCell="G43" sqref="G43"/>
    </sheetView>
  </sheetViews>
  <sheetFormatPr defaultColWidth="8.88671875" defaultRowHeight="13.8"/>
  <cols>
    <col min="1" max="1" width="17" style="36" customWidth="1"/>
    <col min="2" max="2" width="18.33203125" style="36" customWidth="1"/>
    <col min="3" max="3" width="9.5546875" style="36" customWidth="1"/>
    <col min="4" max="5" width="35.88671875" style="36" customWidth="1"/>
    <col min="6" max="6" width="9.5546875" style="36" customWidth="1"/>
    <col min="7" max="7" width="12.88671875" style="36" customWidth="1"/>
    <col min="8" max="9" width="8.88671875" style="36"/>
    <col min="10" max="10" width="18.33203125" style="36" customWidth="1"/>
    <col min="11" max="16384" width="8.88671875" style="36"/>
  </cols>
  <sheetData>
    <row r="1" spans="1:21">
      <c r="A1" s="42" t="s">
        <v>0</v>
      </c>
      <c r="B1" s="186"/>
      <c r="C1" s="187"/>
      <c r="D1" s="187"/>
      <c r="E1" s="187"/>
      <c r="F1" s="57"/>
      <c r="G1" s="58"/>
      <c r="H1" s="58"/>
      <c r="I1" s="58"/>
      <c r="J1" s="58"/>
      <c r="K1" s="59"/>
      <c r="L1" s="43"/>
      <c r="M1" s="43"/>
      <c r="N1" s="43"/>
      <c r="O1" s="43"/>
      <c r="P1" s="43"/>
      <c r="Q1" s="43"/>
      <c r="R1" s="43"/>
      <c r="S1" s="43"/>
      <c r="T1" s="43"/>
    </row>
    <row r="2" spans="1:21" ht="14.4" thickBot="1">
      <c r="A2" s="2"/>
      <c r="B2" s="188"/>
      <c r="C2" s="189"/>
      <c r="D2" s="189"/>
      <c r="E2" s="189"/>
      <c r="F2" s="73"/>
      <c r="G2" s="72"/>
      <c r="H2" s="72"/>
      <c r="I2" s="72"/>
      <c r="J2" s="72"/>
      <c r="K2" s="74"/>
      <c r="L2" s="43"/>
      <c r="M2" s="43"/>
      <c r="N2" s="43"/>
      <c r="O2" s="43"/>
      <c r="P2" s="43"/>
      <c r="Q2" s="43"/>
      <c r="R2" s="43"/>
      <c r="S2" s="43"/>
      <c r="T2" s="43"/>
    </row>
    <row r="3" spans="1:21">
      <c r="A3" s="54" t="s">
        <v>1</v>
      </c>
      <c r="B3" s="154" t="s">
        <v>203</v>
      </c>
      <c r="C3" s="154"/>
      <c r="D3" s="154"/>
      <c r="E3" s="154"/>
      <c r="F3" s="60"/>
      <c r="G3" s="61"/>
      <c r="H3" s="62"/>
      <c r="I3" s="63"/>
      <c r="J3" s="63"/>
      <c r="K3" s="64"/>
      <c r="L3" s="10"/>
      <c r="M3" s="10"/>
      <c r="N3" s="10"/>
      <c r="O3" s="10"/>
      <c r="P3" s="10"/>
      <c r="Q3" s="10"/>
      <c r="R3" s="10"/>
      <c r="S3" s="10"/>
      <c r="T3" s="10"/>
    </row>
    <row r="4" spans="1:21">
      <c r="A4" s="55" t="s">
        <v>3</v>
      </c>
      <c r="B4" s="154"/>
      <c r="C4" s="154"/>
      <c r="D4" s="154"/>
      <c r="E4" s="154"/>
      <c r="F4" s="60"/>
      <c r="G4" s="61"/>
      <c r="H4" s="62"/>
      <c r="I4" s="63" t="s">
        <v>4</v>
      </c>
      <c r="J4" s="63"/>
      <c r="K4" s="64"/>
      <c r="L4" s="10"/>
      <c r="M4" s="10"/>
      <c r="N4" s="10"/>
      <c r="O4" s="10"/>
      <c r="P4" s="10"/>
      <c r="Q4" s="10"/>
      <c r="R4" s="10"/>
      <c r="S4" s="10"/>
      <c r="T4" s="10"/>
    </row>
    <row r="5" spans="1:21">
      <c r="A5" s="56" t="s">
        <v>5</v>
      </c>
      <c r="B5" s="169" t="s">
        <v>25</v>
      </c>
      <c r="C5" s="169"/>
      <c r="D5" s="169"/>
      <c r="E5" s="169"/>
      <c r="F5" s="65"/>
      <c r="G5" s="11"/>
      <c r="H5" s="11"/>
      <c r="I5" s="63" t="s">
        <v>6</v>
      </c>
      <c r="J5" s="63"/>
      <c r="K5" s="64"/>
      <c r="L5" s="10"/>
      <c r="M5" s="10"/>
      <c r="N5" s="10"/>
      <c r="O5" s="10"/>
      <c r="P5" s="10"/>
      <c r="Q5" s="10"/>
      <c r="R5" s="10"/>
      <c r="S5" s="10"/>
      <c r="T5" s="10"/>
    </row>
    <row r="6" spans="1:21">
      <c r="A6" s="80" t="s">
        <v>4</v>
      </c>
      <c r="B6" s="78" t="s">
        <v>6</v>
      </c>
      <c r="C6" s="78" t="s">
        <v>7</v>
      </c>
      <c r="D6" s="78" t="s">
        <v>8</v>
      </c>
      <c r="E6" s="78" t="s">
        <v>9</v>
      </c>
      <c r="F6" s="66"/>
      <c r="G6" s="12"/>
      <c r="H6" s="13"/>
      <c r="I6" s="63" t="s">
        <v>10</v>
      </c>
      <c r="J6" s="63"/>
      <c r="K6" s="64"/>
      <c r="L6" s="10"/>
      <c r="M6" s="10"/>
      <c r="N6" s="10"/>
      <c r="O6" s="10"/>
      <c r="P6" s="10"/>
      <c r="Q6" s="10"/>
      <c r="R6" s="10"/>
      <c r="S6" s="10"/>
      <c r="T6" s="10"/>
    </row>
    <row r="7" spans="1:21" ht="14.4" thickBot="1">
      <c r="A7" s="44">
        <f>COUNTIF(F:F,"Pass")</f>
        <v>21</v>
      </c>
      <c r="B7" s="81">
        <f xml:space="preserve"> COUNTIF(F:F,"Fail")</f>
        <v>3</v>
      </c>
      <c r="C7" s="81">
        <f>COUNTIF(F:F,"Unstested")</f>
        <v>1</v>
      </c>
      <c r="D7" s="81">
        <f>COUNTIF(F:F,"N/A")</f>
        <v>0</v>
      </c>
      <c r="E7" s="81">
        <f>COUNTIF(A:A,"*-*")</f>
        <v>25</v>
      </c>
      <c r="F7" s="67"/>
      <c r="G7" s="68"/>
      <c r="H7" s="69"/>
      <c r="I7" s="70" t="s">
        <v>8</v>
      </c>
      <c r="J7" s="70"/>
      <c r="K7" s="71"/>
      <c r="L7" s="10"/>
      <c r="M7" s="10"/>
      <c r="N7" s="10"/>
      <c r="O7" s="10"/>
      <c r="P7" s="10"/>
      <c r="Q7" s="10"/>
      <c r="R7" s="10"/>
      <c r="S7" s="10"/>
      <c r="T7" s="10"/>
    </row>
    <row r="8" spans="1:21">
      <c r="A8" s="45"/>
      <c r="B8" s="17"/>
      <c r="C8" s="17"/>
      <c r="D8" s="17"/>
      <c r="E8" s="17"/>
      <c r="F8" s="17"/>
      <c r="G8" s="17"/>
      <c r="H8" s="17"/>
      <c r="I8" s="17"/>
      <c r="J8" s="17"/>
      <c r="K8" s="45"/>
      <c r="L8" s="45"/>
      <c r="M8" s="45"/>
      <c r="N8" s="45"/>
      <c r="O8" s="45"/>
      <c r="P8" s="45"/>
      <c r="Q8" s="45"/>
      <c r="R8" s="45"/>
      <c r="S8" s="45"/>
      <c r="T8" s="45"/>
    </row>
    <row r="9" spans="1:21" ht="19.2" customHeight="1">
      <c r="A9" s="158" t="s">
        <v>11</v>
      </c>
      <c r="B9" s="158" t="s">
        <v>12</v>
      </c>
      <c r="C9" s="155" t="s">
        <v>13</v>
      </c>
      <c r="D9" s="158" t="s">
        <v>14</v>
      </c>
      <c r="E9" s="160" t="s">
        <v>15</v>
      </c>
      <c r="F9" s="155" t="s">
        <v>16</v>
      </c>
      <c r="G9" s="157" t="s">
        <v>17</v>
      </c>
      <c r="H9" s="157" t="s">
        <v>18</v>
      </c>
      <c r="I9" s="157" t="s">
        <v>19</v>
      </c>
      <c r="J9" s="159" t="s">
        <v>20</v>
      </c>
      <c r="K9" s="46"/>
      <c r="L9" s="47"/>
      <c r="M9" s="47"/>
      <c r="N9" s="47"/>
      <c r="O9" s="47"/>
      <c r="P9" s="47"/>
      <c r="Q9" s="47"/>
      <c r="R9" s="47"/>
      <c r="S9" s="47"/>
      <c r="T9" s="47"/>
      <c r="U9" s="47"/>
    </row>
    <row r="10" spans="1:21" ht="19.2" customHeight="1" thickBot="1">
      <c r="A10" s="159"/>
      <c r="B10" s="159"/>
      <c r="C10" s="158"/>
      <c r="D10" s="159"/>
      <c r="E10" s="161"/>
      <c r="F10" s="156"/>
      <c r="G10" s="158"/>
      <c r="H10" s="158"/>
      <c r="I10" s="158"/>
      <c r="J10" s="159"/>
      <c r="K10" s="48"/>
      <c r="L10" s="49"/>
      <c r="M10" s="49"/>
      <c r="N10" s="49"/>
      <c r="O10" s="49"/>
      <c r="P10" s="49"/>
      <c r="Q10" s="49"/>
      <c r="R10" s="49"/>
      <c r="S10" s="49"/>
      <c r="T10" s="49"/>
      <c r="U10" s="49"/>
    </row>
    <row r="11" spans="1:21" ht="31.8" customHeight="1">
      <c r="A11" s="142" t="s">
        <v>202</v>
      </c>
      <c r="B11" s="148" t="s">
        <v>72</v>
      </c>
      <c r="C11" s="148"/>
      <c r="D11" s="121" t="s">
        <v>73</v>
      </c>
      <c r="E11" s="121" t="s">
        <v>75</v>
      </c>
      <c r="F11" s="142" t="s">
        <v>4</v>
      </c>
      <c r="G11" s="25"/>
      <c r="H11" s="24"/>
      <c r="I11" s="24"/>
      <c r="J11" s="24"/>
      <c r="K11" s="51"/>
      <c r="L11" s="51"/>
      <c r="M11" s="51"/>
      <c r="N11" s="51"/>
      <c r="O11" s="51"/>
      <c r="P11" s="51"/>
      <c r="Q11" s="51"/>
      <c r="R11" s="51"/>
      <c r="S11" s="51"/>
      <c r="T11" s="51"/>
    </row>
    <row r="12" spans="1:21" ht="31.8" customHeight="1">
      <c r="A12" s="185"/>
      <c r="B12" s="162"/>
      <c r="C12" s="162"/>
      <c r="D12" s="121" t="s">
        <v>164</v>
      </c>
      <c r="E12" s="121" t="s">
        <v>360</v>
      </c>
      <c r="F12" s="185"/>
      <c r="G12" s="25"/>
      <c r="H12" s="24"/>
      <c r="I12" s="24"/>
      <c r="J12" s="24"/>
      <c r="K12" s="51"/>
      <c r="L12" s="51"/>
      <c r="M12" s="51"/>
      <c r="N12" s="51"/>
      <c r="O12" s="51"/>
      <c r="P12" s="51"/>
      <c r="Q12" s="51"/>
      <c r="R12" s="51"/>
      <c r="S12" s="51"/>
      <c r="T12" s="51"/>
    </row>
    <row r="13" spans="1:21" ht="31.8" customHeight="1" thickBot="1">
      <c r="A13" s="143"/>
      <c r="B13" s="149"/>
      <c r="C13" s="149"/>
      <c r="D13" s="122" t="s">
        <v>165</v>
      </c>
      <c r="E13" s="125"/>
      <c r="F13" s="143"/>
      <c r="G13" s="25"/>
      <c r="H13" s="24"/>
      <c r="I13" s="24"/>
      <c r="J13" s="24"/>
      <c r="K13" s="51"/>
      <c r="L13" s="51"/>
      <c r="M13" s="51"/>
      <c r="N13" s="51"/>
      <c r="O13" s="51"/>
      <c r="P13" s="51"/>
      <c r="Q13" s="51"/>
      <c r="R13" s="51"/>
      <c r="S13" s="51"/>
      <c r="T13" s="51"/>
    </row>
    <row r="14" spans="1:21" ht="31.8" customHeight="1">
      <c r="A14" s="142" t="s">
        <v>204</v>
      </c>
      <c r="B14" s="148" t="s">
        <v>366</v>
      </c>
      <c r="C14" s="148"/>
      <c r="D14" s="121" t="s">
        <v>367</v>
      </c>
      <c r="E14" s="121" t="s">
        <v>75</v>
      </c>
      <c r="F14" s="142" t="s">
        <v>6</v>
      </c>
      <c r="G14" s="25"/>
      <c r="H14" s="24"/>
      <c r="I14" s="24"/>
      <c r="J14" s="24"/>
      <c r="K14" s="51"/>
      <c r="L14" s="51"/>
      <c r="M14" s="51"/>
      <c r="N14" s="51"/>
      <c r="O14" s="51"/>
      <c r="P14" s="51"/>
      <c r="Q14" s="51"/>
      <c r="R14" s="51"/>
      <c r="S14" s="51"/>
      <c r="T14" s="51"/>
    </row>
    <row r="15" spans="1:21" ht="31.8" customHeight="1">
      <c r="A15" s="185"/>
      <c r="B15" s="162"/>
      <c r="C15" s="162"/>
      <c r="D15" s="121" t="s">
        <v>164</v>
      </c>
      <c r="E15" s="121" t="s">
        <v>368</v>
      </c>
      <c r="F15" s="185"/>
      <c r="G15" s="25"/>
      <c r="H15" s="24"/>
      <c r="I15" s="24"/>
      <c r="J15" s="24"/>
      <c r="K15" s="51"/>
      <c r="L15" s="51"/>
      <c r="M15" s="51"/>
      <c r="N15" s="51"/>
      <c r="O15" s="51"/>
      <c r="P15" s="51"/>
      <c r="Q15" s="51"/>
      <c r="R15" s="51"/>
      <c r="S15" s="51"/>
      <c r="T15" s="51"/>
    </row>
    <row r="16" spans="1:21" ht="31.8" customHeight="1" thickBot="1">
      <c r="A16" s="143"/>
      <c r="B16" s="149"/>
      <c r="C16" s="149"/>
      <c r="D16" s="122" t="s">
        <v>165</v>
      </c>
      <c r="E16" s="125"/>
      <c r="F16" s="143"/>
      <c r="G16" s="25"/>
      <c r="H16" s="24"/>
      <c r="I16" s="24"/>
      <c r="J16" s="24"/>
      <c r="K16" s="51"/>
      <c r="L16" s="51"/>
      <c r="M16" s="51"/>
      <c r="N16" s="51"/>
      <c r="O16" s="51"/>
      <c r="P16" s="51"/>
      <c r="Q16" s="51"/>
      <c r="R16" s="51"/>
      <c r="S16" s="51"/>
      <c r="T16" s="51"/>
    </row>
    <row r="17" spans="1:20" ht="31.8" customHeight="1">
      <c r="A17" s="142" t="s">
        <v>205</v>
      </c>
      <c r="B17" s="148" t="s">
        <v>369</v>
      </c>
      <c r="C17" s="148"/>
      <c r="D17" s="121" t="s">
        <v>370</v>
      </c>
      <c r="E17" s="121" t="s">
        <v>75</v>
      </c>
      <c r="F17" s="142" t="s">
        <v>6</v>
      </c>
      <c r="G17" s="25"/>
      <c r="H17" s="24"/>
      <c r="I17" s="24"/>
      <c r="J17" s="24" t="s">
        <v>70</v>
      </c>
      <c r="K17" s="51"/>
      <c r="L17" s="51"/>
      <c r="M17" s="51"/>
      <c r="N17" s="51"/>
      <c r="O17" s="51"/>
      <c r="P17" s="51"/>
      <c r="Q17" s="51"/>
      <c r="R17" s="51"/>
      <c r="S17" s="51"/>
      <c r="T17" s="51"/>
    </row>
    <row r="18" spans="1:20" ht="31.8" customHeight="1">
      <c r="A18" s="185"/>
      <c r="B18" s="162"/>
      <c r="C18" s="162"/>
      <c r="D18" s="121" t="s">
        <v>164</v>
      </c>
      <c r="E18" s="121" t="s">
        <v>368</v>
      </c>
      <c r="F18" s="185"/>
      <c r="G18" s="25"/>
      <c r="H18" s="24"/>
      <c r="I18" s="24"/>
      <c r="J18" s="24"/>
      <c r="K18" s="51"/>
      <c r="L18" s="51"/>
      <c r="M18" s="51"/>
      <c r="N18" s="51"/>
      <c r="O18" s="51"/>
      <c r="P18" s="51"/>
      <c r="Q18" s="51"/>
      <c r="R18" s="51"/>
      <c r="S18" s="51"/>
      <c r="T18" s="51"/>
    </row>
    <row r="19" spans="1:20" ht="31.8" customHeight="1" thickBot="1">
      <c r="A19" s="143"/>
      <c r="B19" s="149"/>
      <c r="C19" s="149"/>
      <c r="D19" s="122" t="s">
        <v>165</v>
      </c>
      <c r="E19" s="125"/>
      <c r="F19" s="143"/>
      <c r="G19" s="25"/>
      <c r="H19" s="24"/>
      <c r="I19" s="24"/>
      <c r="J19" s="24"/>
      <c r="K19" s="51"/>
      <c r="L19" s="51"/>
      <c r="M19" s="51"/>
      <c r="N19" s="51"/>
      <c r="O19" s="51"/>
      <c r="P19" s="51"/>
      <c r="Q19" s="51"/>
      <c r="R19" s="51"/>
      <c r="S19" s="51"/>
      <c r="T19" s="51"/>
    </row>
    <row r="20" spans="1:20" ht="31.8" customHeight="1">
      <c r="A20" s="142" t="s">
        <v>206</v>
      </c>
      <c r="B20" s="148" t="s">
        <v>236</v>
      </c>
      <c r="C20" s="148"/>
      <c r="D20" s="121" t="s">
        <v>307</v>
      </c>
      <c r="E20" s="121" t="s">
        <v>75</v>
      </c>
      <c r="F20" s="142" t="s">
        <v>4</v>
      </c>
      <c r="G20" s="24"/>
      <c r="H20" s="29"/>
      <c r="I20" s="29"/>
      <c r="J20" s="29"/>
    </row>
    <row r="21" spans="1:20" ht="31.8" customHeight="1">
      <c r="A21" s="185"/>
      <c r="B21" s="162"/>
      <c r="C21" s="162"/>
      <c r="D21" s="121" t="s">
        <v>164</v>
      </c>
      <c r="E21" s="121" t="s">
        <v>308</v>
      </c>
      <c r="F21" s="185"/>
      <c r="G21" s="24"/>
      <c r="H21" s="29"/>
      <c r="I21" s="29"/>
      <c r="J21" s="29"/>
    </row>
    <row r="22" spans="1:20" ht="31.8" customHeight="1" thickBot="1">
      <c r="A22" s="143"/>
      <c r="B22" s="149"/>
      <c r="C22" s="149"/>
      <c r="D22" s="122" t="s">
        <v>165</v>
      </c>
      <c r="E22" s="125"/>
      <c r="F22" s="143"/>
      <c r="G22" s="24"/>
      <c r="H22" s="29"/>
      <c r="I22" s="29"/>
      <c r="J22" s="29"/>
    </row>
    <row r="23" spans="1:20" ht="31.8" customHeight="1">
      <c r="A23" s="142" t="s">
        <v>207</v>
      </c>
      <c r="B23" s="148" t="s">
        <v>83</v>
      </c>
      <c r="C23" s="148"/>
      <c r="D23" s="121" t="s">
        <v>209</v>
      </c>
      <c r="E23" s="121" t="s">
        <v>75</v>
      </c>
      <c r="F23" s="142" t="s">
        <v>4</v>
      </c>
      <c r="G23" s="24"/>
      <c r="H23" s="29"/>
      <c r="I23" s="29"/>
      <c r="J23" s="29"/>
    </row>
    <row r="24" spans="1:20" ht="31.8" customHeight="1">
      <c r="A24" s="185"/>
      <c r="B24" s="162"/>
      <c r="C24" s="162"/>
      <c r="D24" s="121" t="s">
        <v>164</v>
      </c>
      <c r="E24" s="121" t="s">
        <v>309</v>
      </c>
      <c r="F24" s="185"/>
      <c r="G24" s="24"/>
      <c r="H24" s="29"/>
      <c r="I24" s="29"/>
      <c r="J24" s="29"/>
    </row>
    <row r="25" spans="1:20" ht="31.8" customHeight="1" thickBot="1">
      <c r="A25" s="143"/>
      <c r="B25" s="149"/>
      <c r="C25" s="149"/>
      <c r="D25" s="122" t="s">
        <v>165</v>
      </c>
      <c r="E25" s="125"/>
      <c r="F25" s="143"/>
      <c r="G25" s="25"/>
      <c r="H25" s="24"/>
      <c r="I25" s="24"/>
      <c r="J25" s="24"/>
      <c r="K25" s="51"/>
      <c r="L25" s="51"/>
      <c r="M25" s="51"/>
      <c r="N25" s="51"/>
      <c r="O25" s="51"/>
      <c r="P25" s="51"/>
      <c r="Q25" s="51"/>
      <c r="R25" s="51"/>
      <c r="S25" s="51"/>
      <c r="T25" s="51"/>
    </row>
    <row r="26" spans="1:20" ht="53.4" customHeight="1">
      <c r="A26" s="142" t="s">
        <v>208</v>
      </c>
      <c r="B26" s="148" t="s">
        <v>249</v>
      </c>
      <c r="C26" s="148"/>
      <c r="D26" s="121" t="s">
        <v>310</v>
      </c>
      <c r="E26" s="121" t="s">
        <v>75</v>
      </c>
      <c r="F26" s="142" t="s">
        <v>4</v>
      </c>
      <c r="G26" s="25"/>
      <c r="H26" s="24"/>
      <c r="I26" s="24"/>
      <c r="J26" s="24"/>
      <c r="K26" s="51"/>
      <c r="L26" s="51"/>
      <c r="M26" s="51"/>
      <c r="N26" s="51"/>
      <c r="O26" s="51"/>
      <c r="P26" s="51"/>
      <c r="Q26" s="51"/>
      <c r="R26" s="51"/>
      <c r="S26" s="51"/>
      <c r="T26" s="51"/>
    </row>
    <row r="27" spans="1:20" ht="31.8" customHeight="1">
      <c r="A27" s="185"/>
      <c r="B27" s="162"/>
      <c r="C27" s="162"/>
      <c r="D27" s="121" t="s">
        <v>164</v>
      </c>
      <c r="E27" s="121" t="s">
        <v>166</v>
      </c>
      <c r="F27" s="185"/>
      <c r="G27" s="25"/>
      <c r="H27" s="24"/>
      <c r="I27" s="24"/>
      <c r="J27" s="24"/>
      <c r="K27" s="51"/>
      <c r="L27" s="51"/>
      <c r="M27" s="51"/>
      <c r="N27" s="51"/>
      <c r="O27" s="51"/>
      <c r="P27" s="51"/>
      <c r="Q27" s="51"/>
      <c r="R27" s="51"/>
      <c r="S27" s="51"/>
      <c r="T27" s="51"/>
    </row>
    <row r="28" spans="1:20" ht="31.8" customHeight="1" thickBot="1">
      <c r="A28" s="143"/>
      <c r="B28" s="149"/>
      <c r="C28" s="149"/>
      <c r="D28" s="122" t="s">
        <v>165</v>
      </c>
      <c r="E28" s="125"/>
      <c r="F28" s="143"/>
      <c r="G28" s="25"/>
      <c r="H28" s="24"/>
      <c r="I28" s="24"/>
      <c r="J28" s="24"/>
      <c r="K28" s="51"/>
      <c r="L28" s="51"/>
      <c r="M28" s="51"/>
      <c r="N28" s="51"/>
      <c r="O28" s="51"/>
      <c r="P28" s="51"/>
      <c r="Q28" s="51"/>
      <c r="R28" s="51"/>
      <c r="S28" s="51"/>
      <c r="T28" s="51"/>
    </row>
    <row r="29" spans="1:20" ht="31.8" customHeight="1">
      <c r="A29" s="142" t="s">
        <v>210</v>
      </c>
      <c r="B29" s="148" t="s">
        <v>250</v>
      </c>
      <c r="C29" s="148"/>
      <c r="D29" s="121" t="s">
        <v>311</v>
      </c>
      <c r="E29" s="121" t="s">
        <v>75</v>
      </c>
      <c r="F29" s="142" t="s">
        <v>4</v>
      </c>
      <c r="G29" s="25"/>
      <c r="H29" s="24"/>
      <c r="I29" s="24"/>
      <c r="J29" s="24"/>
      <c r="K29" s="51"/>
      <c r="L29" s="51"/>
      <c r="M29" s="51"/>
      <c r="N29" s="51"/>
      <c r="O29" s="51"/>
      <c r="P29" s="51"/>
      <c r="Q29" s="51"/>
      <c r="R29" s="51"/>
      <c r="S29" s="51"/>
      <c r="T29" s="51"/>
    </row>
    <row r="30" spans="1:20" ht="31.8" customHeight="1">
      <c r="A30" s="185"/>
      <c r="B30" s="162"/>
      <c r="C30" s="162"/>
      <c r="D30" s="121" t="s">
        <v>164</v>
      </c>
      <c r="E30" s="121" t="s">
        <v>167</v>
      </c>
      <c r="F30" s="185"/>
      <c r="G30" s="25"/>
      <c r="H30" s="24"/>
      <c r="I30" s="24"/>
      <c r="J30" s="24"/>
      <c r="K30" s="51"/>
      <c r="L30" s="51"/>
      <c r="M30" s="51"/>
      <c r="N30" s="51"/>
      <c r="O30" s="51"/>
      <c r="P30" s="51"/>
      <c r="Q30" s="51"/>
      <c r="R30" s="51"/>
      <c r="S30" s="51"/>
      <c r="T30" s="51"/>
    </row>
    <row r="31" spans="1:20" ht="31.8" customHeight="1" thickBot="1">
      <c r="A31" s="143"/>
      <c r="B31" s="149"/>
      <c r="C31" s="149"/>
      <c r="D31" s="122" t="s">
        <v>165</v>
      </c>
      <c r="E31" s="125"/>
      <c r="F31" s="143"/>
      <c r="G31" s="25"/>
      <c r="H31" s="24"/>
      <c r="I31" s="24"/>
      <c r="J31" s="24"/>
    </row>
    <row r="32" spans="1:20" ht="31.8" customHeight="1">
      <c r="A32" s="142" t="s">
        <v>211</v>
      </c>
      <c r="B32" s="148" t="s">
        <v>93</v>
      </c>
      <c r="C32" s="148"/>
      <c r="D32" s="121" t="s">
        <v>94</v>
      </c>
      <c r="E32" s="121" t="s">
        <v>75</v>
      </c>
      <c r="F32" s="142" t="s">
        <v>4</v>
      </c>
    </row>
    <row r="33" spans="1:6" ht="31.8" customHeight="1">
      <c r="A33" s="185"/>
      <c r="B33" s="162"/>
      <c r="C33" s="162"/>
      <c r="D33" s="121" t="s">
        <v>164</v>
      </c>
      <c r="E33" s="121" t="s">
        <v>167</v>
      </c>
      <c r="F33" s="185"/>
    </row>
    <row r="34" spans="1:6" ht="31.8" customHeight="1" thickBot="1">
      <c r="A34" s="143"/>
      <c r="B34" s="149"/>
      <c r="C34" s="149"/>
      <c r="D34" s="122" t="s">
        <v>165</v>
      </c>
      <c r="E34" s="125"/>
      <c r="F34" s="143"/>
    </row>
    <row r="35" spans="1:6" ht="31.8" customHeight="1">
      <c r="A35" s="142" t="s">
        <v>212</v>
      </c>
      <c r="B35" s="148" t="s">
        <v>168</v>
      </c>
      <c r="C35" s="148"/>
      <c r="D35" s="121" t="s">
        <v>169</v>
      </c>
      <c r="E35" s="121" t="s">
        <v>75</v>
      </c>
      <c r="F35" s="142" t="s">
        <v>4</v>
      </c>
    </row>
    <row r="36" spans="1:6" ht="31.8" customHeight="1">
      <c r="A36" s="185"/>
      <c r="B36" s="162"/>
      <c r="C36" s="162"/>
      <c r="D36" s="121" t="s">
        <v>164</v>
      </c>
      <c r="E36" s="121" t="s">
        <v>170</v>
      </c>
      <c r="F36" s="185"/>
    </row>
    <row r="37" spans="1:6" ht="31.8" customHeight="1" thickBot="1">
      <c r="A37" s="143"/>
      <c r="B37" s="149"/>
      <c r="C37" s="149"/>
      <c r="D37" s="122" t="s">
        <v>165</v>
      </c>
      <c r="E37" s="126"/>
      <c r="F37" s="143"/>
    </row>
    <row r="38" spans="1:6" ht="31.8" customHeight="1">
      <c r="A38" s="142" t="s">
        <v>213</v>
      </c>
      <c r="B38" s="148" t="s">
        <v>171</v>
      </c>
      <c r="C38" s="148"/>
      <c r="D38" s="121" t="s">
        <v>172</v>
      </c>
      <c r="E38" s="121" t="s">
        <v>75</v>
      </c>
      <c r="F38" s="142" t="s">
        <v>4</v>
      </c>
    </row>
    <row r="39" spans="1:6" ht="31.8" customHeight="1">
      <c r="A39" s="185"/>
      <c r="B39" s="162"/>
      <c r="C39" s="162"/>
      <c r="D39" s="121" t="s">
        <v>164</v>
      </c>
      <c r="E39" s="121" t="s">
        <v>173</v>
      </c>
      <c r="F39" s="185"/>
    </row>
    <row r="40" spans="1:6" ht="31.8" customHeight="1" thickBot="1">
      <c r="A40" s="143"/>
      <c r="B40" s="149"/>
      <c r="C40" s="149"/>
      <c r="D40" s="122" t="s">
        <v>165</v>
      </c>
      <c r="E40" s="126"/>
      <c r="F40" s="143"/>
    </row>
    <row r="41" spans="1:6" ht="31.8" customHeight="1">
      <c r="A41" s="142" t="s">
        <v>214</v>
      </c>
      <c r="B41" s="148" t="s">
        <v>174</v>
      </c>
      <c r="C41" s="148"/>
      <c r="D41" s="121" t="s">
        <v>175</v>
      </c>
      <c r="E41" s="121" t="s">
        <v>75</v>
      </c>
      <c r="F41" s="142" t="s">
        <v>6</v>
      </c>
    </row>
    <row r="42" spans="1:6" ht="31.8" customHeight="1">
      <c r="A42" s="185"/>
      <c r="B42" s="162"/>
      <c r="C42" s="162"/>
      <c r="D42" s="121" t="s">
        <v>164</v>
      </c>
      <c r="E42" s="121" t="s">
        <v>176</v>
      </c>
      <c r="F42" s="185"/>
    </row>
    <row r="43" spans="1:6" ht="31.8" customHeight="1" thickBot="1">
      <c r="A43" s="143"/>
      <c r="B43" s="149"/>
      <c r="C43" s="149"/>
      <c r="D43" s="122" t="s">
        <v>165</v>
      </c>
      <c r="E43" s="126"/>
      <c r="F43" s="143"/>
    </row>
    <row r="44" spans="1:6" ht="31.8" customHeight="1">
      <c r="A44" s="142" t="s">
        <v>215</v>
      </c>
      <c r="B44" s="148" t="s">
        <v>251</v>
      </c>
      <c r="C44" s="148"/>
      <c r="D44" s="121" t="s">
        <v>312</v>
      </c>
      <c r="E44" s="121" t="s">
        <v>75</v>
      </c>
      <c r="F44" s="142" t="s">
        <v>4</v>
      </c>
    </row>
    <row r="45" spans="1:6" ht="31.8" customHeight="1">
      <c r="A45" s="185"/>
      <c r="B45" s="162"/>
      <c r="C45" s="162"/>
      <c r="D45" s="121" t="s">
        <v>164</v>
      </c>
      <c r="E45" s="121" t="s">
        <v>313</v>
      </c>
      <c r="F45" s="185"/>
    </row>
    <row r="46" spans="1:6" ht="31.8" customHeight="1" thickBot="1">
      <c r="A46" s="143"/>
      <c r="B46" s="149"/>
      <c r="C46" s="149"/>
      <c r="D46" s="122" t="s">
        <v>165</v>
      </c>
      <c r="E46" s="126"/>
      <c r="F46" s="143"/>
    </row>
    <row r="47" spans="1:6" ht="31.8" customHeight="1">
      <c r="A47" s="142" t="s">
        <v>216</v>
      </c>
      <c r="B47" s="148" t="s">
        <v>252</v>
      </c>
      <c r="C47" s="148"/>
      <c r="D47" s="121" t="s">
        <v>314</v>
      </c>
      <c r="E47" s="121" t="s">
        <v>75</v>
      </c>
      <c r="F47" s="142" t="s">
        <v>4</v>
      </c>
    </row>
    <row r="48" spans="1:6" ht="31.8" customHeight="1">
      <c r="A48" s="185"/>
      <c r="B48" s="162"/>
      <c r="C48" s="162"/>
      <c r="D48" s="121" t="s">
        <v>164</v>
      </c>
      <c r="E48" s="121" t="s">
        <v>177</v>
      </c>
      <c r="F48" s="185"/>
    </row>
    <row r="49" spans="1:6" ht="31.8" customHeight="1" thickBot="1">
      <c r="A49" s="143"/>
      <c r="B49" s="149"/>
      <c r="C49" s="149"/>
      <c r="D49" s="122" t="s">
        <v>165</v>
      </c>
      <c r="E49" s="126"/>
      <c r="F49" s="143"/>
    </row>
    <row r="50" spans="1:6" ht="31.8" customHeight="1">
      <c r="A50" s="142" t="s">
        <v>217</v>
      </c>
      <c r="B50" s="148" t="s">
        <v>178</v>
      </c>
      <c r="C50" s="148"/>
      <c r="D50" s="121" t="s">
        <v>315</v>
      </c>
      <c r="E50" s="121" t="s">
        <v>75</v>
      </c>
      <c r="F50" s="142" t="s">
        <v>4</v>
      </c>
    </row>
    <row r="51" spans="1:6" ht="31.8" customHeight="1">
      <c r="A51" s="185"/>
      <c r="B51" s="162"/>
      <c r="C51" s="162"/>
      <c r="D51" s="121" t="s">
        <v>164</v>
      </c>
      <c r="E51" s="121" t="s">
        <v>316</v>
      </c>
      <c r="F51" s="185"/>
    </row>
    <row r="52" spans="1:6" ht="31.8" customHeight="1" thickBot="1">
      <c r="A52" s="143"/>
      <c r="B52" s="149"/>
      <c r="C52" s="149"/>
      <c r="D52" s="122" t="s">
        <v>165</v>
      </c>
      <c r="E52" s="126"/>
      <c r="F52" s="143"/>
    </row>
    <row r="53" spans="1:6" ht="31.8" customHeight="1">
      <c r="A53" s="142" t="s">
        <v>218</v>
      </c>
      <c r="B53" s="148" t="s">
        <v>179</v>
      </c>
      <c r="C53" s="148"/>
      <c r="D53" s="121" t="s">
        <v>180</v>
      </c>
      <c r="E53" s="121" t="s">
        <v>75</v>
      </c>
      <c r="F53" s="142" t="s">
        <v>4</v>
      </c>
    </row>
    <row r="54" spans="1:6" ht="31.8" customHeight="1">
      <c r="A54" s="185"/>
      <c r="B54" s="162"/>
      <c r="C54" s="162"/>
      <c r="D54" s="121" t="s">
        <v>164</v>
      </c>
      <c r="E54" s="121" t="s">
        <v>317</v>
      </c>
      <c r="F54" s="185"/>
    </row>
    <row r="55" spans="1:6" ht="31.8" customHeight="1" thickBot="1">
      <c r="A55" s="143"/>
      <c r="B55" s="149"/>
      <c r="C55" s="149"/>
      <c r="D55" s="122" t="s">
        <v>165</v>
      </c>
      <c r="E55" s="126"/>
      <c r="F55" s="143"/>
    </row>
    <row r="56" spans="1:6" ht="31.8" customHeight="1">
      <c r="A56" s="142" t="s">
        <v>219</v>
      </c>
      <c r="B56" s="148" t="s">
        <v>253</v>
      </c>
      <c r="C56" s="148"/>
      <c r="D56" s="121" t="s">
        <v>181</v>
      </c>
      <c r="E56" s="121" t="s">
        <v>75</v>
      </c>
      <c r="F56" s="142" t="s">
        <v>4</v>
      </c>
    </row>
    <row r="57" spans="1:6" ht="31.8" customHeight="1">
      <c r="A57" s="185"/>
      <c r="B57" s="162"/>
      <c r="C57" s="162"/>
      <c r="D57" s="121" t="s">
        <v>164</v>
      </c>
      <c r="E57" s="121" t="s">
        <v>176</v>
      </c>
      <c r="F57" s="185"/>
    </row>
    <row r="58" spans="1:6" ht="31.8" customHeight="1" thickBot="1">
      <c r="A58" s="143"/>
      <c r="B58" s="149"/>
      <c r="C58" s="149"/>
      <c r="D58" s="122" t="s">
        <v>165</v>
      </c>
      <c r="E58" s="126"/>
      <c r="F58" s="143"/>
    </row>
    <row r="59" spans="1:6" ht="31.8" customHeight="1">
      <c r="A59" s="142" t="s">
        <v>220</v>
      </c>
      <c r="B59" s="148" t="s">
        <v>182</v>
      </c>
      <c r="C59" s="148"/>
      <c r="D59" s="121" t="s">
        <v>183</v>
      </c>
      <c r="E59" s="121" t="s">
        <v>75</v>
      </c>
      <c r="F59" s="142" t="s">
        <v>4</v>
      </c>
    </row>
    <row r="60" spans="1:6" ht="31.8" customHeight="1">
      <c r="A60" s="185"/>
      <c r="B60" s="162"/>
      <c r="C60" s="162"/>
      <c r="D60" s="121" t="s">
        <v>164</v>
      </c>
      <c r="E60" s="121" t="s">
        <v>184</v>
      </c>
      <c r="F60" s="185"/>
    </row>
    <row r="61" spans="1:6" ht="31.8" customHeight="1" thickBot="1">
      <c r="A61" s="143"/>
      <c r="B61" s="149"/>
      <c r="C61" s="149"/>
      <c r="D61" s="122" t="s">
        <v>165</v>
      </c>
      <c r="E61" s="126"/>
      <c r="F61" s="143"/>
    </row>
    <row r="62" spans="1:6" ht="31.8" customHeight="1">
      <c r="A62" s="142" t="s">
        <v>221</v>
      </c>
      <c r="B62" s="148" t="s">
        <v>185</v>
      </c>
      <c r="C62" s="148"/>
      <c r="D62" s="121" t="s">
        <v>186</v>
      </c>
      <c r="E62" s="121" t="s">
        <v>75</v>
      </c>
      <c r="F62" s="142" t="s">
        <v>4</v>
      </c>
    </row>
    <row r="63" spans="1:6" ht="31.8" customHeight="1">
      <c r="A63" s="185"/>
      <c r="B63" s="162"/>
      <c r="C63" s="162"/>
      <c r="D63" s="121" t="s">
        <v>164</v>
      </c>
      <c r="E63" s="121" t="s">
        <v>318</v>
      </c>
      <c r="F63" s="185"/>
    </row>
    <row r="64" spans="1:6" ht="31.8" customHeight="1" thickBot="1">
      <c r="A64" s="143"/>
      <c r="B64" s="149"/>
      <c r="C64" s="149"/>
      <c r="D64" s="122" t="s">
        <v>165</v>
      </c>
      <c r="E64" s="126"/>
      <c r="F64" s="143"/>
    </row>
    <row r="65" spans="1:6" ht="31.8" customHeight="1">
      <c r="A65" s="142" t="s">
        <v>222</v>
      </c>
      <c r="B65" s="148" t="s">
        <v>187</v>
      </c>
      <c r="C65" s="148"/>
      <c r="D65" s="121" t="s">
        <v>188</v>
      </c>
      <c r="E65" s="121" t="s">
        <v>75</v>
      </c>
      <c r="F65" s="142" t="s">
        <v>163</v>
      </c>
    </row>
    <row r="66" spans="1:6" ht="31.8" customHeight="1">
      <c r="A66" s="185"/>
      <c r="B66" s="162"/>
      <c r="C66" s="162"/>
      <c r="D66" s="121" t="s">
        <v>164</v>
      </c>
      <c r="E66" s="121" t="s">
        <v>189</v>
      </c>
      <c r="F66" s="185"/>
    </row>
    <row r="67" spans="1:6" ht="31.8" customHeight="1" thickBot="1">
      <c r="A67" s="143"/>
      <c r="B67" s="149"/>
      <c r="C67" s="149"/>
      <c r="D67" s="122" t="s">
        <v>165</v>
      </c>
      <c r="E67" s="126"/>
      <c r="F67" s="143"/>
    </row>
    <row r="68" spans="1:6" ht="31.8" customHeight="1">
      <c r="A68" s="142" t="s">
        <v>223</v>
      </c>
      <c r="B68" s="148" t="s">
        <v>190</v>
      </c>
      <c r="C68" s="148"/>
      <c r="D68" s="121" t="s">
        <v>191</v>
      </c>
      <c r="E68" s="121" t="s">
        <v>75</v>
      </c>
      <c r="F68" s="142" t="s">
        <v>4</v>
      </c>
    </row>
    <row r="69" spans="1:6" ht="31.8" customHeight="1">
      <c r="A69" s="185"/>
      <c r="B69" s="162"/>
      <c r="C69" s="162"/>
      <c r="D69" s="121" t="s">
        <v>164</v>
      </c>
      <c r="E69" s="121" t="s">
        <v>192</v>
      </c>
      <c r="F69" s="185"/>
    </row>
    <row r="70" spans="1:6" ht="31.8" customHeight="1" thickBot="1">
      <c r="A70" s="143"/>
      <c r="B70" s="149"/>
      <c r="C70" s="149"/>
      <c r="D70" s="122" t="s">
        <v>165</v>
      </c>
      <c r="E70" s="126"/>
      <c r="F70" s="143"/>
    </row>
    <row r="71" spans="1:6" ht="31.8" customHeight="1">
      <c r="A71" s="142" t="s">
        <v>224</v>
      </c>
      <c r="B71" s="148" t="s">
        <v>193</v>
      </c>
      <c r="C71" s="142"/>
      <c r="D71" s="121" t="s">
        <v>194</v>
      </c>
      <c r="E71" s="148" t="s">
        <v>196</v>
      </c>
      <c r="F71" s="142" t="s">
        <v>4</v>
      </c>
    </row>
    <row r="72" spans="1:6" ht="31.8" customHeight="1">
      <c r="A72" s="185"/>
      <c r="B72" s="162"/>
      <c r="C72" s="185"/>
      <c r="D72" s="121" t="s">
        <v>195</v>
      </c>
      <c r="E72" s="162"/>
      <c r="F72" s="185"/>
    </row>
    <row r="73" spans="1:6" ht="31.8" customHeight="1" thickBot="1">
      <c r="A73" s="143"/>
      <c r="B73" s="149"/>
      <c r="C73" s="143"/>
      <c r="D73" s="122"/>
      <c r="E73" s="149"/>
      <c r="F73" s="143"/>
    </row>
    <row r="74" spans="1:6" ht="31.8" customHeight="1">
      <c r="A74" s="142" t="s">
        <v>225</v>
      </c>
      <c r="B74" s="148" t="s">
        <v>197</v>
      </c>
      <c r="C74" s="142"/>
      <c r="D74" s="121" t="s">
        <v>194</v>
      </c>
      <c r="E74" s="148" t="s">
        <v>198</v>
      </c>
      <c r="F74" s="142" t="s">
        <v>4</v>
      </c>
    </row>
    <row r="75" spans="1:6" ht="31.8" customHeight="1">
      <c r="A75" s="185"/>
      <c r="B75" s="162"/>
      <c r="C75" s="185"/>
      <c r="D75" s="121" t="s">
        <v>195</v>
      </c>
      <c r="E75" s="162"/>
      <c r="F75" s="185"/>
    </row>
    <row r="76" spans="1:6" ht="31.8" customHeight="1" thickBot="1">
      <c r="A76" s="143"/>
      <c r="B76" s="149"/>
      <c r="C76" s="143"/>
      <c r="D76" s="122"/>
      <c r="E76" s="149"/>
      <c r="F76" s="143"/>
    </row>
    <row r="77" spans="1:6" ht="31.8" customHeight="1">
      <c r="A77" s="142" t="s">
        <v>226</v>
      </c>
      <c r="B77" s="148" t="s">
        <v>199</v>
      </c>
      <c r="C77" s="148"/>
      <c r="D77" s="121" t="s">
        <v>194</v>
      </c>
      <c r="E77" s="148" t="s">
        <v>201</v>
      </c>
      <c r="F77" s="142" t="s">
        <v>4</v>
      </c>
    </row>
    <row r="78" spans="1:6" ht="31.8" customHeight="1">
      <c r="A78" s="185"/>
      <c r="B78" s="162"/>
      <c r="C78" s="162"/>
      <c r="D78" s="121" t="s">
        <v>200</v>
      </c>
      <c r="E78" s="162"/>
      <c r="F78" s="185"/>
    </row>
    <row r="79" spans="1:6" ht="31.8" customHeight="1" thickBot="1">
      <c r="A79" s="143"/>
      <c r="B79" s="149"/>
      <c r="C79" s="149"/>
      <c r="D79" s="122"/>
      <c r="E79" s="149"/>
      <c r="F79" s="143"/>
    </row>
    <row r="80" spans="1:6" ht="31.8" customHeight="1">
      <c r="A80" s="142" t="s">
        <v>227</v>
      </c>
      <c r="B80" s="148" t="s">
        <v>254</v>
      </c>
      <c r="C80" s="142"/>
      <c r="D80" s="121" t="s">
        <v>194</v>
      </c>
      <c r="E80" s="148" t="s">
        <v>320</v>
      </c>
      <c r="F80" s="142" t="s">
        <v>4</v>
      </c>
    </row>
    <row r="81" spans="1:6" ht="31.8" customHeight="1">
      <c r="A81" s="185"/>
      <c r="B81" s="162"/>
      <c r="C81" s="185"/>
      <c r="D81" s="121" t="s">
        <v>319</v>
      </c>
      <c r="E81" s="162"/>
      <c r="F81" s="185"/>
    </row>
    <row r="82" spans="1:6" ht="31.8" customHeight="1" thickBot="1">
      <c r="A82" s="143"/>
      <c r="B82" s="149"/>
      <c r="C82" s="143"/>
      <c r="D82" s="122"/>
      <c r="E82" s="149"/>
      <c r="F82" s="143"/>
    </row>
    <row r="83" spans="1:6" ht="31.8" customHeight="1">
      <c r="A83" s="142" t="s">
        <v>228</v>
      </c>
      <c r="B83" s="148" t="s">
        <v>255</v>
      </c>
      <c r="C83" s="148"/>
      <c r="D83" s="121" t="s">
        <v>194</v>
      </c>
      <c r="E83" s="148" t="s">
        <v>201</v>
      </c>
      <c r="F83" s="142" t="s">
        <v>4</v>
      </c>
    </row>
    <row r="84" spans="1:6" ht="31.8" customHeight="1">
      <c r="A84" s="185"/>
      <c r="B84" s="162"/>
      <c r="C84" s="162"/>
      <c r="D84" s="121" t="s">
        <v>256</v>
      </c>
      <c r="E84" s="162"/>
      <c r="F84" s="185"/>
    </row>
    <row r="85" spans="1:6" ht="31.8" customHeight="1" thickBot="1">
      <c r="A85" s="143"/>
      <c r="B85" s="149"/>
      <c r="C85" s="149"/>
      <c r="D85" s="122"/>
      <c r="E85" s="149"/>
      <c r="F85" s="143"/>
    </row>
  </sheetData>
  <mergeCells count="119">
    <mergeCell ref="A77:A79"/>
    <mergeCell ref="B77:B79"/>
    <mergeCell ref="C77:C79"/>
    <mergeCell ref="E77:E79"/>
    <mergeCell ref="F77:F79"/>
    <mergeCell ref="A74:A76"/>
    <mergeCell ref="B74:B76"/>
    <mergeCell ref="C74:C76"/>
    <mergeCell ref="E74:E76"/>
    <mergeCell ref="F74:F76"/>
    <mergeCell ref="A71:A73"/>
    <mergeCell ref="B71:B73"/>
    <mergeCell ref="C71:C73"/>
    <mergeCell ref="E71:E73"/>
    <mergeCell ref="F71:F73"/>
    <mergeCell ref="A65:A67"/>
    <mergeCell ref="B65:B67"/>
    <mergeCell ref="C65:C67"/>
    <mergeCell ref="F65:F67"/>
    <mergeCell ref="A68:A70"/>
    <mergeCell ref="B68:B70"/>
    <mergeCell ref="C68:C70"/>
    <mergeCell ref="F68:F70"/>
    <mergeCell ref="A59:A61"/>
    <mergeCell ref="F59:F61"/>
    <mergeCell ref="A62:A64"/>
    <mergeCell ref="F62:F64"/>
    <mergeCell ref="A53:A55"/>
    <mergeCell ref="B53:B55"/>
    <mergeCell ref="C53:C55"/>
    <mergeCell ref="F53:F55"/>
    <mergeCell ref="A56:A58"/>
    <mergeCell ref="B56:B58"/>
    <mergeCell ref="C56:C58"/>
    <mergeCell ref="F56:F58"/>
    <mergeCell ref="B59:B61"/>
    <mergeCell ref="C59:C61"/>
    <mergeCell ref="B62:B64"/>
    <mergeCell ref="C62:C64"/>
    <mergeCell ref="A47:A49"/>
    <mergeCell ref="F47:F49"/>
    <mergeCell ref="A50:A52"/>
    <mergeCell ref="F50:F52"/>
    <mergeCell ref="A41:A43"/>
    <mergeCell ref="F41:F43"/>
    <mergeCell ref="A44:A46"/>
    <mergeCell ref="F44:F46"/>
    <mergeCell ref="B38:B40"/>
    <mergeCell ref="C38:C40"/>
    <mergeCell ref="B41:B43"/>
    <mergeCell ref="C41:C43"/>
    <mergeCell ref="B50:B52"/>
    <mergeCell ref="C50:C52"/>
    <mergeCell ref="B44:B46"/>
    <mergeCell ref="C44:C46"/>
    <mergeCell ref="B47:B49"/>
    <mergeCell ref="C47:C49"/>
    <mergeCell ref="A35:A37"/>
    <mergeCell ref="F35:F37"/>
    <mergeCell ref="A38:A40"/>
    <mergeCell ref="F38:F40"/>
    <mergeCell ref="A29:A31"/>
    <mergeCell ref="B29:B31"/>
    <mergeCell ref="C29:C31"/>
    <mergeCell ref="F29:F31"/>
    <mergeCell ref="A32:A34"/>
    <mergeCell ref="F32:F34"/>
    <mergeCell ref="B32:B34"/>
    <mergeCell ref="C32:C34"/>
    <mergeCell ref="B35:B37"/>
    <mergeCell ref="C35:C37"/>
    <mergeCell ref="A23:A25"/>
    <mergeCell ref="F23:F25"/>
    <mergeCell ref="A26:A28"/>
    <mergeCell ref="F26:F28"/>
    <mergeCell ref="A17:A19"/>
    <mergeCell ref="B17:B19"/>
    <mergeCell ref="C17:C19"/>
    <mergeCell ref="F17:F19"/>
    <mergeCell ref="A20:A22"/>
    <mergeCell ref="F20:F22"/>
    <mergeCell ref="B23:B25"/>
    <mergeCell ref="C23:C25"/>
    <mergeCell ref="B26:B28"/>
    <mergeCell ref="C26:C28"/>
    <mergeCell ref="B20:B22"/>
    <mergeCell ref="C20:C22"/>
    <mergeCell ref="A11:A13"/>
    <mergeCell ref="B11:B13"/>
    <mergeCell ref="C11:C13"/>
    <mergeCell ref="F11:F13"/>
    <mergeCell ref="A14:A16"/>
    <mergeCell ref="B14:B16"/>
    <mergeCell ref="C14:C16"/>
    <mergeCell ref="F14:F16"/>
    <mergeCell ref="B1:E2"/>
    <mergeCell ref="B3:E3"/>
    <mergeCell ref="B4:E4"/>
    <mergeCell ref="B5:E5"/>
    <mergeCell ref="F9:F10"/>
    <mergeCell ref="G9:G10"/>
    <mergeCell ref="H9:H10"/>
    <mergeCell ref="I9:I10"/>
    <mergeCell ref="J9:J10"/>
    <mergeCell ref="A9:A10"/>
    <mergeCell ref="B9:B10"/>
    <mergeCell ref="C9:C10"/>
    <mergeCell ref="D9:D10"/>
    <mergeCell ref="E9:E10"/>
    <mergeCell ref="A80:A82"/>
    <mergeCell ref="B80:B82"/>
    <mergeCell ref="C80:C82"/>
    <mergeCell ref="E80:E82"/>
    <mergeCell ref="F80:F82"/>
    <mergeCell ref="A83:A85"/>
    <mergeCell ref="B83:B85"/>
    <mergeCell ref="C83:C85"/>
    <mergeCell ref="E83:E85"/>
    <mergeCell ref="F83:F85"/>
  </mergeCells>
  <phoneticPr fontId="19" type="noConversion"/>
  <dataValidations count="1">
    <dataValidation type="list" allowBlank="1" showInputMessage="1" showErrorMessage="1" sqref="F1:F1048576" xr:uid="{00000000-0002-0000-0400-000000000000}">
      <formula1>$I$4:$I$7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H20"/>
  <sheetViews>
    <sheetView topLeftCell="C1" workbookViewId="0">
      <selection activeCell="N22" sqref="N22"/>
    </sheetView>
  </sheetViews>
  <sheetFormatPr defaultRowHeight="14.4"/>
  <cols>
    <col min="1" max="1" width="9.109375" customWidth="1"/>
    <col min="2" max="2" width="17.88671875" customWidth="1"/>
    <col min="3" max="3" width="25.33203125" customWidth="1"/>
    <col min="4" max="4" width="20.33203125" customWidth="1"/>
    <col min="5" max="5" width="17.88671875" customWidth="1"/>
    <col min="6" max="6" width="13.33203125" customWidth="1"/>
    <col min="7" max="7" width="12.33203125" customWidth="1"/>
    <col min="8" max="8" width="22.6640625" customWidth="1"/>
  </cols>
  <sheetData>
    <row r="3" spans="2:8" ht="24.6">
      <c r="B3" s="191" t="s">
        <v>50</v>
      </c>
      <c r="C3" s="191"/>
      <c r="D3" s="191"/>
      <c r="E3" s="191"/>
      <c r="F3" s="191"/>
      <c r="G3" s="191"/>
      <c r="H3" s="191"/>
    </row>
    <row r="4" spans="2:8">
      <c r="B4" s="93"/>
      <c r="C4" s="94"/>
      <c r="D4" s="94"/>
      <c r="E4" s="94"/>
      <c r="F4" s="94"/>
      <c r="G4" s="94"/>
      <c r="H4" s="95"/>
    </row>
    <row r="5" spans="2:8">
      <c r="B5" s="96" t="s">
        <v>51</v>
      </c>
      <c r="C5" s="192" t="s">
        <v>66</v>
      </c>
      <c r="D5" s="192"/>
      <c r="E5" s="193" t="s">
        <v>52</v>
      </c>
      <c r="F5" s="193"/>
      <c r="G5" s="97"/>
      <c r="H5" s="98" t="s">
        <v>25</v>
      </c>
    </row>
    <row r="6" spans="2:8">
      <c r="B6" s="96" t="s">
        <v>53</v>
      </c>
      <c r="C6" s="192"/>
      <c r="D6" s="192"/>
      <c r="E6" s="193" t="s">
        <v>54</v>
      </c>
      <c r="F6" s="193"/>
      <c r="G6" s="97"/>
      <c r="H6" s="98" t="s">
        <v>231</v>
      </c>
    </row>
    <row r="7" spans="2:8">
      <c r="B7" s="99" t="s">
        <v>55</v>
      </c>
      <c r="C7" s="192"/>
      <c r="D7" s="192"/>
      <c r="E7" s="193" t="s">
        <v>56</v>
      </c>
      <c r="F7" s="193"/>
      <c r="G7" s="97"/>
      <c r="H7" s="100">
        <f ca="1">TODAY()</f>
        <v>44724</v>
      </c>
    </row>
    <row r="8" spans="2:8">
      <c r="B8" s="99" t="s">
        <v>57</v>
      </c>
      <c r="C8" s="190"/>
      <c r="D8" s="190"/>
      <c r="E8" s="190"/>
      <c r="F8" s="190"/>
      <c r="G8" s="190"/>
      <c r="H8" s="190"/>
    </row>
    <row r="9" spans="2:8">
      <c r="B9" s="101" t="s">
        <v>58</v>
      </c>
      <c r="C9" s="102" t="s">
        <v>59</v>
      </c>
      <c r="D9" s="103" t="s">
        <v>4</v>
      </c>
      <c r="E9" s="102" t="s">
        <v>6</v>
      </c>
      <c r="F9" s="102" t="s">
        <v>7</v>
      </c>
      <c r="G9" s="104" t="s">
        <v>8</v>
      </c>
      <c r="H9" s="105" t="s">
        <v>60</v>
      </c>
    </row>
    <row r="10" spans="2:8">
      <c r="B10" s="106">
        <f>IF(C10&lt;&gt;"",COUNTA($C$10:C10),"")</f>
        <v>1</v>
      </c>
      <c r="C10" s="107" t="str">
        <f>"ĐĂNG KÝ"</f>
        <v>ĐĂNG KÝ</v>
      </c>
      <c r="D10" s="108">
        <f>'ĐĂNG KÍ'!A7</f>
        <v>26</v>
      </c>
      <c r="E10" s="108">
        <f>'ĐĂNG KÍ'!B7</f>
        <v>2</v>
      </c>
      <c r="F10" s="108">
        <f>'ĐĂNG KÍ'!C7</f>
        <v>0</v>
      </c>
      <c r="G10" s="108">
        <f>'ĐĂNG KÍ'!D7</f>
        <v>2</v>
      </c>
      <c r="H10" s="108">
        <f>'ĐĂNG KÍ'!E7</f>
        <v>30</v>
      </c>
    </row>
    <row r="11" spans="2:8">
      <c r="B11" s="106">
        <v>2</v>
      </c>
      <c r="C11" s="107" t="str">
        <f>"ĐĂNG NHẬP"</f>
        <v>ĐĂNG NHẬP</v>
      </c>
      <c r="D11" s="108">
        <f>'ĐĂNG NHẬP'!A7</f>
        <v>16</v>
      </c>
      <c r="E11" s="108">
        <f>'ĐĂNG NHẬP'!B7</f>
        <v>1</v>
      </c>
      <c r="F11" s="108">
        <f>'ĐĂNG NHẬP'!C7</f>
        <v>0</v>
      </c>
      <c r="G11" s="108">
        <f>'ĐĂNG NHẬP'!D7</f>
        <v>2</v>
      </c>
      <c r="H11" s="108">
        <f>'ĐĂNG NHẬP'!E7</f>
        <v>19</v>
      </c>
    </row>
    <row r="12" spans="2:8">
      <c r="B12" s="106">
        <v>3</v>
      </c>
      <c r="C12" s="107" t="str">
        <f>"GIỎ HÀNG"</f>
        <v>GIỎ HÀNG</v>
      </c>
      <c r="D12" s="108">
        <f>'GIỎ HÀNG'!A7</f>
        <v>6</v>
      </c>
      <c r="E12" s="108">
        <f>'GIỎ HÀNG'!B7</f>
        <v>0</v>
      </c>
      <c r="F12" s="108">
        <f>'GIỎ HÀNG'!C7</f>
        <v>0</v>
      </c>
      <c r="G12" s="108">
        <f>'GIỎ HÀNG'!D7</f>
        <v>0</v>
      </c>
      <c r="H12" s="108">
        <f>'GIỎ HÀNG'!E7</f>
        <v>6</v>
      </c>
    </row>
    <row r="13" spans="2:8">
      <c r="B13" s="106">
        <v>4</v>
      </c>
      <c r="C13" s="107" t="str">
        <f>"TÌM KIẾM"</f>
        <v>TÌM KIẾM</v>
      </c>
      <c r="D13" s="108">
        <f>'TÌM KIẾM'!A7</f>
        <v>6</v>
      </c>
      <c r="E13" s="108">
        <f>'TÌM KIẾM'!B7</f>
        <v>0</v>
      </c>
      <c r="F13" s="108">
        <v>0</v>
      </c>
      <c r="G13" s="108">
        <f>'TÌM KIẾM'!D7</f>
        <v>0</v>
      </c>
      <c r="H13" s="108">
        <f>'TÌM KIẾM'!E7</f>
        <v>6</v>
      </c>
    </row>
    <row r="14" spans="2:8">
      <c r="B14" s="106"/>
      <c r="C14" s="109" t="s">
        <v>340</v>
      </c>
      <c r="D14" s="108">
        <f>'HIỆU NĂNG'!A7</f>
        <v>7</v>
      </c>
      <c r="E14" s="108">
        <f>'HIỆU NĂNG'!B7</f>
        <v>0</v>
      </c>
      <c r="F14" s="108">
        <f>'HIỆU NĂNG'!C7</f>
        <v>0</v>
      </c>
      <c r="G14" s="108">
        <f>'HIỆU NĂNG'!D7</f>
        <v>1</v>
      </c>
      <c r="H14" s="108">
        <f>'HIỆU NĂNG'!E7</f>
        <v>8</v>
      </c>
    </row>
    <row r="15" spans="2:8">
      <c r="B15" s="106">
        <v>5</v>
      </c>
      <c r="C15" s="109" t="str">
        <f>"ĐẶT HÀNG"</f>
        <v>ĐẶT HÀNG</v>
      </c>
      <c r="D15" s="108">
        <f>'ĐẶT HÀNG'!A7</f>
        <v>21</v>
      </c>
      <c r="E15" s="108">
        <f>'ĐẶT HÀNG'!B7</f>
        <v>3</v>
      </c>
      <c r="F15" s="108">
        <f>'ĐẶT HÀNG'!C7</f>
        <v>1</v>
      </c>
      <c r="G15" s="108">
        <f>'ĐẶT HÀNG'!D7</f>
        <v>0</v>
      </c>
      <c r="H15" s="108">
        <f>'ĐẶT HÀNG'!E7</f>
        <v>25</v>
      </c>
    </row>
    <row r="16" spans="2:8">
      <c r="B16" s="110"/>
      <c r="C16" s="111" t="s">
        <v>61</v>
      </c>
      <c r="D16" s="112">
        <f>SUM(D10:D15)</f>
        <v>82</v>
      </c>
      <c r="E16" s="112">
        <f>SUM(E10:E15)</f>
        <v>6</v>
      </c>
      <c r="F16" s="112">
        <f>SUM(F10:F15)</f>
        <v>1</v>
      </c>
      <c r="G16" s="112">
        <f>SUM(G10:G15)</f>
        <v>5</v>
      </c>
      <c r="H16" s="113">
        <f>SUM(H10:H15)</f>
        <v>94</v>
      </c>
    </row>
    <row r="17" spans="2:8">
      <c r="B17" s="114"/>
      <c r="C17" s="115"/>
      <c r="D17" s="116"/>
      <c r="E17" s="117"/>
      <c r="F17" s="117"/>
      <c r="G17" s="117"/>
      <c r="H17" s="117"/>
    </row>
    <row r="18" spans="2:8">
      <c r="B18" s="115"/>
      <c r="C18" s="118" t="s">
        <v>62</v>
      </c>
      <c r="D18" s="115"/>
      <c r="E18" s="119">
        <f>(D16+E16+F16+G16)*100/(H16)</f>
        <v>100</v>
      </c>
      <c r="F18" s="115" t="s">
        <v>63</v>
      </c>
      <c r="G18" s="115"/>
      <c r="H18" s="120"/>
    </row>
    <row r="19" spans="2:8">
      <c r="B19" s="115"/>
      <c r="C19" s="118" t="s">
        <v>64</v>
      </c>
      <c r="D19" s="115"/>
      <c r="E19" s="119">
        <f>D16*100/(H16-G16)</f>
        <v>92.134831460674164</v>
      </c>
      <c r="F19" s="115" t="s">
        <v>63</v>
      </c>
      <c r="G19" s="115"/>
      <c r="H19" s="120"/>
    </row>
    <row r="20" spans="2:8">
      <c r="C20" s="118" t="s">
        <v>65</v>
      </c>
      <c r="E20" s="119">
        <f>E16*100/(H16-G16)</f>
        <v>6.7415730337078648</v>
      </c>
      <c r="F20" s="115" t="s">
        <v>63</v>
      </c>
    </row>
  </sheetData>
  <mergeCells count="8">
    <mergeCell ref="C8:H8"/>
    <mergeCell ref="B3:H3"/>
    <mergeCell ref="C5:D5"/>
    <mergeCell ref="E5:F5"/>
    <mergeCell ref="C6:D6"/>
    <mergeCell ref="E6:F6"/>
    <mergeCell ref="C7:D7"/>
    <mergeCell ref="E7:F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ĐĂNG NHẬP</vt:lpstr>
      <vt:lpstr>ĐĂNG KÍ</vt:lpstr>
      <vt:lpstr>GIỎ HÀNG</vt:lpstr>
      <vt:lpstr>TÌM KIẾM</vt:lpstr>
      <vt:lpstr>HIỆU NĂNG</vt:lpstr>
      <vt:lpstr>ĐẶT HÀNG</vt:lpstr>
      <vt:lpstr>test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Chí Hướng Khương</dc:creator>
  <cp:lastModifiedBy>PC</cp:lastModifiedBy>
  <dcterms:created xsi:type="dcterms:W3CDTF">2020-06-19T09:05:53Z</dcterms:created>
  <dcterms:modified xsi:type="dcterms:W3CDTF">2022-06-12T01:31:15Z</dcterms:modified>
</cp:coreProperties>
</file>