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ã tăng" sheetId="1" r:id="rId4"/>
    <sheet state="visible" name="mã giảm" sheetId="2" r:id="rId5"/>
    <sheet state="visible" name="khối lượng giao dịch" sheetId="3" r:id="rId6"/>
  </sheets>
  <definedNames/>
  <calcPr/>
</workbook>
</file>

<file path=xl/sharedStrings.xml><?xml version="1.0" encoding="utf-8"?>
<sst xmlns="http://schemas.openxmlformats.org/spreadsheetml/2006/main" count="227" uniqueCount="202">
  <si>
    <t>Mã CK</t>
  </si>
  <si>
    <t>Tên công ty</t>
  </si>
  <si>
    <t>Giá gần nhất</t>
  </si>
  <si>
    <t>Thay đổi</t>
  </si>
  <si>
    <t>% Thay đổi</t>
  </si>
  <si>
    <t>Khối lượng</t>
  </si>
  <si>
    <t>BSR</t>
  </si>
  <si>
    <t>DAP</t>
  </si>
  <si>
    <t>MDN</t>
  </si>
  <si>
    <t>CTCP Lọc - Hóa dầu Bình Sơn</t>
  </si>
  <si>
    <t>CTCP Tổng công ty May Đồng Nai</t>
  </si>
  <si>
    <t>CTCP Đông Á</t>
  </si>
  <si>
    <t>CNH</t>
  </si>
  <si>
    <t>VGI</t>
  </si>
  <si>
    <t>CTCP Cảng Nha Trang</t>
  </si>
  <si>
    <t>Tổng CTCP Đầu tư Quốc tế Viettel</t>
  </si>
  <si>
    <t>BTD</t>
  </si>
  <si>
    <t>ATB</t>
  </si>
  <si>
    <t>CTCP Bê tông Ly tâm Thủ Đức</t>
  </si>
  <si>
    <t>CTCP An Thịnh</t>
  </si>
  <si>
    <t>LPB</t>
  </si>
  <si>
    <t>SKV</t>
  </si>
  <si>
    <t>99.5</t>
  </si>
  <si>
    <t>BHK</t>
  </si>
  <si>
    <t>Ngân hàng TMCP Bưu điện Liên Việt</t>
  </si>
  <si>
    <t>CTCP Bia Hà Nội - Kim Bài</t>
  </si>
  <si>
    <t>CTCP Nước giải khát Yến sào Khánh Hòa</t>
  </si>
  <si>
    <t>C4G</t>
  </si>
  <si>
    <t>TTG</t>
  </si>
  <si>
    <t>CTCP May Thanh Trì</t>
  </si>
  <si>
    <t>CTCP Tập đoàn CIENCO4</t>
  </si>
  <si>
    <t>AG1</t>
  </si>
  <si>
    <t>VHG</t>
  </si>
  <si>
    <t>731.5</t>
  </si>
  <si>
    <t>TND</t>
  </si>
  <si>
    <t>CTCP Đầu tư Cao su Quảng Nam</t>
  </si>
  <si>
    <t>CTCP 28.1</t>
  </si>
  <si>
    <t>CTCP Than Tây Nam Đá Mài - Vinacomin</t>
  </si>
  <si>
    <t>PGV</t>
  </si>
  <si>
    <t>CEN</t>
  </si>
  <si>
    <t>481.3</t>
  </si>
  <si>
    <t>VIB</t>
  </si>
  <si>
    <t>Tổng Công ty Phát điện 3 - CTCP</t>
  </si>
  <si>
    <t>CTCP CENCON Việt Nam</t>
  </si>
  <si>
    <t>Ngân hàng TMCP Quốc tế Việt Nam</t>
  </si>
  <si>
    <t>MTA</t>
  </si>
  <si>
    <t>464.4</t>
  </si>
  <si>
    <t>OIL</t>
  </si>
  <si>
    <t>PFL</t>
  </si>
  <si>
    <t>Tổng Công ty Khoáng sản và Thương mại Hà Tĩnh - CTCP</t>
  </si>
  <si>
    <t>Tổng Công ty Dầu Việt Nam - CTCP</t>
  </si>
  <si>
    <t>CTCP Dầu khí Đông Đô</t>
  </si>
  <si>
    <t>VIN</t>
  </si>
  <si>
    <t>CTR</t>
  </si>
  <si>
    <t>CTCP Giao nhận Kho vận Ngoại thương Việt Nam</t>
  </si>
  <si>
    <t>61.7</t>
  </si>
  <si>
    <t>DAS</t>
  </si>
  <si>
    <t>Tổng CTCP Công trình Viettel</t>
  </si>
  <si>
    <t>BLI</t>
  </si>
  <si>
    <t>CTCP Máy - Thiết bị Dầu khí Đà Nẵng</t>
  </si>
  <si>
    <t>Tổng CTCP Bảo hiểm Bảo Long</t>
  </si>
  <si>
    <t>318.5</t>
  </si>
  <si>
    <t>QNS</t>
  </si>
  <si>
    <t>BKH</t>
  </si>
  <si>
    <t>HU4</t>
  </si>
  <si>
    <t>CTCP Đường Quảng Ngãi</t>
  </si>
  <si>
    <t>CTCP Đầu tư và Xây dựng HUD4</t>
  </si>
  <si>
    <t>CTCP Bánh Mứt Kẹo Hà Nội</t>
  </si>
  <si>
    <t>BMS</t>
  </si>
  <si>
    <t>219.1</t>
  </si>
  <si>
    <t>ACV</t>
  </si>
  <si>
    <t>ABR</t>
  </si>
  <si>
    <t>CTCP Chứng khoán Bảo Minh</t>
  </si>
  <si>
    <t>Tổng Công ty Cảng hàng không Việt Nam - CTCP</t>
  </si>
  <si>
    <t>CTCP Đầu tư Nhãn Hiệu Việt</t>
  </si>
  <si>
    <t>DRG</t>
  </si>
  <si>
    <t>210.9</t>
  </si>
  <si>
    <t>G36</t>
  </si>
  <si>
    <t>CTCP Cao su Đắk Lắk</t>
  </si>
  <si>
    <t>Tổng Công ty 36 - CTCP</t>
  </si>
  <si>
    <t>HHV</t>
  </si>
  <si>
    <t>CDO</t>
  </si>
  <si>
    <t>187.4</t>
  </si>
  <si>
    <t>VCR</t>
  </si>
  <si>
    <t>CTCP Tư vấn thiết kế và Phát triển đô thị</t>
  </si>
  <si>
    <t>CTCP Đầu tư Hạ tầng giao thông Đèo Cả</t>
  </si>
  <si>
    <t>CTCP Đầu tư và Phát triển Du lịch Vinaconex</t>
  </si>
  <si>
    <t>PMT</t>
  </si>
  <si>
    <t>CTCP Viễn thông Telvina Việt Nam</t>
  </si>
  <si>
    <t>HUG</t>
  </si>
  <si>
    <t>149.5</t>
  </si>
  <si>
    <t>ABI</t>
  </si>
  <si>
    <t>A32</t>
  </si>
  <si>
    <t>Tổng Công ty May Hưng Yên - CTCP</t>
  </si>
  <si>
    <t>CTCP 32</t>
  </si>
  <si>
    <t>CTCP Bảo hiểm Ngân hàng Nông nghiệp</t>
  </si>
  <si>
    <t>ICF</t>
  </si>
  <si>
    <t>VGV</t>
  </si>
  <si>
    <t>149.1</t>
  </si>
  <si>
    <t>CTCP Đầu tư Thương mại Thuỷ Sản</t>
  </si>
  <si>
    <t>DRI</t>
  </si>
  <si>
    <t>Tổng công ty tư vấn xây dựng Việt Nam - CTCP</t>
  </si>
  <si>
    <t>DTV</t>
  </si>
  <si>
    <t>CTCP Đầu tư Cao su Đắk Lắk</t>
  </si>
  <si>
    <t>CTCP Phát triển Điện Trà Vinh</t>
  </si>
  <si>
    <t>120.7</t>
  </si>
  <si>
    <t>MVB</t>
  </si>
  <si>
    <t>VNH</t>
  </si>
  <si>
    <t>CAT</t>
  </si>
  <si>
    <t>CTCP Đầu tư Việt Việt Nhật</t>
  </si>
  <si>
    <t>Tổng Công ty Công nghiệp mỏ Việt Bắc TKV - CTCP</t>
  </si>
  <si>
    <t>CTCP Thủy sản Cà Mau</t>
  </si>
  <si>
    <t>110.6</t>
  </si>
  <si>
    <t>HPP</t>
  </si>
  <si>
    <t>LLM</t>
  </si>
  <si>
    <t>CTCP Sơn Hải Phòng</t>
  </si>
  <si>
    <t>Tổng Công ty lắp máy Việt Nam - CTCP</t>
  </si>
  <si>
    <t>POV</t>
  </si>
  <si>
    <t>HND</t>
  </si>
  <si>
    <t>CTCP Xăng dầu Dầu khí Vũng Áng</t>
  </si>
  <si>
    <t>CTCP Nhiệt điện Hải Phòng</t>
  </si>
  <si>
    <t>DNH</t>
  </si>
  <si>
    <t>CTCP Thủy điện Đa Nhim - Hàm Thuận - Đa Mi</t>
  </si>
  <si>
    <t>98.9</t>
  </si>
  <si>
    <t>BVG</t>
  </si>
  <si>
    <t>X26</t>
  </si>
  <si>
    <t>CTCP Đầu tư BVG</t>
  </si>
  <si>
    <t>CTCP 26</t>
  </si>
  <si>
    <t>91.4</t>
  </si>
  <si>
    <t>NUE</t>
  </si>
  <si>
    <t>VRG</t>
  </si>
  <si>
    <t>CTCP Môi trường Đô thị Nha Trang</t>
  </si>
  <si>
    <t>SRT</t>
  </si>
  <si>
    <t>CTCP Phát triển Đô thị và Khu công nghiệp Cao su Việt Nam</t>
  </si>
  <si>
    <t>AMS</t>
  </si>
  <si>
    <t>CTCP Vận tải Đường sắt Sài Gòn</t>
  </si>
  <si>
    <t>87.6</t>
  </si>
  <si>
    <t>MPC</t>
  </si>
  <si>
    <t>CTCP Cơ khí Xây dựng AMECC</t>
  </si>
  <si>
    <t>DSP</t>
  </si>
  <si>
    <t>CTCP Tập Đoàn Thủy Sản Minh Phú</t>
  </si>
  <si>
    <t>HRT</t>
  </si>
  <si>
    <t>CTCP Dịch vụ Du lịch Phú Thọ</t>
  </si>
  <si>
    <t>CTCP Vận tải đường sắt Hà Nội</t>
  </si>
  <si>
    <t>HTG</t>
  </si>
  <si>
    <t>86.7</t>
  </si>
  <si>
    <t>VEA</t>
  </si>
  <si>
    <t>Tổng CTCP Dệt may Hòa Thọ</t>
  </si>
  <si>
    <t>HNE</t>
  </si>
  <si>
    <t>Tổng Công ty Máy động lực và Máy nông nghiệp Việt Nam - CTCP</t>
  </si>
  <si>
    <t>CTCP Hanel</t>
  </si>
  <si>
    <t>C21</t>
  </si>
  <si>
    <t>78.7</t>
  </si>
  <si>
    <t>ORS</t>
  </si>
  <si>
    <t>CTCP Thế kỷ 21</t>
  </si>
  <si>
    <t>CTCP Chứng khoán Tiên Phong</t>
  </si>
  <si>
    <t>SCJ</t>
  </si>
  <si>
    <t>DNW</t>
  </si>
  <si>
    <t>CTCP Cấp nước Đồng Nai</t>
  </si>
  <si>
    <t>67.6</t>
  </si>
  <si>
    <t>CTCP Xi măng Sài Sơn</t>
  </si>
  <si>
    <t>DVN</t>
  </si>
  <si>
    <t>AFX</t>
  </si>
  <si>
    <t>Tổng Công ty Dược Việt Nam - CTCP</t>
  </si>
  <si>
    <t>CTCP Xuất nhập khẩu Nông sản Thực phẩm An Giang</t>
  </si>
  <si>
    <t>CHS</t>
  </si>
  <si>
    <t>66.7</t>
  </si>
  <si>
    <t>VOC</t>
  </si>
  <si>
    <t>CTCP Chiếu sáng Công cộng thành phố Hồ Chí Minh</t>
  </si>
  <si>
    <t>Tổng Công ty Công nghiệp dầu thực vật Việt Nam - CTCP</t>
  </si>
  <si>
    <t>ILC</t>
  </si>
  <si>
    <t>CTCP Hợp tác lao động với nước ngoài</t>
  </si>
  <si>
    <t>VNA</t>
  </si>
  <si>
    <t>PRT</t>
  </si>
  <si>
    <t>CTCP Vận tải biển VINASHIP</t>
  </si>
  <si>
    <t>Tổng Công ty Sản xuất - Xuất nhập khẩu Bình Dương - CTCP</t>
  </si>
  <si>
    <t>60.8</t>
  </si>
  <si>
    <t>STH</t>
  </si>
  <si>
    <t>CTCP Phát hành sách Thái Nguyên</t>
  </si>
  <si>
    <t>CCM</t>
  </si>
  <si>
    <t>CTCP Khoáng sản và Xi măng Cần Thơ</t>
  </si>
  <si>
    <t>59.4</t>
  </si>
  <si>
    <t>VGT</t>
  </si>
  <si>
    <t>Tập đoàn Dệt may Việt Nam</t>
  </si>
  <si>
    <t>SDP</t>
  </si>
  <si>
    <t>58.8</t>
  </si>
  <si>
    <t>PXL</t>
  </si>
  <si>
    <t>CTCP SDP</t>
  </si>
  <si>
    <t>CTCP Đầu tư khu công nghiệp Dầu khí Long Sơn</t>
  </si>
  <si>
    <t>58.5</t>
  </si>
  <si>
    <t>SBS</t>
  </si>
  <si>
    <t>KDF</t>
  </si>
  <si>
    <t>CTCP Chứng khoán Ngân hàng Sài Gòn Thương Tín</t>
  </si>
  <si>
    <t>CTCP Thực phẩm Đông lạnh KIDO</t>
  </si>
  <si>
    <t>50.5</t>
  </si>
  <si>
    <t>46.5</t>
  </si>
  <si>
    <t>HIG</t>
  </si>
  <si>
    <t>CTCP Tập đoàn HIPT</t>
  </si>
  <si>
    <t>ILS</t>
  </si>
  <si>
    <t>CTCP Đầu tư Thương mại và Dịch vụ Quốc tế</t>
  </si>
  <si>
    <t>AGP</t>
  </si>
  <si>
    <t>CTCP Dược phẩm Agimexpharm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</si>
</sst>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b/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0" xfId="0" applyAlignment="1" applyFont="1" applyNumberFormat="1">
      <alignment horizontal="right" readingOrder="0" vertical="bottom"/>
    </xf>
    <xf borderId="0" fillId="0" fontId="3" numFmtId="3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ockbiz.vn/Stocks/SCJ/Overview.aspx" TargetMode="External"/><Relationship Id="rId42" Type="http://schemas.openxmlformats.org/officeDocument/2006/relationships/hyperlink" Target="https://www.stockbiz.vn/Stocks/CHS/Overview.aspx" TargetMode="External"/><Relationship Id="rId41" Type="http://schemas.openxmlformats.org/officeDocument/2006/relationships/hyperlink" Target="https://www.stockbiz.vn/Stocks/CHS/Overview.aspx" TargetMode="External"/><Relationship Id="rId44" Type="http://schemas.openxmlformats.org/officeDocument/2006/relationships/hyperlink" Target="https://www.stockbiz.vn/Stocks/ILC/Overview.aspx" TargetMode="External"/><Relationship Id="rId43" Type="http://schemas.openxmlformats.org/officeDocument/2006/relationships/hyperlink" Target="https://www.stockbiz.vn/Stocks/ILC/Overview.aspx" TargetMode="External"/><Relationship Id="rId46" Type="http://schemas.openxmlformats.org/officeDocument/2006/relationships/hyperlink" Target="https://www.stockbiz.vn/Stocks/PRT/Overview.aspx" TargetMode="External"/><Relationship Id="rId45" Type="http://schemas.openxmlformats.org/officeDocument/2006/relationships/hyperlink" Target="https://www.stockbiz.vn/Stocks/PRT/Overview.aspx" TargetMode="External"/><Relationship Id="rId1" Type="http://schemas.openxmlformats.org/officeDocument/2006/relationships/hyperlink" Target="https://www.stockbiz.vn/Stocks/MDN/Overview.aspx" TargetMode="External"/><Relationship Id="rId2" Type="http://schemas.openxmlformats.org/officeDocument/2006/relationships/hyperlink" Target="https://www.stockbiz.vn/Stocks/MDN/Overview.aspx" TargetMode="External"/><Relationship Id="rId3" Type="http://schemas.openxmlformats.org/officeDocument/2006/relationships/hyperlink" Target="https://www.stockbiz.vn/Stocks/BTD/Overview.aspx" TargetMode="External"/><Relationship Id="rId4" Type="http://schemas.openxmlformats.org/officeDocument/2006/relationships/hyperlink" Target="https://www.stockbiz.vn/Stocks/BTD/Overview.aspx" TargetMode="External"/><Relationship Id="rId9" Type="http://schemas.openxmlformats.org/officeDocument/2006/relationships/hyperlink" Target="https://www.stockbiz.vn/Stocks/CEN/Overview.aspx" TargetMode="External"/><Relationship Id="rId48" Type="http://schemas.openxmlformats.org/officeDocument/2006/relationships/hyperlink" Target="https://www.stockbiz.vn/Stocks/CCM/Overview.aspx" TargetMode="External"/><Relationship Id="rId47" Type="http://schemas.openxmlformats.org/officeDocument/2006/relationships/hyperlink" Target="https://www.stockbiz.vn/Stocks/CCM/Overview.aspx" TargetMode="External"/><Relationship Id="rId49" Type="http://schemas.openxmlformats.org/officeDocument/2006/relationships/hyperlink" Target="https://www.stockbiz.vn/Stocks/SDP/Overview.aspx" TargetMode="External"/><Relationship Id="rId5" Type="http://schemas.openxmlformats.org/officeDocument/2006/relationships/hyperlink" Target="https://www.stockbiz.vn/Stocks/SKV/Overview.aspx" TargetMode="External"/><Relationship Id="rId6" Type="http://schemas.openxmlformats.org/officeDocument/2006/relationships/hyperlink" Target="https://www.stockbiz.vn/Stocks/SKV/Overview.aspx" TargetMode="External"/><Relationship Id="rId7" Type="http://schemas.openxmlformats.org/officeDocument/2006/relationships/hyperlink" Target="https://www.stockbiz.vn/Stocks/AG1/Overview.aspx" TargetMode="External"/><Relationship Id="rId8" Type="http://schemas.openxmlformats.org/officeDocument/2006/relationships/hyperlink" Target="https://www.stockbiz.vn/Stocks/AG1/Overview.aspx" TargetMode="External"/><Relationship Id="rId31" Type="http://schemas.openxmlformats.org/officeDocument/2006/relationships/hyperlink" Target="https://www.stockbiz.vn/Stocks/BVG/Overview.aspx" TargetMode="External"/><Relationship Id="rId30" Type="http://schemas.openxmlformats.org/officeDocument/2006/relationships/hyperlink" Target="https://www.stockbiz.vn/Stocks/TTG/Overview.aspx" TargetMode="External"/><Relationship Id="rId33" Type="http://schemas.openxmlformats.org/officeDocument/2006/relationships/hyperlink" Target="https://www.stockbiz.vn/Stocks/SRT/Overview.aspx" TargetMode="External"/><Relationship Id="rId32" Type="http://schemas.openxmlformats.org/officeDocument/2006/relationships/hyperlink" Target="https://www.stockbiz.vn/Stocks/BVG/Overview.aspx" TargetMode="External"/><Relationship Id="rId35" Type="http://schemas.openxmlformats.org/officeDocument/2006/relationships/hyperlink" Target="https://www.stockbiz.vn/Stocks/HRT/Overview.aspx" TargetMode="External"/><Relationship Id="rId34" Type="http://schemas.openxmlformats.org/officeDocument/2006/relationships/hyperlink" Target="https://www.stockbiz.vn/Stocks/SRT/Overview.aspx" TargetMode="External"/><Relationship Id="rId37" Type="http://schemas.openxmlformats.org/officeDocument/2006/relationships/hyperlink" Target="https://www.stockbiz.vn/Stocks/HNE/Overview.aspx" TargetMode="External"/><Relationship Id="rId36" Type="http://schemas.openxmlformats.org/officeDocument/2006/relationships/hyperlink" Target="https://www.stockbiz.vn/Stocks/HRT/Overview.aspx" TargetMode="External"/><Relationship Id="rId39" Type="http://schemas.openxmlformats.org/officeDocument/2006/relationships/hyperlink" Target="https://www.stockbiz.vn/Stocks/SCJ/Overview.aspx" TargetMode="External"/><Relationship Id="rId38" Type="http://schemas.openxmlformats.org/officeDocument/2006/relationships/hyperlink" Target="https://www.stockbiz.vn/Stocks/HNE/Overview.aspx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stockbiz.vn/Stocks/HHV/Overview.aspx" TargetMode="External"/><Relationship Id="rId22" Type="http://schemas.openxmlformats.org/officeDocument/2006/relationships/hyperlink" Target="https://www.stockbiz.vn/Stocks/HUG/Overview.aspx" TargetMode="External"/><Relationship Id="rId21" Type="http://schemas.openxmlformats.org/officeDocument/2006/relationships/hyperlink" Target="https://www.stockbiz.vn/Stocks/HUG/Overview.aspx" TargetMode="External"/><Relationship Id="rId24" Type="http://schemas.openxmlformats.org/officeDocument/2006/relationships/hyperlink" Target="https://www.stockbiz.vn/Stocks/VGV/Overview.aspx" TargetMode="External"/><Relationship Id="rId23" Type="http://schemas.openxmlformats.org/officeDocument/2006/relationships/hyperlink" Target="https://www.stockbiz.vn/Stocks/VGV/Overview.aspx" TargetMode="External"/><Relationship Id="rId60" Type="http://schemas.openxmlformats.org/officeDocument/2006/relationships/hyperlink" Target="https://www.stockbiz.vn/Stocks/VGI/Overview.aspx" TargetMode="External"/><Relationship Id="rId26" Type="http://schemas.openxmlformats.org/officeDocument/2006/relationships/hyperlink" Target="https://www.stockbiz.vn/Stocks/MVB/Overview.aspx" TargetMode="External"/><Relationship Id="rId25" Type="http://schemas.openxmlformats.org/officeDocument/2006/relationships/hyperlink" Target="https://www.stockbiz.vn/Stocks/MVB/Overview.aspx" TargetMode="External"/><Relationship Id="rId28" Type="http://schemas.openxmlformats.org/officeDocument/2006/relationships/hyperlink" Target="https://www.stockbiz.vn/Stocks/LLM/Overview.aspx" TargetMode="External"/><Relationship Id="rId27" Type="http://schemas.openxmlformats.org/officeDocument/2006/relationships/hyperlink" Target="https://www.stockbiz.vn/Stocks/LLM/Overview.aspx" TargetMode="External"/><Relationship Id="rId29" Type="http://schemas.openxmlformats.org/officeDocument/2006/relationships/hyperlink" Target="https://www.stockbiz.vn/Stocks/TTG/Overview.aspx" TargetMode="External"/><Relationship Id="rId51" Type="http://schemas.openxmlformats.org/officeDocument/2006/relationships/hyperlink" Target="https://www.stockbiz.vn/Stocks/KDF/Overview.aspx" TargetMode="External"/><Relationship Id="rId50" Type="http://schemas.openxmlformats.org/officeDocument/2006/relationships/hyperlink" Target="https://www.stockbiz.vn/Stocks/SDP/Overview.aspx" TargetMode="External"/><Relationship Id="rId53" Type="http://schemas.openxmlformats.org/officeDocument/2006/relationships/hyperlink" Target="https://www.stockbiz.vn/Stocks/HIG/Overview.aspx" TargetMode="External"/><Relationship Id="rId52" Type="http://schemas.openxmlformats.org/officeDocument/2006/relationships/hyperlink" Target="https://www.stockbiz.vn/Stocks/KDF/Overview.aspx" TargetMode="External"/><Relationship Id="rId11" Type="http://schemas.openxmlformats.org/officeDocument/2006/relationships/hyperlink" Target="https://www.stockbiz.vn/Stocks/PFL/Overview.aspx" TargetMode="External"/><Relationship Id="rId55" Type="http://schemas.openxmlformats.org/officeDocument/2006/relationships/hyperlink" Target="https://www.stockbiz.vn/Stocks/ILS/Overview.aspx" TargetMode="External"/><Relationship Id="rId10" Type="http://schemas.openxmlformats.org/officeDocument/2006/relationships/hyperlink" Target="https://www.stockbiz.vn/Stocks/CEN/Overview.aspx" TargetMode="External"/><Relationship Id="rId54" Type="http://schemas.openxmlformats.org/officeDocument/2006/relationships/hyperlink" Target="https://www.stockbiz.vn/Stocks/HIG/Overview.aspx" TargetMode="External"/><Relationship Id="rId13" Type="http://schemas.openxmlformats.org/officeDocument/2006/relationships/hyperlink" Target="https://www.stockbiz.vn/Stocks/DAS/Overview.aspx" TargetMode="External"/><Relationship Id="rId57" Type="http://schemas.openxmlformats.org/officeDocument/2006/relationships/hyperlink" Target="https://www.stockbiz.vn/Stocks/AGP/Overview.aspx" TargetMode="External"/><Relationship Id="rId12" Type="http://schemas.openxmlformats.org/officeDocument/2006/relationships/hyperlink" Target="https://www.stockbiz.vn/Stocks/PFL/Overview.aspx" TargetMode="External"/><Relationship Id="rId56" Type="http://schemas.openxmlformats.org/officeDocument/2006/relationships/hyperlink" Target="https://www.stockbiz.vn/Stocks/ILS/Overview.aspx" TargetMode="External"/><Relationship Id="rId15" Type="http://schemas.openxmlformats.org/officeDocument/2006/relationships/hyperlink" Target="https://www.stockbiz.vn/Stocks/BKH/Overview.aspx" TargetMode="External"/><Relationship Id="rId59" Type="http://schemas.openxmlformats.org/officeDocument/2006/relationships/hyperlink" Target="https://www.stockbiz.vn/Stocks/VGI/Overview.aspx" TargetMode="External"/><Relationship Id="rId14" Type="http://schemas.openxmlformats.org/officeDocument/2006/relationships/hyperlink" Target="https://www.stockbiz.vn/Stocks/DAS/Overview.aspx" TargetMode="External"/><Relationship Id="rId58" Type="http://schemas.openxmlformats.org/officeDocument/2006/relationships/hyperlink" Target="https://www.stockbiz.vn/Stocks/AGP/Overview.aspx" TargetMode="External"/><Relationship Id="rId17" Type="http://schemas.openxmlformats.org/officeDocument/2006/relationships/hyperlink" Target="https://www.stockbiz.vn/Stocks/ABR/Overview.aspx" TargetMode="External"/><Relationship Id="rId16" Type="http://schemas.openxmlformats.org/officeDocument/2006/relationships/hyperlink" Target="https://www.stockbiz.vn/Stocks/BKH/Overview.aspx" TargetMode="External"/><Relationship Id="rId19" Type="http://schemas.openxmlformats.org/officeDocument/2006/relationships/hyperlink" Target="https://www.stockbiz.vn/Stocks/HHV/Overview.aspx" TargetMode="External"/><Relationship Id="rId18" Type="http://schemas.openxmlformats.org/officeDocument/2006/relationships/hyperlink" Target="https://www.stockbiz.vn/Stocks/ABR/Overview.aspx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ockbiz.vn/Stocks/HPP/Overview.aspx" TargetMode="External"/><Relationship Id="rId42" Type="http://schemas.openxmlformats.org/officeDocument/2006/relationships/hyperlink" Target="https://www.stockbiz.vn/Stocks/POV/Overview.aspx" TargetMode="External"/><Relationship Id="rId41" Type="http://schemas.openxmlformats.org/officeDocument/2006/relationships/hyperlink" Target="https://www.stockbiz.vn/Stocks/POV/Overview.aspx" TargetMode="External"/><Relationship Id="rId44" Type="http://schemas.openxmlformats.org/officeDocument/2006/relationships/hyperlink" Target="https://www.stockbiz.vn/Stocks/DNH/Overview.aspx" TargetMode="External"/><Relationship Id="rId43" Type="http://schemas.openxmlformats.org/officeDocument/2006/relationships/hyperlink" Target="https://www.stockbiz.vn/Stocks/DNH/Overview.aspx" TargetMode="External"/><Relationship Id="rId46" Type="http://schemas.openxmlformats.org/officeDocument/2006/relationships/hyperlink" Target="https://www.stockbiz.vn/Stocks/X26/Overview.aspx" TargetMode="External"/><Relationship Id="rId45" Type="http://schemas.openxmlformats.org/officeDocument/2006/relationships/hyperlink" Target="https://www.stockbiz.vn/Stocks/X26/Overview.aspx" TargetMode="External"/><Relationship Id="rId1" Type="http://schemas.openxmlformats.org/officeDocument/2006/relationships/hyperlink" Target="https://www.stockbiz.vn/Stocks/DAP/Overview.aspx" TargetMode="External"/><Relationship Id="rId2" Type="http://schemas.openxmlformats.org/officeDocument/2006/relationships/hyperlink" Target="https://www.stockbiz.vn/Stocks/DAP/Overview.aspx" TargetMode="External"/><Relationship Id="rId3" Type="http://schemas.openxmlformats.org/officeDocument/2006/relationships/hyperlink" Target="https://www.stockbiz.vn/Stocks/CNH/Overview.aspx" TargetMode="External"/><Relationship Id="rId4" Type="http://schemas.openxmlformats.org/officeDocument/2006/relationships/hyperlink" Target="https://www.stockbiz.vn/Stocks/CNH/Overview.aspx" TargetMode="External"/><Relationship Id="rId9" Type="http://schemas.openxmlformats.org/officeDocument/2006/relationships/hyperlink" Target="https://www.stockbiz.vn/Stocks/TTG/Overview.aspx" TargetMode="External"/><Relationship Id="rId48" Type="http://schemas.openxmlformats.org/officeDocument/2006/relationships/hyperlink" Target="https://www.stockbiz.vn/Stocks/NUE/Overview.aspx" TargetMode="External"/><Relationship Id="rId47" Type="http://schemas.openxmlformats.org/officeDocument/2006/relationships/hyperlink" Target="https://www.stockbiz.vn/Stocks/NUE/Overview.aspx" TargetMode="External"/><Relationship Id="rId49" Type="http://schemas.openxmlformats.org/officeDocument/2006/relationships/hyperlink" Target="https://www.stockbiz.vn/Stocks/AMS/Overview.aspx" TargetMode="External"/><Relationship Id="rId5" Type="http://schemas.openxmlformats.org/officeDocument/2006/relationships/hyperlink" Target="https://www.stockbiz.vn/Stocks/ATB/Overview.aspx" TargetMode="External"/><Relationship Id="rId6" Type="http://schemas.openxmlformats.org/officeDocument/2006/relationships/hyperlink" Target="https://www.stockbiz.vn/Stocks/ATB/Overview.aspx" TargetMode="External"/><Relationship Id="rId7" Type="http://schemas.openxmlformats.org/officeDocument/2006/relationships/hyperlink" Target="https://www.stockbiz.vn/Stocks/BHK/Overview.aspx" TargetMode="External"/><Relationship Id="rId8" Type="http://schemas.openxmlformats.org/officeDocument/2006/relationships/hyperlink" Target="https://www.stockbiz.vn/Stocks/BHK/Overview.aspx" TargetMode="External"/><Relationship Id="rId31" Type="http://schemas.openxmlformats.org/officeDocument/2006/relationships/hyperlink" Target="https://www.stockbiz.vn/Stocks/A32/Overview.aspx" TargetMode="External"/><Relationship Id="rId30" Type="http://schemas.openxmlformats.org/officeDocument/2006/relationships/hyperlink" Target="https://www.stockbiz.vn/Stocks/PMT/Overview.aspx" TargetMode="External"/><Relationship Id="rId33" Type="http://schemas.openxmlformats.org/officeDocument/2006/relationships/hyperlink" Target="https://www.stockbiz.vn/Stocks/ICF/Overview.aspx" TargetMode="External"/><Relationship Id="rId32" Type="http://schemas.openxmlformats.org/officeDocument/2006/relationships/hyperlink" Target="https://www.stockbiz.vn/Stocks/A32/Overview.aspx" TargetMode="External"/><Relationship Id="rId35" Type="http://schemas.openxmlformats.org/officeDocument/2006/relationships/hyperlink" Target="https://www.stockbiz.vn/Stocks/DTV/Overview.aspx" TargetMode="External"/><Relationship Id="rId34" Type="http://schemas.openxmlformats.org/officeDocument/2006/relationships/hyperlink" Target="https://www.stockbiz.vn/Stocks/ICF/Overview.aspx" TargetMode="External"/><Relationship Id="rId37" Type="http://schemas.openxmlformats.org/officeDocument/2006/relationships/hyperlink" Target="https://www.stockbiz.vn/Stocks/CAT/Overview.aspx" TargetMode="External"/><Relationship Id="rId36" Type="http://schemas.openxmlformats.org/officeDocument/2006/relationships/hyperlink" Target="https://www.stockbiz.vn/Stocks/DTV/Overview.aspx" TargetMode="External"/><Relationship Id="rId39" Type="http://schemas.openxmlformats.org/officeDocument/2006/relationships/hyperlink" Target="https://www.stockbiz.vn/Stocks/HPP/Overview.aspx" TargetMode="External"/><Relationship Id="rId38" Type="http://schemas.openxmlformats.org/officeDocument/2006/relationships/hyperlink" Target="https://www.stockbiz.vn/Stocks/CAT/Overview.aspx" TargetMode="External"/><Relationship Id="rId61" Type="http://schemas.openxmlformats.org/officeDocument/2006/relationships/drawing" Target="../drawings/drawing2.xml"/><Relationship Id="rId20" Type="http://schemas.openxmlformats.org/officeDocument/2006/relationships/hyperlink" Target="https://www.stockbiz.vn/Stocks/BLI/Overview.aspx" TargetMode="External"/><Relationship Id="rId22" Type="http://schemas.openxmlformats.org/officeDocument/2006/relationships/hyperlink" Target="https://www.stockbiz.vn/Stocks/HU4/Overview.aspx" TargetMode="External"/><Relationship Id="rId21" Type="http://schemas.openxmlformats.org/officeDocument/2006/relationships/hyperlink" Target="https://www.stockbiz.vn/Stocks/HU4/Overview.aspx" TargetMode="External"/><Relationship Id="rId24" Type="http://schemas.openxmlformats.org/officeDocument/2006/relationships/hyperlink" Target="https://www.stockbiz.vn/Stocks/BMS/Overview.aspx" TargetMode="External"/><Relationship Id="rId23" Type="http://schemas.openxmlformats.org/officeDocument/2006/relationships/hyperlink" Target="https://www.stockbiz.vn/Stocks/BMS/Overview.aspx" TargetMode="External"/><Relationship Id="rId60" Type="http://schemas.openxmlformats.org/officeDocument/2006/relationships/hyperlink" Target="https://www.stockbiz.vn/Stocks/AFX/Overview.aspx" TargetMode="External"/><Relationship Id="rId26" Type="http://schemas.openxmlformats.org/officeDocument/2006/relationships/hyperlink" Target="https://www.stockbiz.vn/Stocks/DRG/Overview.aspx" TargetMode="External"/><Relationship Id="rId25" Type="http://schemas.openxmlformats.org/officeDocument/2006/relationships/hyperlink" Target="https://www.stockbiz.vn/Stocks/DRG/Overview.aspx" TargetMode="External"/><Relationship Id="rId28" Type="http://schemas.openxmlformats.org/officeDocument/2006/relationships/hyperlink" Target="https://www.stockbiz.vn/Stocks/CDO/Overview.aspx" TargetMode="External"/><Relationship Id="rId27" Type="http://schemas.openxmlformats.org/officeDocument/2006/relationships/hyperlink" Target="https://www.stockbiz.vn/Stocks/CDO/Overview.aspx" TargetMode="External"/><Relationship Id="rId29" Type="http://schemas.openxmlformats.org/officeDocument/2006/relationships/hyperlink" Target="https://www.stockbiz.vn/Stocks/PMT/Overview.aspx" TargetMode="External"/><Relationship Id="rId51" Type="http://schemas.openxmlformats.org/officeDocument/2006/relationships/hyperlink" Target="https://www.stockbiz.vn/Stocks/DSP/Overview.aspx" TargetMode="External"/><Relationship Id="rId50" Type="http://schemas.openxmlformats.org/officeDocument/2006/relationships/hyperlink" Target="https://www.stockbiz.vn/Stocks/AMS/Overview.aspx" TargetMode="External"/><Relationship Id="rId53" Type="http://schemas.openxmlformats.org/officeDocument/2006/relationships/hyperlink" Target="https://www.stockbiz.vn/Stocks/HTG/Overview.aspx" TargetMode="External"/><Relationship Id="rId52" Type="http://schemas.openxmlformats.org/officeDocument/2006/relationships/hyperlink" Target="https://www.stockbiz.vn/Stocks/DSP/Overview.aspx" TargetMode="External"/><Relationship Id="rId11" Type="http://schemas.openxmlformats.org/officeDocument/2006/relationships/hyperlink" Target="https://www.stockbiz.vn/Stocks/VHG/Overview.aspx" TargetMode="External"/><Relationship Id="rId55" Type="http://schemas.openxmlformats.org/officeDocument/2006/relationships/hyperlink" Target="https://www.stockbiz.vn/Stocks/C21/Overview.aspx" TargetMode="External"/><Relationship Id="rId10" Type="http://schemas.openxmlformats.org/officeDocument/2006/relationships/hyperlink" Target="https://www.stockbiz.vn/Stocks/TTG/Overview.aspx" TargetMode="External"/><Relationship Id="rId54" Type="http://schemas.openxmlformats.org/officeDocument/2006/relationships/hyperlink" Target="https://www.stockbiz.vn/Stocks/HTG/Overview.aspx" TargetMode="External"/><Relationship Id="rId13" Type="http://schemas.openxmlformats.org/officeDocument/2006/relationships/hyperlink" Target="https://www.stockbiz.vn/Stocks/PGV/Overview.aspx" TargetMode="External"/><Relationship Id="rId57" Type="http://schemas.openxmlformats.org/officeDocument/2006/relationships/hyperlink" Target="https://www.stockbiz.vn/Stocks/DNW/Overview.aspx" TargetMode="External"/><Relationship Id="rId12" Type="http://schemas.openxmlformats.org/officeDocument/2006/relationships/hyperlink" Target="https://www.stockbiz.vn/Stocks/VHG/Overview.aspx" TargetMode="External"/><Relationship Id="rId56" Type="http://schemas.openxmlformats.org/officeDocument/2006/relationships/hyperlink" Target="https://www.stockbiz.vn/Stocks/C21/Overview.aspx" TargetMode="External"/><Relationship Id="rId15" Type="http://schemas.openxmlformats.org/officeDocument/2006/relationships/hyperlink" Target="https://www.stockbiz.vn/Stocks/MTA/Overview.aspx" TargetMode="External"/><Relationship Id="rId59" Type="http://schemas.openxmlformats.org/officeDocument/2006/relationships/hyperlink" Target="https://www.stockbiz.vn/Stocks/AFX/Overview.aspx" TargetMode="External"/><Relationship Id="rId14" Type="http://schemas.openxmlformats.org/officeDocument/2006/relationships/hyperlink" Target="https://www.stockbiz.vn/Stocks/PGV/Overview.aspx" TargetMode="External"/><Relationship Id="rId58" Type="http://schemas.openxmlformats.org/officeDocument/2006/relationships/hyperlink" Target="https://www.stockbiz.vn/Stocks/DNW/Overview.aspx" TargetMode="External"/><Relationship Id="rId17" Type="http://schemas.openxmlformats.org/officeDocument/2006/relationships/hyperlink" Target="https://www.stockbiz.vn/Stocks/VIN/Overview.aspx" TargetMode="External"/><Relationship Id="rId16" Type="http://schemas.openxmlformats.org/officeDocument/2006/relationships/hyperlink" Target="https://www.stockbiz.vn/Stocks/MTA/Overview.aspx" TargetMode="External"/><Relationship Id="rId19" Type="http://schemas.openxmlformats.org/officeDocument/2006/relationships/hyperlink" Target="https://www.stockbiz.vn/Stocks/BLI/Overview.aspx" TargetMode="External"/><Relationship Id="rId18" Type="http://schemas.openxmlformats.org/officeDocument/2006/relationships/hyperlink" Target="https://www.stockbiz.vn/Stocks/VIN/Overview.aspx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ockbiz.vn/Stocks/MPC/Overview.aspx" TargetMode="External"/><Relationship Id="rId42" Type="http://schemas.openxmlformats.org/officeDocument/2006/relationships/hyperlink" Target="https://www.stockbiz.vn/Stocks/VEA/Overview.aspx" TargetMode="External"/><Relationship Id="rId41" Type="http://schemas.openxmlformats.org/officeDocument/2006/relationships/hyperlink" Target="https://www.stockbiz.vn/Stocks/VEA/Overview.aspx" TargetMode="External"/><Relationship Id="rId44" Type="http://schemas.openxmlformats.org/officeDocument/2006/relationships/hyperlink" Target="https://www.stockbiz.vn/Stocks/ORS/Overview.aspx" TargetMode="External"/><Relationship Id="rId43" Type="http://schemas.openxmlformats.org/officeDocument/2006/relationships/hyperlink" Target="https://www.stockbiz.vn/Stocks/ORS/Overview.aspx" TargetMode="External"/><Relationship Id="rId46" Type="http://schemas.openxmlformats.org/officeDocument/2006/relationships/hyperlink" Target="https://www.stockbiz.vn/Stocks/DVN/Overview.aspx" TargetMode="External"/><Relationship Id="rId45" Type="http://schemas.openxmlformats.org/officeDocument/2006/relationships/hyperlink" Target="https://www.stockbiz.vn/Stocks/DVN/Overview.aspx" TargetMode="External"/><Relationship Id="rId1" Type="http://schemas.openxmlformats.org/officeDocument/2006/relationships/hyperlink" Target="https://www.stockbiz.vn/Stocks/BSR/Overview.aspx" TargetMode="External"/><Relationship Id="rId2" Type="http://schemas.openxmlformats.org/officeDocument/2006/relationships/hyperlink" Target="https://www.stockbiz.vn/Stocks/BSR/Overview.aspx" TargetMode="External"/><Relationship Id="rId3" Type="http://schemas.openxmlformats.org/officeDocument/2006/relationships/hyperlink" Target="https://www.stockbiz.vn/Stocks/VGI/Overview.aspx" TargetMode="External"/><Relationship Id="rId4" Type="http://schemas.openxmlformats.org/officeDocument/2006/relationships/hyperlink" Target="https://www.stockbiz.vn/Stocks/VGI/Overview.aspx" TargetMode="External"/><Relationship Id="rId9" Type="http://schemas.openxmlformats.org/officeDocument/2006/relationships/hyperlink" Target="https://www.stockbiz.vn/Stocks/TND/Overview.aspx" TargetMode="External"/><Relationship Id="rId48" Type="http://schemas.openxmlformats.org/officeDocument/2006/relationships/hyperlink" Target="https://www.stockbiz.vn/Stocks/VOC/Overview.aspx" TargetMode="External"/><Relationship Id="rId47" Type="http://schemas.openxmlformats.org/officeDocument/2006/relationships/hyperlink" Target="https://www.stockbiz.vn/Stocks/VOC/Overview.aspx" TargetMode="External"/><Relationship Id="rId49" Type="http://schemas.openxmlformats.org/officeDocument/2006/relationships/hyperlink" Target="https://www.stockbiz.vn/Stocks/PFL/Overview.aspx" TargetMode="External"/><Relationship Id="rId5" Type="http://schemas.openxmlformats.org/officeDocument/2006/relationships/hyperlink" Target="https://www.stockbiz.vn/Stocks/LPB/Overview.aspx" TargetMode="External"/><Relationship Id="rId6" Type="http://schemas.openxmlformats.org/officeDocument/2006/relationships/hyperlink" Target="https://www.stockbiz.vn/Stocks/LPB/Overview.aspx" TargetMode="External"/><Relationship Id="rId7" Type="http://schemas.openxmlformats.org/officeDocument/2006/relationships/hyperlink" Target="https://www.stockbiz.vn/Stocks/C4G/Overview.aspx" TargetMode="External"/><Relationship Id="rId8" Type="http://schemas.openxmlformats.org/officeDocument/2006/relationships/hyperlink" Target="https://www.stockbiz.vn/Stocks/C4G/Overview.aspx" TargetMode="External"/><Relationship Id="rId31" Type="http://schemas.openxmlformats.org/officeDocument/2006/relationships/hyperlink" Target="https://www.stockbiz.vn/Stocks/ATB/Overview.aspx" TargetMode="External"/><Relationship Id="rId30" Type="http://schemas.openxmlformats.org/officeDocument/2006/relationships/hyperlink" Target="https://www.stockbiz.vn/Stocks/VNH/Overview.aspx" TargetMode="External"/><Relationship Id="rId33" Type="http://schemas.openxmlformats.org/officeDocument/2006/relationships/hyperlink" Target="https://www.stockbiz.vn/Stocks/HND/Overview.aspx" TargetMode="External"/><Relationship Id="rId32" Type="http://schemas.openxmlformats.org/officeDocument/2006/relationships/hyperlink" Target="https://www.stockbiz.vn/Stocks/ATB/Overview.aspx" TargetMode="External"/><Relationship Id="rId35" Type="http://schemas.openxmlformats.org/officeDocument/2006/relationships/hyperlink" Target="https://www.stockbiz.vn/Stocks/BVG/Overview.aspx" TargetMode="External"/><Relationship Id="rId34" Type="http://schemas.openxmlformats.org/officeDocument/2006/relationships/hyperlink" Target="https://www.stockbiz.vn/Stocks/HND/Overview.aspx" TargetMode="External"/><Relationship Id="rId37" Type="http://schemas.openxmlformats.org/officeDocument/2006/relationships/hyperlink" Target="https://www.stockbiz.vn/Stocks/VRG/Overview.aspx" TargetMode="External"/><Relationship Id="rId36" Type="http://schemas.openxmlformats.org/officeDocument/2006/relationships/hyperlink" Target="https://www.stockbiz.vn/Stocks/BVG/Overview.aspx" TargetMode="External"/><Relationship Id="rId39" Type="http://schemas.openxmlformats.org/officeDocument/2006/relationships/hyperlink" Target="https://www.stockbiz.vn/Stocks/MPC/Overview.aspx" TargetMode="External"/><Relationship Id="rId38" Type="http://schemas.openxmlformats.org/officeDocument/2006/relationships/hyperlink" Target="https://www.stockbiz.vn/Stocks/VRG/Overview.aspx" TargetMode="External"/><Relationship Id="rId61" Type="http://schemas.openxmlformats.org/officeDocument/2006/relationships/drawing" Target="../drawings/drawing3.xml"/><Relationship Id="rId20" Type="http://schemas.openxmlformats.org/officeDocument/2006/relationships/hyperlink" Target="https://www.stockbiz.vn/Stocks/ACV/Overview.aspx" TargetMode="External"/><Relationship Id="rId22" Type="http://schemas.openxmlformats.org/officeDocument/2006/relationships/hyperlink" Target="https://www.stockbiz.vn/Stocks/G36/Overview.aspx" TargetMode="External"/><Relationship Id="rId21" Type="http://schemas.openxmlformats.org/officeDocument/2006/relationships/hyperlink" Target="https://www.stockbiz.vn/Stocks/G36/Overview.aspx" TargetMode="External"/><Relationship Id="rId24" Type="http://schemas.openxmlformats.org/officeDocument/2006/relationships/hyperlink" Target="https://www.stockbiz.vn/Stocks/VCR/Overview.aspx" TargetMode="External"/><Relationship Id="rId23" Type="http://schemas.openxmlformats.org/officeDocument/2006/relationships/hyperlink" Target="https://www.stockbiz.vn/Stocks/VCR/Overview.aspx" TargetMode="External"/><Relationship Id="rId60" Type="http://schemas.openxmlformats.org/officeDocument/2006/relationships/hyperlink" Target="https://www.stockbiz.vn/Stocks/SBS/Overview.aspx" TargetMode="External"/><Relationship Id="rId26" Type="http://schemas.openxmlformats.org/officeDocument/2006/relationships/hyperlink" Target="https://www.stockbiz.vn/Stocks/ABI/Overview.aspx" TargetMode="External"/><Relationship Id="rId25" Type="http://schemas.openxmlformats.org/officeDocument/2006/relationships/hyperlink" Target="https://www.stockbiz.vn/Stocks/ABI/Overview.aspx" TargetMode="External"/><Relationship Id="rId28" Type="http://schemas.openxmlformats.org/officeDocument/2006/relationships/hyperlink" Target="https://www.stockbiz.vn/Stocks/DRI/Overview.aspx" TargetMode="External"/><Relationship Id="rId27" Type="http://schemas.openxmlformats.org/officeDocument/2006/relationships/hyperlink" Target="https://www.stockbiz.vn/Stocks/DRI/Overview.aspx" TargetMode="External"/><Relationship Id="rId29" Type="http://schemas.openxmlformats.org/officeDocument/2006/relationships/hyperlink" Target="https://www.stockbiz.vn/Stocks/VNH/Overview.aspx" TargetMode="External"/><Relationship Id="rId51" Type="http://schemas.openxmlformats.org/officeDocument/2006/relationships/hyperlink" Target="https://www.stockbiz.vn/Stocks/VNA/Overview.aspx" TargetMode="External"/><Relationship Id="rId50" Type="http://schemas.openxmlformats.org/officeDocument/2006/relationships/hyperlink" Target="https://www.stockbiz.vn/Stocks/PFL/Overview.aspx" TargetMode="External"/><Relationship Id="rId53" Type="http://schemas.openxmlformats.org/officeDocument/2006/relationships/hyperlink" Target="https://www.stockbiz.vn/Stocks/STH/Overview.aspx" TargetMode="External"/><Relationship Id="rId52" Type="http://schemas.openxmlformats.org/officeDocument/2006/relationships/hyperlink" Target="https://www.stockbiz.vn/Stocks/VNA/Overview.aspx" TargetMode="External"/><Relationship Id="rId11" Type="http://schemas.openxmlformats.org/officeDocument/2006/relationships/hyperlink" Target="https://www.stockbiz.vn/Stocks/VIB/Overview.aspx" TargetMode="External"/><Relationship Id="rId55" Type="http://schemas.openxmlformats.org/officeDocument/2006/relationships/hyperlink" Target="https://www.stockbiz.vn/Stocks/VGT/Overview.aspx" TargetMode="External"/><Relationship Id="rId10" Type="http://schemas.openxmlformats.org/officeDocument/2006/relationships/hyperlink" Target="https://www.stockbiz.vn/Stocks/TND/Overview.aspx" TargetMode="External"/><Relationship Id="rId54" Type="http://schemas.openxmlformats.org/officeDocument/2006/relationships/hyperlink" Target="https://www.stockbiz.vn/Stocks/STH/Overview.aspx" TargetMode="External"/><Relationship Id="rId13" Type="http://schemas.openxmlformats.org/officeDocument/2006/relationships/hyperlink" Target="https://www.stockbiz.vn/Stocks/OIL/Overview.aspx" TargetMode="External"/><Relationship Id="rId57" Type="http://schemas.openxmlformats.org/officeDocument/2006/relationships/hyperlink" Target="https://www.stockbiz.vn/Stocks/PXL/Overview.aspx" TargetMode="External"/><Relationship Id="rId12" Type="http://schemas.openxmlformats.org/officeDocument/2006/relationships/hyperlink" Target="https://www.stockbiz.vn/Stocks/VIB/Overview.aspx" TargetMode="External"/><Relationship Id="rId56" Type="http://schemas.openxmlformats.org/officeDocument/2006/relationships/hyperlink" Target="https://www.stockbiz.vn/Stocks/VGT/Overview.aspx" TargetMode="External"/><Relationship Id="rId15" Type="http://schemas.openxmlformats.org/officeDocument/2006/relationships/hyperlink" Target="https://www.stockbiz.vn/Stocks/CTR/Overview.aspx" TargetMode="External"/><Relationship Id="rId59" Type="http://schemas.openxmlformats.org/officeDocument/2006/relationships/hyperlink" Target="https://www.stockbiz.vn/Stocks/SBS/Overview.aspx" TargetMode="External"/><Relationship Id="rId14" Type="http://schemas.openxmlformats.org/officeDocument/2006/relationships/hyperlink" Target="https://www.stockbiz.vn/Stocks/OIL/Overview.aspx" TargetMode="External"/><Relationship Id="rId58" Type="http://schemas.openxmlformats.org/officeDocument/2006/relationships/hyperlink" Target="https://www.stockbiz.vn/Stocks/PXL/Overview.aspx" TargetMode="External"/><Relationship Id="rId17" Type="http://schemas.openxmlformats.org/officeDocument/2006/relationships/hyperlink" Target="https://www.stockbiz.vn/Stocks/QNS/Overview.aspx" TargetMode="External"/><Relationship Id="rId16" Type="http://schemas.openxmlformats.org/officeDocument/2006/relationships/hyperlink" Target="https://www.stockbiz.vn/Stocks/CTR/Overview.aspx" TargetMode="External"/><Relationship Id="rId19" Type="http://schemas.openxmlformats.org/officeDocument/2006/relationships/hyperlink" Target="https://www.stockbiz.vn/Stocks/ACV/Overview.aspx" TargetMode="External"/><Relationship Id="rId18" Type="http://schemas.openxmlformats.org/officeDocument/2006/relationships/hyperlink" Target="https://www.stockbiz.vn/Stocks/QNS/Over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8</v>
      </c>
      <c r="B2" s="4" t="s">
        <v>10</v>
      </c>
      <c r="C2" s="5">
        <v>15.0</v>
      </c>
      <c r="D2" s="8">
        <f>+3.4</f>
        <v>3.4</v>
      </c>
      <c r="E2" s="8">
        <f>+29.31%</f>
        <v>0.2931</v>
      </c>
      <c r="F2" s="9">
        <v>43877.0</v>
      </c>
    </row>
    <row r="3">
      <c r="A3" s="4" t="s">
        <v>16</v>
      </c>
      <c r="B3" s="4" t="s">
        <v>18</v>
      </c>
      <c r="C3" s="5">
        <v>20.2</v>
      </c>
      <c r="D3" s="8">
        <f>+2.6</f>
        <v>2.6</v>
      </c>
      <c r="E3" s="8">
        <f>+14.77%</f>
        <v>0.1477</v>
      </c>
      <c r="F3" s="9">
        <v>43914.0</v>
      </c>
    </row>
    <row r="4">
      <c r="A4" s="4" t="s">
        <v>21</v>
      </c>
      <c r="B4" s="4" t="s">
        <v>26</v>
      </c>
      <c r="C4" s="5">
        <v>25.2</v>
      </c>
      <c r="D4" s="8">
        <f>+3.2</f>
        <v>3.2</v>
      </c>
      <c r="E4" s="8">
        <f>+14.55%</f>
        <v>0.1455</v>
      </c>
      <c r="F4" s="9">
        <v>43831.0</v>
      </c>
    </row>
    <row r="5">
      <c r="A5" s="4" t="s">
        <v>31</v>
      </c>
      <c r="B5" s="4" t="s">
        <v>36</v>
      </c>
      <c r="C5" s="5">
        <v>6.4</v>
      </c>
      <c r="D5" s="8">
        <f>+0.8</f>
        <v>0.8</v>
      </c>
      <c r="E5" s="8">
        <f t="shared" ref="E5:E8" si="1">+14.29%</f>
        <v>0.1429</v>
      </c>
      <c r="F5" s="5">
        <v>100.0</v>
      </c>
    </row>
    <row r="6">
      <c r="A6" s="4" t="s">
        <v>39</v>
      </c>
      <c r="B6" s="4" t="s">
        <v>43</v>
      </c>
      <c r="C6" s="5">
        <v>7.2</v>
      </c>
      <c r="D6" s="8">
        <f>+0.9</f>
        <v>0.9</v>
      </c>
      <c r="E6" s="8">
        <f t="shared" si="1"/>
        <v>0.1429</v>
      </c>
      <c r="F6" s="9">
        <v>43904.0</v>
      </c>
    </row>
    <row r="7">
      <c r="A7" s="4" t="s">
        <v>48</v>
      </c>
      <c r="B7" s="4" t="s">
        <v>51</v>
      </c>
      <c r="C7" s="5">
        <v>0.8</v>
      </c>
      <c r="D7" s="8">
        <f>+0.1</f>
        <v>0.1</v>
      </c>
      <c r="E7" s="8">
        <f t="shared" si="1"/>
        <v>0.1429</v>
      </c>
      <c r="F7" s="5" t="s">
        <v>55</v>
      </c>
    </row>
    <row r="8">
      <c r="A8" s="4" t="s">
        <v>56</v>
      </c>
      <c r="B8" s="4" t="s">
        <v>59</v>
      </c>
      <c r="C8" s="5">
        <v>13.6</v>
      </c>
      <c r="D8" s="8">
        <f>+1.7</f>
        <v>1.7</v>
      </c>
      <c r="E8" s="8">
        <f t="shared" si="1"/>
        <v>0.1429</v>
      </c>
      <c r="F8" s="9">
        <v>44046.0</v>
      </c>
    </row>
    <row r="9">
      <c r="A9" s="4" t="s">
        <v>63</v>
      </c>
      <c r="B9" s="4" t="s">
        <v>67</v>
      </c>
      <c r="C9" s="5">
        <v>43.3</v>
      </c>
      <c r="D9" s="8">
        <f>+5.4</f>
        <v>5.4</v>
      </c>
      <c r="E9" s="8">
        <f>+14.25%</f>
        <v>0.1425</v>
      </c>
      <c r="F9" s="5">
        <v>100.0</v>
      </c>
    </row>
    <row r="10">
      <c r="A10" s="4" t="s">
        <v>71</v>
      </c>
      <c r="B10" s="4" t="s">
        <v>74</v>
      </c>
      <c r="C10" s="5">
        <v>30.9</v>
      </c>
      <c r="D10" s="8">
        <f>+3.8</f>
        <v>3.8</v>
      </c>
      <c r="E10" s="8">
        <f>+14.02%</f>
        <v>0.1402</v>
      </c>
      <c r="F10" s="5">
        <v>100.0</v>
      </c>
    </row>
    <row r="11">
      <c r="A11" s="4" t="s">
        <v>80</v>
      </c>
      <c r="B11" s="4" t="s">
        <v>85</v>
      </c>
      <c r="C11" s="5">
        <v>18.0</v>
      </c>
      <c r="D11" s="8">
        <f>+2.2</f>
        <v>2.2</v>
      </c>
      <c r="E11" s="8">
        <f>+13.92%</f>
        <v>0.1392</v>
      </c>
      <c r="F11" s="5">
        <v>100.0</v>
      </c>
    </row>
    <row r="12">
      <c r="A12" s="4" t="s">
        <v>89</v>
      </c>
      <c r="B12" s="4" t="s">
        <v>93</v>
      </c>
      <c r="C12" s="5">
        <v>62.0</v>
      </c>
      <c r="D12" s="8">
        <f>+7.5</f>
        <v>7.5</v>
      </c>
      <c r="E12" s="8">
        <f>+13.76%</f>
        <v>0.1376</v>
      </c>
      <c r="F12" s="9">
        <v>43922.0</v>
      </c>
    </row>
    <row r="13">
      <c r="A13" s="4" t="s">
        <v>97</v>
      </c>
      <c r="B13" s="4" t="s">
        <v>101</v>
      </c>
      <c r="C13" s="5">
        <v>10.4</v>
      </c>
      <c r="D13" s="8">
        <f t="shared" ref="D13:D14" si="2">+1.2</f>
        <v>1.2</v>
      </c>
      <c r="E13" s="8">
        <f>+13.04%</f>
        <v>0.1304</v>
      </c>
      <c r="F13" s="5">
        <v>200.0</v>
      </c>
    </row>
    <row r="14">
      <c r="A14" s="4" t="s">
        <v>106</v>
      </c>
      <c r="B14" s="4" t="s">
        <v>110</v>
      </c>
      <c r="C14" s="5">
        <v>10.7</v>
      </c>
      <c r="D14" s="8">
        <f t="shared" si="2"/>
        <v>1.2</v>
      </c>
      <c r="E14" s="8">
        <f>+12.63%</f>
        <v>0.1263</v>
      </c>
      <c r="F14" s="5">
        <v>100.0</v>
      </c>
    </row>
    <row r="15">
      <c r="A15" s="4" t="s">
        <v>114</v>
      </c>
      <c r="B15" s="4" t="s">
        <v>116</v>
      </c>
      <c r="C15" s="5">
        <v>17.0</v>
      </c>
      <c r="D15" s="8">
        <f>+1.9</f>
        <v>1.9</v>
      </c>
      <c r="E15" s="8">
        <f>+12.58%</f>
        <v>0.1258</v>
      </c>
      <c r="F15" s="5">
        <v>800.0</v>
      </c>
    </row>
    <row r="16">
      <c r="A16" s="4" t="s">
        <v>28</v>
      </c>
      <c r="B16" s="4" t="s">
        <v>29</v>
      </c>
      <c r="C16" s="5">
        <v>5.4</v>
      </c>
      <c r="D16" s="8">
        <f>+0.6</f>
        <v>0.6</v>
      </c>
      <c r="E16" s="8">
        <f t="shared" ref="E16:E17" si="3">+12.5%</f>
        <v>0.125</v>
      </c>
      <c r="F16" s="5">
        <v>100.0</v>
      </c>
    </row>
    <row r="17">
      <c r="A17" s="4" t="s">
        <v>124</v>
      </c>
      <c r="B17" s="4" t="s">
        <v>126</v>
      </c>
      <c r="C17" s="5">
        <v>1.8</v>
      </c>
      <c r="D17" s="8">
        <f>+0.2</f>
        <v>0.2</v>
      </c>
      <c r="E17" s="8">
        <f t="shared" si="3"/>
        <v>0.125</v>
      </c>
      <c r="F17" s="5" t="s">
        <v>128</v>
      </c>
    </row>
    <row r="18">
      <c r="A18" s="4" t="s">
        <v>132</v>
      </c>
      <c r="B18" s="4" t="s">
        <v>135</v>
      </c>
      <c r="C18" s="5">
        <v>3.7</v>
      </c>
      <c r="D18" s="8">
        <f>+0.4</f>
        <v>0.4</v>
      </c>
      <c r="E18" s="8">
        <f>+12.12%</f>
        <v>0.1212</v>
      </c>
      <c r="F18" s="5">
        <v>500.0</v>
      </c>
    </row>
    <row r="19">
      <c r="A19" s="4" t="s">
        <v>141</v>
      </c>
      <c r="B19" s="4" t="s">
        <v>143</v>
      </c>
      <c r="C19" s="5">
        <v>2.8</v>
      </c>
      <c r="D19" s="8">
        <f>+0.3</f>
        <v>0.3</v>
      </c>
      <c r="E19" s="8">
        <f>+12%</f>
        <v>0.12</v>
      </c>
      <c r="F19" s="5">
        <v>600.0</v>
      </c>
    </row>
    <row r="20">
      <c r="A20" s="4" t="s">
        <v>148</v>
      </c>
      <c r="B20" s="4" t="s">
        <v>150</v>
      </c>
      <c r="C20" s="5">
        <v>9.5</v>
      </c>
      <c r="D20" s="8">
        <f>+1</f>
        <v>1</v>
      </c>
      <c r="E20" s="8">
        <f>+11.76%</f>
        <v>0.1176</v>
      </c>
      <c r="F20" s="5">
        <v>2.0</v>
      </c>
    </row>
    <row r="21">
      <c r="A21" s="4" t="s">
        <v>156</v>
      </c>
      <c r="B21" s="4" t="s">
        <v>160</v>
      </c>
      <c r="C21" s="5">
        <v>2.9</v>
      </c>
      <c r="D21" s="8">
        <f>+0.3</f>
        <v>0.3</v>
      </c>
      <c r="E21" s="8">
        <f>+11.54%</f>
        <v>0.1154</v>
      </c>
      <c r="F21" s="9">
        <v>43935.0</v>
      </c>
    </row>
    <row r="22">
      <c r="A22" s="4" t="s">
        <v>165</v>
      </c>
      <c r="B22" s="4" t="s">
        <v>168</v>
      </c>
      <c r="C22" s="5">
        <v>8.9</v>
      </c>
      <c r="D22" s="8">
        <f>+0.9</f>
        <v>0.9</v>
      </c>
      <c r="E22" s="8">
        <f>+11.25%</f>
        <v>0.1125</v>
      </c>
      <c r="F22" s="5">
        <v>100.0</v>
      </c>
    </row>
    <row r="23">
      <c r="A23" s="4" t="s">
        <v>170</v>
      </c>
      <c r="B23" s="4" t="s">
        <v>171</v>
      </c>
      <c r="C23" s="5">
        <v>3.2</v>
      </c>
      <c r="D23" s="8">
        <f>+0.3</f>
        <v>0.3</v>
      </c>
      <c r="E23" s="8">
        <f>+10.34%</f>
        <v>0.1034</v>
      </c>
      <c r="F23" s="5">
        <v>1.0</v>
      </c>
    </row>
    <row r="24">
      <c r="A24" s="4" t="s">
        <v>173</v>
      </c>
      <c r="B24" s="4" t="s">
        <v>175</v>
      </c>
      <c r="C24" s="5">
        <v>15.0</v>
      </c>
      <c r="D24" s="8">
        <f>+1.4</f>
        <v>1.4</v>
      </c>
      <c r="E24" s="8">
        <f>+10.29%</f>
        <v>0.1029</v>
      </c>
      <c r="F24" s="5">
        <v>100.0</v>
      </c>
    </row>
    <row r="25">
      <c r="A25" s="4" t="s">
        <v>179</v>
      </c>
      <c r="B25" s="4" t="s">
        <v>180</v>
      </c>
      <c r="C25" s="5">
        <v>25.0</v>
      </c>
      <c r="D25" s="8">
        <f>+2.3</f>
        <v>2.3</v>
      </c>
      <c r="E25" s="8">
        <f>+10.13%</f>
        <v>0.1013</v>
      </c>
      <c r="F25" s="5">
        <v>200.0</v>
      </c>
    </row>
    <row r="26">
      <c r="A26" s="4" t="s">
        <v>184</v>
      </c>
      <c r="B26" s="4" t="s">
        <v>187</v>
      </c>
      <c r="C26" s="5">
        <v>1.1</v>
      </c>
      <c r="D26" s="8">
        <f>+0.1</f>
        <v>0.1</v>
      </c>
      <c r="E26" s="8">
        <f>+10%</f>
        <v>0.1</v>
      </c>
      <c r="F26" s="5">
        <v>100.0</v>
      </c>
    </row>
    <row r="27">
      <c r="A27" s="4" t="s">
        <v>191</v>
      </c>
      <c r="B27" s="4" t="s">
        <v>193</v>
      </c>
      <c r="C27" s="5">
        <v>27.5</v>
      </c>
      <c r="D27" s="8">
        <f>+1.7</f>
        <v>1.7</v>
      </c>
      <c r="E27" s="8">
        <f>+6.59%</f>
        <v>0.0659</v>
      </c>
      <c r="F27" s="5" t="s">
        <v>195</v>
      </c>
    </row>
    <row r="28">
      <c r="A28" s="4" t="s">
        <v>196</v>
      </c>
      <c r="B28" s="4" t="s">
        <v>197</v>
      </c>
      <c r="C28" s="5">
        <v>7.0</v>
      </c>
      <c r="D28" s="8">
        <f>+0.4</f>
        <v>0.4</v>
      </c>
      <c r="E28" s="8">
        <f>+6.06%</f>
        <v>0.0606</v>
      </c>
      <c r="F28" s="5">
        <v>6.0</v>
      </c>
    </row>
    <row r="29">
      <c r="A29" s="4" t="s">
        <v>198</v>
      </c>
      <c r="B29" s="4" t="s">
        <v>199</v>
      </c>
      <c r="C29" s="5">
        <v>12.4</v>
      </c>
      <c r="D29" s="8">
        <f>+0.7</f>
        <v>0.7</v>
      </c>
      <c r="E29" s="8">
        <f>+5.98%</f>
        <v>0.0598</v>
      </c>
      <c r="F29" s="9">
        <v>44044.0</v>
      </c>
    </row>
    <row r="30">
      <c r="A30" s="4" t="s">
        <v>200</v>
      </c>
      <c r="B30" s="4" t="s">
        <v>201</v>
      </c>
      <c r="C30" s="5">
        <v>18.0</v>
      </c>
      <c r="D30" s="8">
        <f>+1</f>
        <v>1</v>
      </c>
      <c r="E30" s="8">
        <f t="shared" ref="E30:E31" si="4">+5.88%</f>
        <v>0.0588</v>
      </c>
      <c r="F30" s="5">
        <v>100.0</v>
      </c>
    </row>
    <row r="31">
      <c r="A31" s="4" t="s">
        <v>13</v>
      </c>
      <c r="B31" s="4" t="s">
        <v>15</v>
      </c>
      <c r="C31" s="5">
        <v>28.8</v>
      </c>
      <c r="D31" s="8">
        <f>+1.6</f>
        <v>1.6</v>
      </c>
      <c r="E31" s="8">
        <f t="shared" si="4"/>
        <v>0.0588</v>
      </c>
      <c r="F31" s="7">
        <v>1800300.0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7</v>
      </c>
      <c r="B2" s="4" t="s">
        <v>11</v>
      </c>
      <c r="C2" s="5">
        <v>18.0</v>
      </c>
      <c r="D2" s="5">
        <v>-12.0</v>
      </c>
      <c r="E2" s="6">
        <v>-0.4</v>
      </c>
      <c r="F2" s="5">
        <v>100.0</v>
      </c>
    </row>
    <row r="3">
      <c r="A3" s="4" t="s">
        <v>12</v>
      </c>
      <c r="B3" s="4" t="s">
        <v>14</v>
      </c>
      <c r="C3" s="5">
        <v>5.6</v>
      </c>
      <c r="D3" s="5">
        <v>-3.7</v>
      </c>
      <c r="E3" s="6">
        <v>-0.3978</v>
      </c>
      <c r="F3" s="5">
        <v>100.0</v>
      </c>
    </row>
    <row r="4">
      <c r="A4" s="4" t="s">
        <v>17</v>
      </c>
      <c r="B4" s="4" t="s">
        <v>19</v>
      </c>
      <c r="C4" s="5">
        <v>0.5</v>
      </c>
      <c r="D4" s="5">
        <v>-0.1</v>
      </c>
      <c r="E4" s="6">
        <v>-0.1667</v>
      </c>
      <c r="F4" s="5" t="s">
        <v>22</v>
      </c>
    </row>
    <row r="5">
      <c r="A5" s="4" t="s">
        <v>23</v>
      </c>
      <c r="B5" s="4" t="s">
        <v>25</v>
      </c>
      <c r="C5" s="5">
        <v>11.4</v>
      </c>
      <c r="D5" s="5">
        <v>-2.0</v>
      </c>
      <c r="E5" s="6">
        <v>-0.1493</v>
      </c>
      <c r="F5" s="5">
        <v>100.0</v>
      </c>
    </row>
    <row r="6">
      <c r="A6" s="4" t="s">
        <v>28</v>
      </c>
      <c r="B6" s="4" t="s">
        <v>29</v>
      </c>
      <c r="C6" s="5">
        <v>4.1</v>
      </c>
      <c r="D6" s="5">
        <v>-0.7</v>
      </c>
      <c r="E6" s="6">
        <v>-0.1458</v>
      </c>
      <c r="F6" s="9">
        <v>43862.0</v>
      </c>
    </row>
    <row r="7">
      <c r="A7" s="4" t="s">
        <v>32</v>
      </c>
      <c r="B7" s="4" t="s">
        <v>35</v>
      </c>
      <c r="C7" s="5">
        <v>0.6</v>
      </c>
      <c r="D7" s="5">
        <v>-0.1</v>
      </c>
      <c r="E7" s="6">
        <v>-0.1429</v>
      </c>
      <c r="F7" s="9">
        <v>44045.0</v>
      </c>
    </row>
    <row r="8">
      <c r="A8" s="4" t="s">
        <v>38</v>
      </c>
      <c r="B8" s="4" t="s">
        <v>42</v>
      </c>
      <c r="C8" s="5">
        <v>10.2</v>
      </c>
      <c r="D8" s="5">
        <v>-1.7</v>
      </c>
      <c r="E8" s="6">
        <v>-0.1429</v>
      </c>
      <c r="F8" s="9">
        <v>43898.0</v>
      </c>
    </row>
    <row r="9">
      <c r="A9" s="4" t="s">
        <v>45</v>
      </c>
      <c r="B9" s="4" t="s">
        <v>49</v>
      </c>
      <c r="C9" s="5">
        <v>3.0</v>
      </c>
      <c r="D9" s="5">
        <v>-0.5</v>
      </c>
      <c r="E9" s="6">
        <v>-0.1429</v>
      </c>
      <c r="F9" s="9">
        <v>43905.0</v>
      </c>
    </row>
    <row r="10">
      <c r="A10" s="4" t="s">
        <v>52</v>
      </c>
      <c r="B10" s="4" t="s">
        <v>54</v>
      </c>
      <c r="C10" s="5">
        <v>13.4</v>
      </c>
      <c r="D10" s="5">
        <v>-2.2</v>
      </c>
      <c r="E10" s="6">
        <v>-0.141</v>
      </c>
      <c r="F10" s="9">
        <v>43832.0</v>
      </c>
    </row>
    <row r="11">
      <c r="A11" s="4" t="s">
        <v>58</v>
      </c>
      <c r="B11" s="4" t="s">
        <v>60</v>
      </c>
      <c r="C11" s="5">
        <v>8.0</v>
      </c>
      <c r="D11" s="5">
        <v>-1.3</v>
      </c>
      <c r="E11" s="6">
        <v>-0.1398</v>
      </c>
      <c r="F11" s="5">
        <v>100.0</v>
      </c>
    </row>
    <row r="12">
      <c r="A12" s="4" t="s">
        <v>64</v>
      </c>
      <c r="B12" s="4" t="s">
        <v>66</v>
      </c>
      <c r="C12" s="5">
        <v>4.4</v>
      </c>
      <c r="D12" s="5">
        <v>-0.7</v>
      </c>
      <c r="E12" s="6">
        <v>-0.1373</v>
      </c>
      <c r="F12" s="5">
        <v>100.0</v>
      </c>
    </row>
    <row r="13">
      <c r="A13" s="4" t="s">
        <v>68</v>
      </c>
      <c r="B13" s="4" t="s">
        <v>72</v>
      </c>
      <c r="C13" s="5">
        <v>3.9</v>
      </c>
      <c r="D13" s="5">
        <v>-0.6</v>
      </c>
      <c r="E13" s="6">
        <v>-0.1333</v>
      </c>
      <c r="F13" s="5">
        <v>200.0</v>
      </c>
    </row>
    <row r="14">
      <c r="A14" s="4" t="s">
        <v>75</v>
      </c>
      <c r="B14" s="4" t="s">
        <v>78</v>
      </c>
      <c r="C14" s="5">
        <v>3.7</v>
      </c>
      <c r="D14" s="5">
        <v>-0.5</v>
      </c>
      <c r="E14" s="6">
        <v>-0.119</v>
      </c>
      <c r="F14" s="5">
        <v>100.0</v>
      </c>
    </row>
    <row r="15">
      <c r="A15" s="4" t="s">
        <v>81</v>
      </c>
      <c r="B15" s="4" t="s">
        <v>84</v>
      </c>
      <c r="C15" s="5">
        <v>0.8</v>
      </c>
      <c r="D15" s="5">
        <v>-0.1</v>
      </c>
      <c r="E15" s="6">
        <v>-0.1111</v>
      </c>
      <c r="F15" s="9">
        <v>43959.0</v>
      </c>
    </row>
    <row r="16">
      <c r="A16" s="4" t="s">
        <v>87</v>
      </c>
      <c r="B16" s="4" t="s">
        <v>88</v>
      </c>
      <c r="C16" s="5">
        <v>4.2</v>
      </c>
      <c r="D16" s="5">
        <v>-0.5</v>
      </c>
      <c r="E16" s="6">
        <v>-0.1064</v>
      </c>
      <c r="F16" s="5">
        <v>100.0</v>
      </c>
    </row>
    <row r="17">
      <c r="A17" s="4" t="s">
        <v>92</v>
      </c>
      <c r="B17" s="4" t="s">
        <v>94</v>
      </c>
      <c r="C17" s="5">
        <v>24.6</v>
      </c>
      <c r="D17" s="5">
        <v>-2.9</v>
      </c>
      <c r="E17" s="6">
        <v>-0.1055</v>
      </c>
      <c r="F17" s="9">
        <v>43892.0</v>
      </c>
    </row>
    <row r="18">
      <c r="A18" s="4" t="s">
        <v>96</v>
      </c>
      <c r="B18" s="4" t="s">
        <v>99</v>
      </c>
      <c r="C18" s="5">
        <v>0.9</v>
      </c>
      <c r="D18" s="5">
        <v>-0.1</v>
      </c>
      <c r="E18" s="6">
        <v>-0.1</v>
      </c>
      <c r="F18" s="5">
        <v>500.0</v>
      </c>
    </row>
    <row r="19">
      <c r="A19" s="4" t="s">
        <v>102</v>
      </c>
      <c r="B19" s="4" t="s">
        <v>104</v>
      </c>
      <c r="C19" s="5">
        <v>28.0</v>
      </c>
      <c r="D19" s="5">
        <v>-3.0</v>
      </c>
      <c r="E19" s="6">
        <v>-0.0968</v>
      </c>
      <c r="F19" s="5">
        <v>2.0</v>
      </c>
    </row>
    <row r="20">
      <c r="A20" s="4" t="s">
        <v>108</v>
      </c>
      <c r="B20" s="4" t="s">
        <v>111</v>
      </c>
      <c r="C20" s="5">
        <v>9.5</v>
      </c>
      <c r="D20" s="5">
        <v>-1.0</v>
      </c>
      <c r="E20" s="6">
        <v>-0.0952</v>
      </c>
      <c r="F20" s="5">
        <v>14.0</v>
      </c>
    </row>
    <row r="21">
      <c r="A21" s="4" t="s">
        <v>113</v>
      </c>
      <c r="B21" s="4" t="s">
        <v>115</v>
      </c>
      <c r="C21" s="5">
        <v>35.0</v>
      </c>
      <c r="D21" s="5">
        <v>-3.4</v>
      </c>
      <c r="E21" s="6">
        <v>-0.0885</v>
      </c>
      <c r="F21" s="5">
        <v>4.0</v>
      </c>
    </row>
    <row r="22">
      <c r="A22" s="4" t="s">
        <v>117</v>
      </c>
      <c r="B22" s="4" t="s">
        <v>119</v>
      </c>
      <c r="C22" s="5">
        <v>6.3</v>
      </c>
      <c r="D22" s="5">
        <v>-0.6</v>
      </c>
      <c r="E22" s="6">
        <v>-0.087</v>
      </c>
      <c r="F22" s="9">
        <v>44076.0</v>
      </c>
    </row>
    <row r="23">
      <c r="A23" s="4" t="s">
        <v>121</v>
      </c>
      <c r="B23" s="4" t="s">
        <v>122</v>
      </c>
      <c r="C23" s="5">
        <v>24.0</v>
      </c>
      <c r="D23" s="5">
        <v>-2.0</v>
      </c>
      <c r="E23" s="6">
        <v>-0.0769</v>
      </c>
      <c r="F23" s="5">
        <v>900.0</v>
      </c>
    </row>
    <row r="24">
      <c r="A24" s="4" t="s">
        <v>125</v>
      </c>
      <c r="B24" s="4" t="s">
        <v>127</v>
      </c>
      <c r="C24" s="5">
        <v>17.5</v>
      </c>
      <c r="D24" s="5">
        <v>-1.3</v>
      </c>
      <c r="E24" s="6">
        <v>-0.0691</v>
      </c>
      <c r="F24" s="9">
        <v>43850.0</v>
      </c>
    </row>
    <row r="25">
      <c r="A25" s="4" t="s">
        <v>129</v>
      </c>
      <c r="B25" s="4" t="s">
        <v>131</v>
      </c>
      <c r="C25" s="5">
        <v>8.5</v>
      </c>
      <c r="D25" s="5">
        <v>-0.6</v>
      </c>
      <c r="E25" s="6">
        <v>-0.0659</v>
      </c>
      <c r="F25" s="5">
        <v>300.0</v>
      </c>
    </row>
    <row r="26">
      <c r="A26" s="4" t="s">
        <v>134</v>
      </c>
      <c r="B26" s="4" t="s">
        <v>138</v>
      </c>
      <c r="C26" s="5">
        <v>6.0</v>
      </c>
      <c r="D26" s="5">
        <v>-0.4</v>
      </c>
      <c r="E26" s="6">
        <v>-0.0625</v>
      </c>
      <c r="F26" s="9">
        <v>43891.0</v>
      </c>
    </row>
    <row r="27">
      <c r="A27" s="4" t="s">
        <v>139</v>
      </c>
      <c r="B27" s="4" t="s">
        <v>142</v>
      </c>
      <c r="C27" s="5">
        <v>9.7</v>
      </c>
      <c r="D27" s="5">
        <v>-0.6</v>
      </c>
      <c r="E27" s="6">
        <v>-0.0583</v>
      </c>
      <c r="F27" s="5">
        <v>400.0</v>
      </c>
    </row>
    <row r="28">
      <c r="A28" s="4" t="s">
        <v>144</v>
      </c>
      <c r="B28" s="4" t="s">
        <v>147</v>
      </c>
      <c r="C28" s="5">
        <v>20.5</v>
      </c>
      <c r="D28" s="5">
        <v>-1.0</v>
      </c>
      <c r="E28" s="6">
        <v>-0.0465</v>
      </c>
      <c r="F28" s="5">
        <v>300.0</v>
      </c>
    </row>
    <row r="29">
      <c r="A29" s="4" t="s">
        <v>151</v>
      </c>
      <c r="B29" s="4" t="s">
        <v>154</v>
      </c>
      <c r="C29" s="5">
        <v>18.9</v>
      </c>
      <c r="D29" s="5">
        <v>-0.9</v>
      </c>
      <c r="E29" s="6">
        <v>-0.0455</v>
      </c>
      <c r="F29" s="5">
        <v>500.0</v>
      </c>
    </row>
    <row r="30">
      <c r="A30" s="4" t="s">
        <v>157</v>
      </c>
      <c r="B30" s="4" t="s">
        <v>158</v>
      </c>
      <c r="C30" s="5">
        <v>15.6</v>
      </c>
      <c r="D30" s="5">
        <v>-0.7</v>
      </c>
      <c r="E30" s="6">
        <v>-0.0429</v>
      </c>
      <c r="F30" s="5">
        <v>100.0</v>
      </c>
    </row>
    <row r="31">
      <c r="A31" s="4" t="s">
        <v>162</v>
      </c>
      <c r="B31" s="4" t="s">
        <v>164</v>
      </c>
      <c r="C31" s="5">
        <v>4.6</v>
      </c>
      <c r="D31" s="5">
        <v>-0.2</v>
      </c>
      <c r="E31" s="6">
        <v>-0.0417</v>
      </c>
      <c r="F31" s="9">
        <v>44026.0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4" t="s">
        <v>9</v>
      </c>
      <c r="C2" s="5">
        <v>6.4</v>
      </c>
      <c r="D2" s="5">
        <v>-0.1</v>
      </c>
      <c r="E2" s="6">
        <v>-0.0154</v>
      </c>
      <c r="F2" s="7">
        <v>2277900.0</v>
      </c>
    </row>
    <row r="3">
      <c r="A3" s="4" t="s">
        <v>13</v>
      </c>
      <c r="B3" s="4" t="s">
        <v>15</v>
      </c>
      <c r="C3" s="5">
        <v>28.7</v>
      </c>
      <c r="D3" s="8">
        <f>+1.5</f>
        <v>1.5</v>
      </c>
      <c r="E3" s="8">
        <f>+5.51%</f>
        <v>0.0551</v>
      </c>
      <c r="F3" s="7">
        <v>1807200.0</v>
      </c>
    </row>
    <row r="4">
      <c r="A4" s="4" t="s">
        <v>20</v>
      </c>
      <c r="B4" s="4" t="s">
        <v>24</v>
      </c>
      <c r="C4" s="5">
        <v>7.3</v>
      </c>
      <c r="D4" s="5">
        <v>-0.1</v>
      </c>
      <c r="E4" s="6">
        <v>-0.0135</v>
      </c>
      <c r="F4" s="7">
        <v>1548700.0</v>
      </c>
    </row>
    <row r="5">
      <c r="A5" s="4" t="s">
        <v>27</v>
      </c>
      <c r="B5" s="4" t="s">
        <v>30</v>
      </c>
      <c r="C5" s="5">
        <v>7.3</v>
      </c>
      <c r="D5" s="5">
        <v>-0.3</v>
      </c>
      <c r="E5" s="6">
        <v>-0.0395</v>
      </c>
      <c r="F5" s="5" t="s">
        <v>33</v>
      </c>
    </row>
    <row r="6">
      <c r="A6" s="4" t="s">
        <v>34</v>
      </c>
      <c r="B6" s="4" t="s">
        <v>37</v>
      </c>
      <c r="C6" s="5">
        <v>18.1</v>
      </c>
      <c r="D6" s="8">
        <f>+0.5</f>
        <v>0.5</v>
      </c>
      <c r="E6" s="8">
        <f>+2.84%</f>
        <v>0.0284</v>
      </c>
      <c r="F6" s="5" t="s">
        <v>40</v>
      </c>
    </row>
    <row r="7">
      <c r="A7" s="4" t="s">
        <v>41</v>
      </c>
      <c r="B7" s="4" t="s">
        <v>44</v>
      </c>
      <c r="C7" s="5">
        <v>15.1</v>
      </c>
      <c r="D7" s="5">
        <v>0.0</v>
      </c>
      <c r="E7" s="6">
        <v>0.0</v>
      </c>
      <c r="F7" s="5" t="s">
        <v>46</v>
      </c>
    </row>
    <row r="8">
      <c r="A8" s="4" t="s">
        <v>47</v>
      </c>
      <c r="B8" s="4" t="s">
        <v>50</v>
      </c>
      <c r="C8" s="5">
        <v>8.1</v>
      </c>
      <c r="D8" s="5">
        <v>0.0</v>
      </c>
      <c r="E8" s="6">
        <v>0.0</v>
      </c>
      <c r="F8" s="5">
        <v>414.0</v>
      </c>
    </row>
    <row r="9">
      <c r="A9" s="4" t="s">
        <v>53</v>
      </c>
      <c r="B9" s="4" t="s">
        <v>57</v>
      </c>
      <c r="C9" s="5">
        <v>43.5</v>
      </c>
      <c r="D9" s="8">
        <f>+0.9</f>
        <v>0.9</v>
      </c>
      <c r="E9" s="8">
        <f>+2.11%</f>
        <v>0.0211</v>
      </c>
      <c r="F9" s="5" t="s">
        <v>61</v>
      </c>
    </row>
    <row r="10">
      <c r="A10" s="4" t="s">
        <v>62</v>
      </c>
      <c r="B10" s="4" t="s">
        <v>65</v>
      </c>
      <c r="C10" s="5">
        <v>23.4</v>
      </c>
      <c r="D10" s="5">
        <v>-0.3</v>
      </c>
      <c r="E10" s="6">
        <v>-0.0127</v>
      </c>
      <c r="F10" s="5" t="s">
        <v>69</v>
      </c>
    </row>
    <row r="11">
      <c r="A11" s="4" t="s">
        <v>70</v>
      </c>
      <c r="B11" s="4" t="s">
        <v>73</v>
      </c>
      <c r="C11" s="5">
        <v>57.8</v>
      </c>
      <c r="D11" s="5">
        <v>-0.5</v>
      </c>
      <c r="E11" s="6">
        <v>-0.0086</v>
      </c>
      <c r="F11" s="5" t="s">
        <v>76</v>
      </c>
    </row>
    <row r="12">
      <c r="A12" s="4" t="s">
        <v>77</v>
      </c>
      <c r="B12" s="4" t="s">
        <v>79</v>
      </c>
      <c r="C12" s="5">
        <v>4.4</v>
      </c>
      <c r="D12" s="5">
        <v>0.0</v>
      </c>
      <c r="E12" s="6">
        <v>0.0</v>
      </c>
      <c r="F12" s="5" t="s">
        <v>82</v>
      </c>
    </row>
    <row r="13">
      <c r="A13" s="4" t="s">
        <v>83</v>
      </c>
      <c r="B13" s="4" t="s">
        <v>86</v>
      </c>
      <c r="C13" s="5">
        <v>11.3</v>
      </c>
      <c r="D13" s="8">
        <f>+0.3</f>
        <v>0.3</v>
      </c>
      <c r="E13" s="8">
        <f>+2.73%</f>
        <v>0.0273</v>
      </c>
      <c r="F13" s="5" t="s">
        <v>90</v>
      </c>
    </row>
    <row r="14">
      <c r="A14" s="4" t="s">
        <v>91</v>
      </c>
      <c r="B14" s="4" t="s">
        <v>95</v>
      </c>
      <c r="C14" s="5">
        <v>27.5</v>
      </c>
      <c r="D14" s="8">
        <f>+0.2</f>
        <v>0.2</v>
      </c>
      <c r="E14" s="8">
        <f>+0.73%</f>
        <v>0.0073</v>
      </c>
      <c r="F14" s="5" t="s">
        <v>98</v>
      </c>
    </row>
    <row r="15">
      <c r="A15" s="4" t="s">
        <v>100</v>
      </c>
      <c r="B15" s="4" t="s">
        <v>103</v>
      </c>
      <c r="C15" s="5">
        <v>4.2</v>
      </c>
      <c r="D15" s="5">
        <v>-0.1</v>
      </c>
      <c r="E15" s="6">
        <v>-0.0233</v>
      </c>
      <c r="F15" s="5" t="s">
        <v>105</v>
      </c>
    </row>
    <row r="16">
      <c r="A16" s="4" t="s">
        <v>107</v>
      </c>
      <c r="B16" s="4" t="s">
        <v>109</v>
      </c>
      <c r="C16" s="5">
        <v>1.0</v>
      </c>
      <c r="D16" s="5">
        <v>0.0</v>
      </c>
      <c r="E16" s="6">
        <v>0.0</v>
      </c>
      <c r="F16" s="5" t="s">
        <v>112</v>
      </c>
    </row>
    <row r="17">
      <c r="A17" s="4" t="s">
        <v>17</v>
      </c>
      <c r="B17" s="4" t="s">
        <v>19</v>
      </c>
      <c r="C17" s="5">
        <v>0.5</v>
      </c>
      <c r="D17" s="5">
        <v>-0.1</v>
      </c>
      <c r="E17" s="6">
        <v>-0.1667</v>
      </c>
      <c r="F17" s="5" t="s">
        <v>22</v>
      </c>
    </row>
    <row r="18">
      <c r="A18" s="4" t="s">
        <v>118</v>
      </c>
      <c r="B18" s="4" t="s">
        <v>120</v>
      </c>
      <c r="C18" s="5">
        <v>18.2</v>
      </c>
      <c r="D18" s="8">
        <f t="shared" ref="D18:D19" si="1">+0.2</f>
        <v>0.2</v>
      </c>
      <c r="E18" s="8">
        <f>+1.11%</f>
        <v>0.0111</v>
      </c>
      <c r="F18" s="5" t="s">
        <v>123</v>
      </c>
    </row>
    <row r="19">
      <c r="A19" s="4" t="s">
        <v>124</v>
      </c>
      <c r="B19" s="4" t="s">
        <v>126</v>
      </c>
      <c r="C19" s="5">
        <v>1.8</v>
      </c>
      <c r="D19" s="8">
        <f t="shared" si="1"/>
        <v>0.2</v>
      </c>
      <c r="E19" s="8">
        <f>+12.5%</f>
        <v>0.125</v>
      </c>
      <c r="F19" s="5" t="s">
        <v>128</v>
      </c>
    </row>
    <row r="20">
      <c r="A20" s="4" t="s">
        <v>130</v>
      </c>
      <c r="B20" s="4" t="s">
        <v>133</v>
      </c>
      <c r="C20" s="5">
        <v>11.1</v>
      </c>
      <c r="D20" s="5">
        <v>-0.3</v>
      </c>
      <c r="E20" s="6">
        <v>-0.0263</v>
      </c>
      <c r="F20" s="5" t="s">
        <v>136</v>
      </c>
    </row>
    <row r="21">
      <c r="A21" s="4" t="s">
        <v>137</v>
      </c>
      <c r="B21" s="4" t="s">
        <v>140</v>
      </c>
      <c r="C21" s="5">
        <v>26.5</v>
      </c>
      <c r="D21" s="8">
        <f>+0.4</f>
        <v>0.4</v>
      </c>
      <c r="E21" s="8">
        <f>+1.53%</f>
        <v>0.0153</v>
      </c>
      <c r="F21" s="5" t="s">
        <v>145</v>
      </c>
    </row>
    <row r="22">
      <c r="A22" s="4" t="s">
        <v>146</v>
      </c>
      <c r="B22" s="4" t="s">
        <v>149</v>
      </c>
      <c r="C22" s="5">
        <v>38.0</v>
      </c>
      <c r="D22" s="5">
        <v>0.0</v>
      </c>
      <c r="E22" s="6">
        <v>0.0</v>
      </c>
      <c r="F22" s="5" t="s">
        <v>152</v>
      </c>
    </row>
    <row r="23">
      <c r="A23" s="4" t="s">
        <v>153</v>
      </c>
      <c r="B23" s="4" t="s">
        <v>155</v>
      </c>
      <c r="C23" s="5">
        <v>6.2</v>
      </c>
      <c r="D23" s="8">
        <f>+0.3</f>
        <v>0.3</v>
      </c>
      <c r="E23" s="8">
        <f>+5.08%</f>
        <v>0.0508</v>
      </c>
      <c r="F23" s="5" t="s">
        <v>159</v>
      </c>
    </row>
    <row r="24">
      <c r="A24" s="4" t="s">
        <v>161</v>
      </c>
      <c r="B24" s="4" t="s">
        <v>163</v>
      </c>
      <c r="C24" s="5">
        <v>11.0</v>
      </c>
      <c r="D24" s="5">
        <v>0.0</v>
      </c>
      <c r="E24" s="6">
        <v>0.0</v>
      </c>
      <c r="F24" s="5" t="s">
        <v>166</v>
      </c>
    </row>
    <row r="25">
      <c r="A25" s="4" t="s">
        <v>167</v>
      </c>
      <c r="B25" s="4" t="s">
        <v>169</v>
      </c>
      <c r="C25" s="5">
        <v>11.6</v>
      </c>
      <c r="D25" s="5">
        <v>-0.1</v>
      </c>
      <c r="E25" s="6">
        <v>-0.0085</v>
      </c>
      <c r="F25" s="5">
        <v>63.0</v>
      </c>
    </row>
    <row r="26">
      <c r="A26" s="4" t="s">
        <v>48</v>
      </c>
      <c r="B26" s="4" t="s">
        <v>51</v>
      </c>
      <c r="C26" s="5">
        <v>0.8</v>
      </c>
      <c r="D26" s="8">
        <f>+0.1</f>
        <v>0.1</v>
      </c>
      <c r="E26" s="8">
        <f>+14.29%</f>
        <v>0.1429</v>
      </c>
      <c r="F26" s="5" t="s">
        <v>55</v>
      </c>
    </row>
    <row r="27">
      <c r="A27" s="4" t="s">
        <v>172</v>
      </c>
      <c r="B27" s="4" t="s">
        <v>174</v>
      </c>
      <c r="C27" s="5">
        <v>2.6</v>
      </c>
      <c r="D27" s="5">
        <v>0.0</v>
      </c>
      <c r="E27" s="6">
        <v>0.0</v>
      </c>
      <c r="F27" s="5" t="s">
        <v>176</v>
      </c>
    </row>
    <row r="28">
      <c r="A28" s="4" t="s">
        <v>177</v>
      </c>
      <c r="B28" s="4" t="s">
        <v>178</v>
      </c>
      <c r="C28" s="5">
        <v>21.3</v>
      </c>
      <c r="D28" s="8">
        <f>+0.1</f>
        <v>0.1</v>
      </c>
      <c r="E28" s="8">
        <f>+0.47%</f>
        <v>0.0047</v>
      </c>
      <c r="F28" s="5" t="s">
        <v>181</v>
      </c>
    </row>
    <row r="29">
      <c r="A29" s="4" t="s">
        <v>182</v>
      </c>
      <c r="B29" s="4" t="s">
        <v>183</v>
      </c>
      <c r="C29" s="5">
        <v>8.3</v>
      </c>
      <c r="D29" s="5">
        <v>-0.1</v>
      </c>
      <c r="E29" s="6">
        <v>-0.0119</v>
      </c>
      <c r="F29" s="5" t="s">
        <v>185</v>
      </c>
    </row>
    <row r="30">
      <c r="A30" s="4" t="s">
        <v>186</v>
      </c>
      <c r="B30" s="4" t="s">
        <v>188</v>
      </c>
      <c r="C30" s="5">
        <v>8.7</v>
      </c>
      <c r="D30" s="5">
        <v>-0.1</v>
      </c>
      <c r="E30" s="6">
        <v>-0.0114</v>
      </c>
      <c r="F30" s="5" t="s">
        <v>189</v>
      </c>
    </row>
    <row r="31">
      <c r="A31" s="4" t="s">
        <v>190</v>
      </c>
      <c r="B31" s="4" t="s">
        <v>192</v>
      </c>
      <c r="C31" s="5">
        <v>1.0</v>
      </c>
      <c r="D31" s="5">
        <v>0.0</v>
      </c>
      <c r="E31" s="6">
        <v>0.0</v>
      </c>
      <c r="F31" s="5" t="s">
        <v>194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</hyperlinks>
  <drawing r:id="rId61"/>
</worksheet>
</file>