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624" documentId="13_ncr:1_{DED15BE8-F7C5-408D-99BE-6852BC4CEE35}" xr6:coauthVersionLast="47" xr6:coauthVersionMax="47" xr10:uidLastSave="{1BE3BA15-34EE-4A88-8FDC-A9170A692379}"/>
  <bookViews>
    <workbookView xWindow="350" yWindow="170" windowWidth="18850" windowHeight="10630" activeTab="2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1" l="1"/>
  <c r="D16" i="3"/>
  <c r="C16" i="3"/>
  <c r="B16" i="3"/>
  <c r="C16" i="11"/>
  <c r="C15" i="11"/>
  <c r="D15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B2" i="11"/>
  <c r="E2" i="11" s="1"/>
  <c r="B2" i="3"/>
  <c r="D2" i="3"/>
  <c r="C2" i="3"/>
  <c r="G2" i="3"/>
  <c r="F2" i="3"/>
  <c r="B22" i="3"/>
  <c r="E5" i="3"/>
  <c r="B5" i="3" s="1"/>
  <c r="F5" i="3"/>
  <c r="G5" i="3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C56" i="8"/>
  <c r="C55" i="8"/>
  <c r="B56" i="8"/>
  <c r="B55" i="8"/>
  <c r="BD2" i="8"/>
  <c r="BC2" i="8"/>
  <c r="A38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F43" i="3"/>
  <c r="G43" i="3" s="1"/>
  <c r="D43" i="3" s="1"/>
  <c r="U19" i="3"/>
  <c r="C21" i="3"/>
  <c r="D21" i="3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D24" i="3"/>
  <c r="C25" i="3"/>
  <c r="D25" i="3"/>
  <c r="B25" i="3"/>
  <c r="D36" i="3"/>
  <c r="C36" i="3"/>
  <c r="D17" i="3"/>
  <c r="C17" i="3"/>
  <c r="D9" i="3"/>
  <c r="C9" i="3"/>
  <c r="D8" i="3"/>
  <c r="C8" i="3"/>
  <c r="D35" i="3"/>
  <c r="C35" i="3"/>
  <c r="D34" i="3"/>
  <c r="C34" i="3"/>
  <c r="D33" i="3"/>
  <c r="C33" i="3"/>
  <c r="D29" i="3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D40" i="3" s="1"/>
  <c r="C42" i="3"/>
  <c r="C47" i="3"/>
  <c r="C48" i="3"/>
  <c r="C49" i="3"/>
  <c r="C39" i="3"/>
  <c r="D39" i="3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B54" i="2"/>
  <c r="A56" i="8" s="1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8" i="2"/>
  <c r="D32" i="2"/>
  <c r="D39" i="2"/>
  <c r="D33" i="2"/>
  <c r="D43" i="2"/>
  <c r="D37" i="2"/>
  <c r="D40" i="2"/>
  <c r="D34" i="2"/>
  <c r="D35" i="2"/>
  <c r="D41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AO1" i="10"/>
  <c r="Z1" i="10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A55" i="8" s="1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B32" i="2"/>
  <c r="C32" i="2" s="1"/>
  <c r="B39" i="2"/>
  <c r="C39" i="2" s="1"/>
  <c r="B33" i="2"/>
  <c r="C33" i="2" s="1"/>
  <c r="B43" i="2"/>
  <c r="C43" i="2" s="1"/>
  <c r="B37" i="2"/>
  <c r="C37" i="2" s="1"/>
  <c r="B40" i="2"/>
  <c r="C40" i="2" s="1"/>
  <c r="B34" i="2"/>
  <c r="C34" i="2" s="1"/>
  <c r="B35" i="2"/>
  <c r="C35" i="2" s="1"/>
  <c r="B41" i="2"/>
  <c r="C41" i="2" s="1"/>
  <c r="B21" i="2"/>
  <c r="C21" i="2" s="1"/>
  <c r="B28" i="2"/>
  <c r="C28" i="2" s="1"/>
  <c r="B27" i="2"/>
  <c r="C27" i="2" s="1"/>
  <c r="B36" i="2"/>
  <c r="C36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F45" i="8" l="1" a="1"/>
  <c r="F45" i="8" s="1"/>
  <c r="F25" i="8" a="1"/>
  <c r="F25" i="8" s="1"/>
  <c r="F46" i="8" a="1"/>
  <c r="F46" i="8" s="1"/>
  <c r="F47" i="8" a="1"/>
  <c r="F47" i="8" s="1"/>
  <c r="F48" i="8" a="1"/>
  <c r="F48" i="8" s="1"/>
  <c r="F28" i="8" a="1"/>
  <c r="F28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C25" i="8"/>
  <c r="A25" i="8" s="1"/>
  <c r="C54" i="8"/>
  <c r="A54" i="8" s="1"/>
  <c r="C11" i="8"/>
  <c r="A11" i="8" s="1"/>
  <c r="C26" i="8"/>
  <c r="A26" i="8" s="1"/>
  <c r="F26" i="8" s="1" a="1"/>
  <c r="F26" i="8" s="1"/>
  <c r="C48" i="8"/>
  <c r="A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AZ3" i="8"/>
  <c r="AZ1" i="8" s="1"/>
  <c r="AZ56" i="8" s="1" a="1"/>
  <c r="AZ56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B21" i="11"/>
  <c r="E21" i="11" s="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AY56" i="8" s="1" a="1"/>
  <c r="AY56" i="8" s="1"/>
  <c r="C29" i="8"/>
  <c r="A29" i="8" s="1"/>
  <c r="C49" i="8"/>
  <c r="A49" i="8" s="1"/>
  <c r="BC3" i="8"/>
  <c r="BC1" i="8" s="1"/>
  <c r="BC55" i="8" s="1" a="1"/>
  <c r="BC55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C32" i="8"/>
  <c r="A32" i="8" s="1"/>
  <c r="C36" i="8"/>
  <c r="A36" i="8" s="1"/>
  <c r="C40" i="8"/>
  <c r="A40" i="8" s="1"/>
  <c r="C44" i="8"/>
  <c r="A44" i="8" s="1"/>
  <c r="BD3" i="8"/>
  <c r="BD1" i="8" s="1"/>
  <c r="BD56" i="8" s="1" a="1"/>
  <c r="BD56" i="8" s="1"/>
  <c r="AX3" i="8"/>
  <c r="AX1" i="8" s="1"/>
  <c r="AX56" i="8" s="1" a="1"/>
  <c r="AX56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C51" i="8"/>
  <c r="A51" i="8" s="1"/>
  <c r="U34" i="3"/>
  <c r="U36" i="3"/>
  <c r="D5" i="11"/>
  <c r="D2" i="11"/>
  <c r="C9" i="11"/>
  <c r="D9" i="11"/>
  <c r="U37" i="3"/>
  <c r="S15" i="3"/>
  <c r="O4" i="11" s="1"/>
  <c r="U20" i="3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S6" i="3"/>
  <c r="O41" i="11" s="1"/>
  <c r="S43" i="3"/>
  <c r="O25" i="11" s="1"/>
  <c r="S7" i="3"/>
  <c r="O8" i="11" s="1"/>
  <c r="N44" i="11"/>
  <c r="N43" i="11"/>
  <c r="D47" i="3"/>
  <c r="B47" i="11" s="1"/>
  <c r="E47" i="11" s="1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S10" i="3"/>
  <c r="O33" i="11" s="1"/>
  <c r="D48" i="3"/>
  <c r="B48" i="11" s="1"/>
  <c r="E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B49" i="11" s="1"/>
  <c r="E49" i="11" s="1"/>
  <c r="C53" i="2"/>
  <c r="BA3" i="8"/>
  <c r="BA1" i="8" s="1"/>
  <c r="BA56" i="8" s="1" a="1"/>
  <c r="BA56" i="8" s="1"/>
  <c r="C54" i="2"/>
  <c r="C4" i="8"/>
  <c r="A4" i="8" s="1"/>
  <c r="AW1" i="10"/>
  <c r="AX1" i="10"/>
  <c r="AU1" i="10"/>
  <c r="AY1" i="10"/>
  <c r="AV1" i="10"/>
  <c r="AZ1" i="10"/>
  <c r="C47" i="2"/>
  <c r="B40" i="11" l="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M45" i="8" a="1"/>
  <c r="M45" i="8" s="1"/>
  <c r="K43" i="10" s="1"/>
  <c r="M47" i="8" a="1"/>
  <c r="M47" i="8" s="1"/>
  <c r="AT48" i="8" a="1"/>
  <c r="AT48" i="8" s="1"/>
  <c r="AT10" i="8" a="1"/>
  <c r="AT10" i="8" s="1"/>
  <c r="AT11" i="8" a="1"/>
  <c r="AT11" i="8" s="1"/>
  <c r="AR9" i="10" s="1"/>
  <c r="AT18" i="8" a="1"/>
  <c r="AT18" i="8" s="1"/>
  <c r="AT19" i="8" a="1"/>
  <c r="AT19" i="8" s="1"/>
  <c r="AT4" i="8" a="1"/>
  <c r="AT4" i="8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I46" i="8" a="1"/>
  <c r="AI46" i="8" s="1"/>
  <c r="AG44" i="10" s="1"/>
  <c r="AI47" i="8" a="1"/>
  <c r="AI47" i="8" s="1"/>
  <c r="AI48" i="8" a="1"/>
  <c r="AI48" i="8" s="1"/>
  <c r="AI45" i="8" a="1"/>
  <c r="AI45" i="8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E45" i="8" a="1"/>
  <c r="E45" i="8" s="1"/>
  <c r="AC10" i="8" a="1"/>
  <c r="AC10" i="8" s="1"/>
  <c r="AC46" i="8" a="1"/>
  <c r="AC46" i="8" s="1"/>
  <c r="AC45" i="8" a="1"/>
  <c r="AC45" i="8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W52" i="8" a="1"/>
  <c r="AW52" i="8" s="1"/>
  <c r="AW50" i="8" a="1"/>
  <c r="AW50" i="8" s="1"/>
  <c r="V7" i="8" a="1"/>
  <c r="V7" i="8" s="1"/>
  <c r="V46" i="8" a="1"/>
  <c r="V46" i="8" s="1"/>
  <c r="V47" i="8" a="1"/>
  <c r="V47" i="8" s="1"/>
  <c r="V48" i="8" a="1"/>
  <c r="V48" i="8" s="1"/>
  <c r="V45" i="8" a="1"/>
  <c r="V45" i="8" s="1"/>
  <c r="AV46" i="8" a="1"/>
  <c r="AV46" i="8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Y47" i="8" a="1"/>
  <c r="Y47" i="8" s="1"/>
  <c r="Y45" i="8" a="1"/>
  <c r="Y45" i="8" s="1"/>
  <c r="Y46" i="8" a="1"/>
  <c r="Y46" i="8" s="1"/>
  <c r="Y48" i="8" a="1"/>
  <c r="Y48" i="8" s="1"/>
  <c r="O10" i="8" a="1"/>
  <c r="O10" i="8" s="1"/>
  <c r="M8" i="10" s="1"/>
  <c r="O45" i="8" a="1"/>
  <c r="O45" i="8" s="1"/>
  <c r="O47" i="8" a="1"/>
  <c r="O47" i="8" s="1"/>
  <c r="O46" i="8" a="1"/>
  <c r="O46" i="8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I48" i="8" a="1"/>
  <c r="I48" i="8" s="1"/>
  <c r="I45" i="8" a="1"/>
  <c r="I45" i="8" s="1"/>
  <c r="AD11" i="8" a="1"/>
  <c r="AD11" i="8" s="1"/>
  <c r="AD48" i="8" a="1"/>
  <c r="AD48" i="8" s="1"/>
  <c r="AD47" i="8" a="1"/>
  <c r="AD47" i="8" s="1"/>
  <c r="AD45" i="8" a="1"/>
  <c r="AD45" i="8" s="1"/>
  <c r="AD46" i="8" a="1"/>
  <c r="AD46" i="8" s="1"/>
  <c r="AG27" i="8" a="1"/>
  <c r="AG27" i="8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R48" i="8" a="1"/>
  <c r="R48" i="8" s="1"/>
  <c r="P46" i="10" s="1"/>
  <c r="AZ51" i="8" a="1"/>
  <c r="AZ51" i="8" s="1"/>
  <c r="AZ52" i="8" a="1"/>
  <c r="AZ52" i="8" s="1"/>
  <c r="AZ53" i="8" a="1"/>
  <c r="AZ53" i="8" s="1"/>
  <c r="AZ47" i="8" a="1"/>
  <c r="AZ47" i="8" s="1"/>
  <c r="AX45" i="10" s="1"/>
  <c r="AZ54" i="8" a="1"/>
  <c r="AZ54" i="8" s="1"/>
  <c r="AZ50" i="8" a="1"/>
  <c r="AZ50" i="8" s="1"/>
  <c r="AZ49" i="8" a="1"/>
  <c r="AZ49" i="8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J47" i="8" a="1"/>
  <c r="J47" i="8" s="1"/>
  <c r="J48" i="8" a="1"/>
  <c r="J48" i="8" s="1"/>
  <c r="AY55" i="8" a="1"/>
  <c r="AY55" i="8" s="1"/>
  <c r="H10" i="8" a="1"/>
  <c r="H10" i="8" s="1"/>
  <c r="H45" i="8" a="1"/>
  <c r="H45" i="8" s="1"/>
  <c r="H46" i="8" a="1"/>
  <c r="H46" i="8" s="1"/>
  <c r="H47" i="8" a="1"/>
  <c r="H47" i="8" s="1"/>
  <c r="H48" i="8" a="1"/>
  <c r="H48" i="8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L46" i="8" a="1"/>
  <c r="L46" i="8" s="1"/>
  <c r="J44" i="10" s="1"/>
  <c r="L48" i="8" a="1"/>
  <c r="L48" i="8" s="1"/>
  <c r="AS46" i="8" a="1"/>
  <c r="AS46" i="8" s="1"/>
  <c r="AS45" i="8" a="1"/>
  <c r="AS45" i="8" s="1"/>
  <c r="AS47" i="8" a="1"/>
  <c r="AS47" i="8" s="1"/>
  <c r="AS48" i="8" a="1"/>
  <c r="AS48" i="8" s="1"/>
  <c r="Z7" i="8" a="1"/>
  <c r="Z7" i="8" s="1"/>
  <c r="Z46" i="8" a="1"/>
  <c r="Z46" i="8" s="1"/>
  <c r="Z47" i="8" a="1"/>
  <c r="Z47" i="8" s="1"/>
  <c r="Z48" i="8" a="1"/>
  <c r="Z48" i="8" s="1"/>
  <c r="Z45" i="8" a="1"/>
  <c r="Z45" i="8" s="1"/>
  <c r="BA55" i="8" a="1"/>
  <c r="BA55" i="8" s="1"/>
  <c r="X24" i="8" a="1"/>
  <c r="X24" i="8" s="1"/>
  <c r="X45" i="8" a="1"/>
  <c r="X45" i="8" s="1"/>
  <c r="X46" i="8" a="1"/>
  <c r="X46" i="8" s="1"/>
  <c r="X48" i="8" a="1"/>
  <c r="X48" i="8" s="1"/>
  <c r="X47" i="8" a="1"/>
  <c r="X47" i="8" s="1"/>
  <c r="Q48" i="8" a="1"/>
  <c r="Q48" i="8" s="1"/>
  <c r="Q47" i="8" a="1"/>
  <c r="Q47" i="8" s="1"/>
  <c r="Q45" i="8" a="1"/>
  <c r="Q45" i="8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Y54" i="8" a="1"/>
  <c r="AY54" i="8" s="1"/>
  <c r="AY50" i="8" a="1"/>
  <c r="AY50" i="8" s="1"/>
  <c r="AY49" i="8" a="1"/>
  <c r="AY49" i="8" s="1"/>
  <c r="AY51" i="8" a="1"/>
  <c r="AY51" i="8" s="1"/>
  <c r="AY47" i="8" a="1"/>
  <c r="AY47" i="8" s="1"/>
  <c r="AW45" i="10" s="1"/>
  <c r="AY52" i="8" a="1"/>
  <c r="AY52" i="8" s="1"/>
  <c r="U45" i="8" a="1"/>
  <c r="U45" i="8" s="1"/>
  <c r="U46" i="8" a="1"/>
  <c r="U46" i="8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G46" i="8" a="1"/>
  <c r="G46" i="8" s="1"/>
  <c r="E44" i="10" s="1"/>
  <c r="G48" i="8" a="1"/>
  <c r="G48" i="8" s="1"/>
  <c r="G47" i="8" a="1"/>
  <c r="G47" i="8" s="1"/>
  <c r="G45" i="8" a="1"/>
  <c r="G45" i="8" s="1"/>
  <c r="BB55" i="8" a="1"/>
  <c r="BB55" i="8" s="1"/>
  <c r="AW55" i="8" a="1"/>
  <c r="AW55" i="8" s="1"/>
  <c r="AW56" i="8" a="1"/>
  <c r="AW56" i="8" s="1"/>
  <c r="BD53" i="8" a="1"/>
  <c r="BD53" i="8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J27" i="8" a="1"/>
  <c r="J27" i="8" s="1"/>
  <c r="F11" i="8" a="1"/>
  <c r="F11" i="8" s="1"/>
  <c r="AA10" i="8" a="1"/>
  <c r="AA10" i="8" s="1"/>
  <c r="Y8" i="10" s="1"/>
  <c r="Q25" i="8" a="1"/>
  <c r="Q25" i="8" s="1"/>
  <c r="AD46" i="10"/>
  <c r="Z46" i="10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H43" i="10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B4" i="11" s="1"/>
  <c r="E4" i="11" s="1"/>
  <c r="F27" i="8" a="1"/>
  <c r="F27" i="8" s="1"/>
  <c r="D25" i="10" s="1"/>
  <c r="AJ7" i="8" a="1"/>
  <c r="AJ7" i="8" s="1"/>
  <c r="M26" i="8" a="1"/>
  <c r="M26" i="8" s="1"/>
  <c r="S11" i="8" a="1"/>
  <c r="S11" i="8" s="1"/>
  <c r="T44" i="10"/>
  <c r="V24" i="8" a="1"/>
  <c r="V24" i="8" s="1"/>
  <c r="R27" i="8" a="1"/>
  <c r="R27" i="8" s="1"/>
  <c r="P25" i="10" s="1"/>
  <c r="G43" i="10"/>
  <c r="Q43" i="10"/>
  <c r="Y27" i="8" a="1"/>
  <c r="Y27" i="8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A43" i="10"/>
  <c r="AF7" i="8" a="1"/>
  <c r="AF7" i="8" s="1"/>
  <c r="L26" i="8" a="1"/>
  <c r="L26" i="8" s="1"/>
  <c r="L25" i="8" a="1"/>
  <c r="L25" i="8" s="1"/>
  <c r="AT25" i="10"/>
  <c r="AK26" i="8" a="1"/>
  <c r="AK26" i="8" s="1"/>
  <c r="AI24" i="10" s="1"/>
  <c r="AJ46" i="10"/>
  <c r="J43" i="10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AT23" i="10"/>
  <c r="P26" i="8" a="1"/>
  <c r="P26" i="8" s="1"/>
  <c r="N24" i="10" s="1"/>
  <c r="AG43" i="10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J44" i="10"/>
  <c r="AF25" i="8" a="1"/>
  <c r="AF25" i="8" s="1"/>
  <c r="AD23" i="10" s="1"/>
  <c r="V25" i="8" a="1"/>
  <c r="V25" i="8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AW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E43" i="10"/>
  <c r="T43" i="10"/>
  <c r="N43" i="10"/>
  <c r="AN43" i="10"/>
  <c r="AM27" i="8" a="1"/>
  <c r="AM27" i="8" s="1"/>
  <c r="AK25" i="10" s="1"/>
  <c r="M27" i="8" a="1"/>
  <c r="M27" i="8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S44" i="10"/>
  <c r="C44" i="10"/>
  <c r="R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O43" i="10"/>
  <c r="AI43" i="10"/>
  <c r="C43" i="10"/>
  <c r="AB27" i="8" a="1"/>
  <c r="AB27" i="8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H26" i="8" a="1"/>
  <c r="H26" i="8" s="1"/>
  <c r="F24" i="10" s="1"/>
  <c r="AI26" i="8" a="1"/>
  <c r="AI26" i="8" s="1"/>
  <c r="AG24" i="10" s="1"/>
  <c r="R26" i="8" a="1"/>
  <c r="R26" i="8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AS9" i="10"/>
  <c r="AG11" i="8" a="1"/>
  <c r="AG11" i="8" s="1"/>
  <c r="AE9" i="10" s="1"/>
  <c r="Q11" i="8" a="1"/>
  <c r="Q11" i="8" s="1"/>
  <c r="O9" i="10" s="1"/>
  <c r="AR11" i="8" a="1"/>
  <c r="AR11" i="8" s="1"/>
  <c r="AC11" i="8" a="1"/>
  <c r="AC11" i="8" s="1"/>
  <c r="AA9" i="10" s="1"/>
  <c r="M11" i="8" a="1"/>
  <c r="M11" i="8" s="1"/>
  <c r="K9" i="10" s="1"/>
  <c r="AL44" i="10"/>
  <c r="F44" i="10"/>
  <c r="AF44" i="10"/>
  <c r="P44" i="10"/>
  <c r="AC44" i="10"/>
  <c r="M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P4" i="8" a="1"/>
  <c r="AP4" i="8" s="1"/>
  <c r="AN2" i="10" s="1"/>
  <c r="AS2" i="10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R2" i="10"/>
  <c r="I4" i="8" a="1"/>
  <c r="I4" i="8" s="1"/>
  <c r="G2" i="10" s="1"/>
  <c r="L4" i="8" a="1"/>
  <c r="L4" i="8" s="1"/>
  <c r="J2" i="10" s="1"/>
  <c r="Q4" i="8" a="1"/>
  <c r="Q4" i="8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B33" i="11"/>
  <c r="E33" i="11" s="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Z25" i="10"/>
  <c r="AC46" i="10"/>
  <c r="Z8" i="10"/>
  <c r="S46" i="10"/>
  <c r="E46" i="10"/>
  <c r="AO43" i="10"/>
  <c r="AP46" i="10"/>
  <c r="AN46" i="10"/>
  <c r="R24" i="10"/>
  <c r="AX51" i="10"/>
  <c r="AV51" i="10"/>
  <c r="AY51" i="10"/>
  <c r="AW51" i="10"/>
  <c r="AX50" i="10"/>
  <c r="AV50" i="10"/>
  <c r="AY50" i="10"/>
  <c r="AW50" i="10"/>
  <c r="AH25" i="10"/>
  <c r="AF46" i="10"/>
  <c r="AF23" i="10"/>
  <c r="AH43" i="10"/>
  <c r="AH9" i="10"/>
  <c r="K25" i="10"/>
  <c r="AB46" i="10"/>
  <c r="K46" i="10"/>
  <c r="AK46" i="10"/>
  <c r="AH46" i="10"/>
  <c r="AK23" i="10"/>
  <c r="W8" i="10"/>
  <c r="AG9" i="10"/>
  <c r="AG46" i="10"/>
  <c r="W46" i="10"/>
  <c r="F46" i="10"/>
  <c r="W43" i="10"/>
  <c r="AB44" i="10"/>
  <c r="J23" i="10"/>
  <c r="M9" i="10"/>
  <c r="W25" i="10"/>
  <c r="AR46" i="10"/>
  <c r="G46" i="10"/>
  <c r="J46" i="10"/>
  <c r="M23" i="10"/>
  <c r="O46" i="10"/>
  <c r="O23" i="10"/>
  <c r="O24" i="10"/>
  <c r="V9" i="10"/>
  <c r="L46" i="10"/>
  <c r="AL46" i="10"/>
  <c r="I2" i="10"/>
  <c r="Y2" i="10"/>
  <c r="AO2" i="10"/>
  <c r="P2" i="10"/>
  <c r="AK2" i="10"/>
  <c r="F2" i="10"/>
  <c r="AE2" i="10"/>
  <c r="AL2" i="10"/>
  <c r="AT2" i="10"/>
  <c r="O2" i="10"/>
  <c r="V2" i="10"/>
  <c r="AV47" i="8" a="1"/>
  <c r="AV47" i="8" s="1"/>
  <c r="C46" i="10"/>
  <c r="F8" i="10"/>
  <c r="AA46" i="10"/>
  <c r="V46" i="10"/>
  <c r="AM46" i="10"/>
  <c r="AE46" i="10"/>
  <c r="G44" i="10"/>
  <c r="C10" i="11"/>
  <c r="B10" i="11" s="1"/>
  <c r="E10" i="11" s="1"/>
  <c r="B26" i="11"/>
  <c r="E26" i="11" s="1"/>
  <c r="BB46" i="10"/>
  <c r="AT50" i="10"/>
  <c r="BA50" i="10"/>
  <c r="BB50" i="10"/>
  <c r="AZ50" i="10"/>
  <c r="AU50" i="10"/>
  <c r="AR25" i="10"/>
  <c r="H25" i="10"/>
  <c r="Y25" i="10"/>
  <c r="AS25" i="10"/>
  <c r="AO25" i="10"/>
  <c r="G25" i="10"/>
  <c r="AE25" i="10"/>
  <c r="AV52" i="10"/>
  <c r="BA52" i="10"/>
  <c r="AT52" i="10"/>
  <c r="AW52" i="10"/>
  <c r="AZ52" i="10"/>
  <c r="AU52" i="10"/>
  <c r="AX52" i="10"/>
  <c r="AV53" i="10"/>
  <c r="AY53" i="10"/>
  <c r="AW53" i="10"/>
  <c r="AZ53" i="10"/>
  <c r="AU53" i="10"/>
  <c r="AX53" i="10"/>
  <c r="AT53" i="10"/>
  <c r="AU54" i="10"/>
  <c r="AV54" i="10"/>
  <c r="AY54" i="10"/>
  <c r="BB54" i="10"/>
  <c r="AW54" i="10"/>
  <c r="AZ54" i="10"/>
  <c r="AX54" i="10"/>
  <c r="AT54" i="10"/>
  <c r="AT8" i="10"/>
  <c r="AR8" i="10"/>
  <c r="D8" i="10"/>
  <c r="H8" i="10"/>
  <c r="AP8" i="10"/>
  <c r="AQ8" i="10"/>
  <c r="I8" i="10"/>
  <c r="AK8" i="10"/>
  <c r="J8" i="10"/>
  <c r="AA8" i="10"/>
  <c r="K8" i="10"/>
  <c r="BA49" i="10"/>
  <c r="AY49" i="10"/>
  <c r="BB49" i="10"/>
  <c r="AZ49" i="10"/>
  <c r="AU49" i="10"/>
  <c r="AT49" i="10"/>
  <c r="AQ43" i="10"/>
  <c r="D43" i="10"/>
  <c r="X43" i="10"/>
  <c r="AK43" i="10"/>
  <c r="I43" i="10"/>
  <c r="S43" i="10"/>
  <c r="Y43" i="10"/>
  <c r="B43" i="10"/>
  <c r="I9" i="10"/>
  <c r="X9" i="10"/>
  <c r="AB9" i="10"/>
  <c r="AT9" i="10"/>
  <c r="G9" i="10"/>
  <c r="Q9" i="10"/>
  <c r="D9" i="10"/>
  <c r="AP9" i="10"/>
  <c r="E9" i="10"/>
  <c r="B9" i="10"/>
  <c r="AT44" i="10"/>
  <c r="AS44" i="10"/>
  <c r="V44" i="10"/>
  <c r="Y44" i="10"/>
  <c r="AO44" i="10"/>
  <c r="D44" i="10"/>
  <c r="X44" i="10"/>
  <c r="AT51" i="10"/>
  <c r="BB51" i="10"/>
  <c r="AZ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AX47" i="10"/>
  <c r="BA47" i="10"/>
  <c r="AX49" i="8" a="1"/>
  <c r="AX49" i="8" s="1"/>
  <c r="AV47" i="10" s="1"/>
  <c r="AY47" i="10"/>
  <c r="AS24" i="10"/>
  <c r="Z24" i="10"/>
  <c r="J24" i="10"/>
  <c r="P24" i="10"/>
  <c r="D24" i="10"/>
  <c r="K24" i="10"/>
  <c r="AM24" i="10"/>
  <c r="B24" i="10"/>
  <c r="E24" i="10"/>
  <c r="Y24" i="10"/>
  <c r="H24" i="10"/>
  <c r="Y23" i="10"/>
  <c r="B23" i="10"/>
  <c r="X23" i="10"/>
  <c r="T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<sst xmlns="http://schemas.openxmlformats.org/spreadsheetml/2006/main" count="587" uniqueCount="228">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</sst>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opLeftCell="C1" workbookViewId="0">
      <selection activeCell="R4" sqref="R4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-0.48857120610104321</v>
      </c>
      <c r="C4">
        <f>PARS!C4</f>
        <v>-2.3025850929940455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0.27780255603809401</v>
      </c>
      <c r="S4">
        <f ca="1">RAND()</f>
        <v>0.98167609811761125</v>
      </c>
    </row>
    <row r="5" spans="1:19" x14ac:dyDescent="0.35">
      <c r="A5" t="s">
        <v>78</v>
      </c>
      <c r="B5">
        <f>(D5*$R$4+C5*(1-$R$4))*$R$7 +(1-$R$7)*PARS!B5</f>
        <v>-0.48857120610104321</v>
      </c>
      <c r="C5">
        <f>PARS!C5</f>
        <v>-2.3025850929940455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-1.6809862214105229</v>
      </c>
      <c r="C7">
        <f>PARS!C7</f>
        <v>-2.3025850929940455</v>
      </c>
      <c r="D7">
        <f>PARS!D7</f>
        <v>-0.35667494393873245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1.503746059828656E-2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1.3087043853852738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-0.31005636504967543</v>
      </c>
      <c r="C10">
        <f>PARS!C10</f>
        <v>-2.3025850929940455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-4.6397113092934577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0.45618423784767148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0.8733746680239578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1.2598865154242851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-1.8584344140904383</v>
      </c>
      <c r="C16">
        <f>PARS!C16</f>
        <v>-4.6051701859880909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-0.73008803447108228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2.0261315503974426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1.7855946423168088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5.9876575345387519E-2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0.48107212558753082</v>
      </c>
      <c r="C21">
        <f>PARS!C21</f>
        <v>0.30010459245033816</v>
      </c>
      <c r="D21">
        <f>PARS!D21</f>
        <v>0.66782937257565544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2.0615811145971481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-0.12487897758476241</v>
      </c>
      <c r="C24">
        <f>PARS!C24</f>
        <v>-1</v>
      </c>
      <c r="D24">
        <f>PARS!D24</f>
        <v>1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0.1955605112076188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-0.27581844134117545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0.27780255603809406</v>
      </c>
      <c r="C27">
        <f>PARS!C27</f>
        <v>0</v>
      </c>
      <c r="D27">
        <f>PARS!D27</f>
        <v>5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1.2369682937617041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0.89495541428482528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-0.48826091587338288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1.0615811145971357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-0.49936932153418279</v>
      </c>
      <c r="C33">
        <f>PARS!C33</f>
        <v>-2.3025850929940455</v>
      </c>
      <c r="D33">
        <f>PARS!D33</f>
        <v>1.3862943611198906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-0.3936157978498695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0.81853785955811198</v>
      </c>
      <c r="C35">
        <f>PARS!C35</f>
        <v>-6.9077552789821368</v>
      </c>
      <c r="D35">
        <f>PARS!D35</f>
        <v>2.4849066497880004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0.75328538554975544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0.15669763926330132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workbookViewId="0">
      <selection activeCell="D16" sqref="D16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-2.3025850929940455</v>
      </c>
      <c r="D4" s="7">
        <f>LN(G4)</f>
        <v>0.40546510810816438</v>
      </c>
      <c r="E4">
        <v>0.8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-2.3025850929940455</v>
      </c>
      <c r="D5">
        <f>D4</f>
        <v>0.40546510810816438</v>
      </c>
      <c r="E5">
        <f>E4</f>
        <v>0.8</v>
      </c>
      <c r="F5">
        <f t="shared" ref="F5:G5" si="4">F4</f>
        <v>0.1</v>
      </c>
      <c r="G5">
        <f t="shared" si="4"/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-1.6607312068216509</v>
      </c>
      <c r="C7">
        <f t="shared" si="5"/>
        <v>-2.3025850929940455</v>
      </c>
      <c r="D7">
        <f t="shared" si="5"/>
        <v>-0.35667494393873245</v>
      </c>
      <c r="E7">
        <v>0.19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0.19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-2.3025850929940455</v>
      </c>
      <c r="D10">
        <f t="shared" si="6"/>
        <v>0.40546510810816438</v>
      </c>
      <c r="E10">
        <v>1</v>
      </c>
      <c r="F10">
        <f t="shared" si="6"/>
        <v>0.1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-4.6051701859880909</v>
      </c>
      <c r="D16">
        <f>LN(-F16)</f>
        <v>-1.1647520911726548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0.30010459245033816</v>
      </c>
      <c r="D21">
        <f>LN(G21/10)</f>
        <v>0.66782937257565544</v>
      </c>
      <c r="E21">
        <v>16.5</v>
      </c>
      <c r="F21">
        <v>13.5</v>
      </c>
      <c r="G21">
        <v>19.5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-1</v>
      </c>
      <c r="D24">
        <f t="shared" si="8"/>
        <v>1</v>
      </c>
      <c r="E24">
        <f>-0.045</f>
        <v>-4.4999999999999998E-2</v>
      </c>
      <c r="F24">
        <v>-1</v>
      </c>
      <c r="G24">
        <v>1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 t="shared" si="11"/>
        <v>1.3862943611198906</v>
      </c>
      <c r="E33">
        <v>0.73729999999999996</v>
      </c>
      <c r="F33">
        <v>0.1</v>
      </c>
      <c r="G33">
        <v>4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2.0977847712396644</v>
      </c>
      <c r="C35">
        <f t="shared" si="11"/>
        <v>-6.9077552789821368</v>
      </c>
      <c r="D35">
        <f t="shared" si="11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abSelected="1" topLeftCell="B33" workbookViewId="0">
      <selection activeCell="H37" sqref="H37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118</v>
      </c>
      <c r="B35" t="str">
        <f t="shared" si="2"/>
        <v>betahwk</v>
      </c>
      <c r="C35">
        <f>VLOOKUP(B35,Moments_psid!A:C,3,0)</f>
        <v>-1.71230335362176</v>
      </c>
      <c r="D35">
        <f>1</f>
        <v>1</v>
      </c>
      <c r="F35">
        <v>6</v>
      </c>
      <c r="G35">
        <v>40</v>
      </c>
    </row>
    <row r="36" spans="1:8" x14ac:dyDescent="0.35">
      <c r="A36" t="s">
        <v>45</v>
      </c>
      <c r="B36" t="str">
        <f t="shared" si="2"/>
        <v>betalwg</v>
      </c>
      <c r="C36">
        <f>VLOOKUP(B36,Moments_psid!A:C,3,0)</f>
        <v>2.3340746736978842E-3</v>
      </c>
      <c r="D36">
        <v>0</v>
      </c>
      <c r="F36">
        <v>6</v>
      </c>
      <c r="G36">
        <v>41</v>
      </c>
      <c r="H36" t="s">
        <v>227</v>
      </c>
    </row>
    <row r="37" spans="1:8" x14ac:dyDescent="0.35">
      <c r="A37" t="s">
        <v>36</v>
      </c>
      <c r="B37" t="str">
        <f t="shared" si="2"/>
        <v>betahrs0_w</v>
      </c>
      <c r="C37">
        <f>VLOOKUP(B37,Moments_psid!A:C,3,0)</f>
        <v>-8.2817295655450867</v>
      </c>
      <c r="D37">
        <f>1</f>
        <v>1</v>
      </c>
      <c r="F37">
        <v>6.05</v>
      </c>
      <c r="G37">
        <v>42</v>
      </c>
    </row>
    <row r="38" spans="1:8" x14ac:dyDescent="0.35">
      <c r="A38" t="s">
        <v>31</v>
      </c>
      <c r="B38" t="str">
        <f t="shared" si="2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43</v>
      </c>
    </row>
    <row r="39" spans="1:8" x14ac:dyDescent="0.35">
      <c r="A39" t="s">
        <v>33</v>
      </c>
      <c r="B39" t="str">
        <f t="shared" si="2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44</v>
      </c>
    </row>
    <row r="40" spans="1:8" x14ac:dyDescent="0.35">
      <c r="A40" t="s">
        <v>37</v>
      </c>
      <c r="B40" t="str">
        <f t="shared" si="2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45</v>
      </c>
    </row>
    <row r="41" spans="1:8" x14ac:dyDescent="0.35">
      <c r="A41" t="s">
        <v>119</v>
      </c>
      <c r="B41" t="str">
        <f t="shared" si="2"/>
        <v>betahwk_w</v>
      </c>
      <c r="C41">
        <f>VLOOKUP(B41,Moments_psid!A:C,3,0)</f>
        <v>5.2860668593272644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35</v>
      </c>
      <c r="B43" t="str">
        <f t="shared" si="2"/>
        <v>betahrs0</v>
      </c>
      <c r="C43">
        <f>VLOOKUP(B43,Moments_psid!A:C,3,0)</f>
        <v>-8.7903812532399481</v>
      </c>
      <c r="D43">
        <f>1</f>
        <v>1</v>
      </c>
      <c r="F43">
        <v>6.15</v>
      </c>
      <c r="G43">
        <v>48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6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betahwk</v>
      </c>
      <c r="AJ1" t="str">
        <f>W_!AL2</f>
        <v>betalwg</v>
      </c>
      <c r="AK1" t="str">
        <f>W_!AM2</f>
        <v>betahrs0_w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betahwk_w</v>
      </c>
      <c r="AP1" t="str">
        <f>W_!AR2</f>
        <v>betalwg_w</v>
      </c>
      <c r="AQ1" t="str">
        <f>W_!AS2</f>
        <v>betahrs0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-2.7942573244046147</v>
      </c>
      <c r="AJ2">
        <f>W_!AL4</f>
        <v>-2.4539634995494951E-4</v>
      </c>
      <c r="AK2">
        <f>W_!AM4</f>
        <v>-10.079717535513957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5.2224874747760914</v>
      </c>
      <c r="AP2">
        <f>W_!AR4</f>
        <v>5.0124182963143954E-4</v>
      </c>
      <c r="AQ2">
        <f>W_!AS4</f>
        <v>5.3232639458714441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-1.9282397193109404</v>
      </c>
      <c r="AJ3">
        <f>W_!AL5</f>
        <v>-2.8424344588463876E-3</v>
      </c>
      <c r="AK3">
        <f>W_!AM5</f>
        <v>-21.470939964265249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3.5625091254125145</v>
      </c>
      <c r="AP3">
        <f>W_!AR5</f>
        <v>5.033614692341622E-3</v>
      </c>
      <c r="AQ3">
        <f>W_!AS5</f>
        <v>11.228863140385918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-5.5916262093774529</v>
      </c>
      <c r="AJ4">
        <f>W_!AL6</f>
        <v>4.2976884985427682E-4</v>
      </c>
      <c r="AK4">
        <f>W_!AM6</f>
        <v>-24.711962266554782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10.476758041636117</v>
      </c>
      <c r="AP4">
        <f>W_!AR6</f>
        <v>-8.5150781112878625E-4</v>
      </c>
      <c r="AQ4">
        <f>W_!AS6</f>
        <v>12.933893422837496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-211.30141923339218</v>
      </c>
      <c r="AJ5">
        <f>W_!AL7</f>
        <v>5.0925987869129559E-2</v>
      </c>
      <c r="AK5">
        <f>W_!AM7</f>
        <v>-1126.2225585624208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392.98837731434764</v>
      </c>
      <c r="AP5">
        <f>W_!AR7</f>
        <v>-8.7604811279954023E-2</v>
      </c>
      <c r="AQ5">
        <f>W_!AS7</f>
        <v>589.72612223960095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11.957490418677887</v>
      </c>
      <c r="AJ6">
        <f>W_!AL8</f>
        <v>1.2862911662788602E-3</v>
      </c>
      <c r="AK6">
        <f>W_!AM8</f>
        <v>171.11345810509954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-17.481176267748801</v>
      </c>
      <c r="AP6">
        <f>W_!AR8</f>
        <v>-5.4713803069823758E-3</v>
      </c>
      <c r="AQ6">
        <f>W_!AS8</f>
        <v>-90.154948026094345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73.620088502439629</v>
      </c>
      <c r="AJ7">
        <f>W_!AL9</f>
        <v>3.0292278672133268E-2</v>
      </c>
      <c r="AK7">
        <f>W_!AM9</f>
        <v>404.58355238648295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-141.58188874812311</v>
      </c>
      <c r="AP7">
        <f>W_!AR9</f>
        <v>-5.9066568401930496E-2</v>
      </c>
      <c r="AQ7">
        <f>W_!AS9</f>
        <v>-209.57181197672796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101.33075077941011</v>
      </c>
      <c r="AJ8">
        <f>W_!AL10</f>
        <v>-6.2360439785684079E-3</v>
      </c>
      <c r="AK8">
        <f>W_!AM10</f>
        <v>622.72285024766177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-187.11366345314303</v>
      </c>
      <c r="AP8">
        <f>W_!AR10</f>
        <v>5.5622584870298822E-3</v>
      </c>
      <c r="AQ8">
        <f>W_!AS10</f>
        <v>-328.98817330371662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31.075729862315068</v>
      </c>
      <c r="AJ9">
        <f>W_!AL11</f>
        <v>8.5693700947602258E-2</v>
      </c>
      <c r="AK9">
        <f>W_!AM11</f>
        <v>320.97113318614242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-53.241944557888729</v>
      </c>
      <c r="AP9">
        <f>W_!AR11</f>
        <v>-0.16271453261992777</v>
      </c>
      <c r="AQ9">
        <f>W_!AS11</f>
        <v>-170.18754693450447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115.10740771448714</v>
      </c>
      <c r="AJ10">
        <f>W_!AL12</f>
        <v>-3.9253046825761778E-2</v>
      </c>
      <c r="AK10">
        <f>W_!AM12</f>
        <v>-1.1994961544104632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-220.65134087398388</v>
      </c>
      <c r="AP10">
        <f>W_!AR12</f>
        <v>7.2134472639882513E-2</v>
      </c>
      <c r="AQ10">
        <f>W_!AS12</f>
        <v>-4.4999433938360589E-2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46.823785685435425</v>
      </c>
      <c r="AJ11">
        <f>W_!AL13</f>
        <v>-4.9535414988894397E-2</v>
      </c>
      <c r="AK11">
        <f>W_!AM13</f>
        <v>71.842198819411237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-88.827203987656176</v>
      </c>
      <c r="AP11">
        <f>W_!AR13</f>
        <v>9.8258712732183492E-2</v>
      </c>
      <c r="AQ11">
        <f>W_!AS13</f>
        <v>-32.709399608827738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-28.56495763867628</v>
      </c>
      <c r="AJ12">
        <f>W_!AL14</f>
        <v>-4.1857470741297607E-2</v>
      </c>
      <c r="AK12">
        <f>W_!AM14</f>
        <v>161.51816515491561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56.944049785409128</v>
      </c>
      <c r="AP12">
        <f>W_!AR14</f>
        <v>7.8709128636654607E-2</v>
      </c>
      <c r="AQ12">
        <f>W_!AS14</f>
        <v>-85.798484852085664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-127.6787808320332</v>
      </c>
      <c r="AJ13">
        <f>W_!AL15</f>
        <v>1.0508109622717591E-2</v>
      </c>
      <c r="AK13">
        <f>W_!AM15</f>
        <v>-41.319673908751653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244.32375218413293</v>
      </c>
      <c r="AP13">
        <f>W_!AR15</f>
        <v>-1.5838116764432413E-2</v>
      </c>
      <c r="AQ13">
        <f>W_!AS15</f>
        <v>22.842204499889338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-17.99329815882259</v>
      </c>
      <c r="AJ14">
        <f>W_!AL16</f>
        <v>-1.4051065633767172E-2</v>
      </c>
      <c r="AK14">
        <f>W_!AM16</f>
        <v>-55.979393464340006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32.660241823637065</v>
      </c>
      <c r="AP14">
        <f>W_!AR16</f>
        <v>2.6720259915161165E-2</v>
      </c>
      <c r="AQ14">
        <f>W_!AS16</f>
        <v>29.157646656918001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73.57291854687702</v>
      </c>
      <c r="AJ15">
        <f>W_!AL17</f>
        <v>0.10663089471080375</v>
      </c>
      <c r="AK15">
        <f>W_!AM17</f>
        <v>618.86855848909056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-135.16141070911945</v>
      </c>
      <c r="AP15">
        <f>W_!AR17</f>
        <v>-0.18315948247360189</v>
      </c>
      <c r="AQ15">
        <f>W_!AS17</f>
        <v>-321.98489640810499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-60.996895257536984</v>
      </c>
      <c r="AJ16">
        <f>W_!AL18</f>
        <v>-4.9997029054094921E-2</v>
      </c>
      <c r="AK16">
        <f>W_!AM18</f>
        <v>-442.87888427876425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111.69107446858089</v>
      </c>
      <c r="AP16">
        <f>W_!AR18</f>
        <v>9.9567600658840474E-2</v>
      </c>
      <c r="AQ16">
        <f>W_!AS18</f>
        <v>231.9574135656662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-5.4563297311719099E-2</v>
      </c>
      <c r="AJ17">
        <f>W_!AL19</f>
        <v>3.2006766873150301E-6</v>
      </c>
      <c r="AK17">
        <f>W_!AM19</f>
        <v>-0.25285864456974494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0.10208107729419125</v>
      </c>
      <c r="AP17">
        <f>W_!AR19</f>
        <v>-6.5774381803777385E-6</v>
      </c>
      <c r="AQ17">
        <f>W_!AS19</f>
        <v>0.13213700223965485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3.0809364778536003E-3</v>
      </c>
      <c r="AJ18">
        <f>W_!AL20</f>
        <v>-2.6887122730866516E-6</v>
      </c>
      <c r="AK18">
        <f>W_!AM20</f>
        <v>3.8684573372032731E-2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-5.5171637329746682E-3</v>
      </c>
      <c r="AP18">
        <f>W_!AR20</f>
        <v>4.9802728913189651E-6</v>
      </c>
      <c r="AQ18">
        <f>W_!AS20</f>
        <v>-2.0539758970679542E-2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-0.10173489646599192</v>
      </c>
      <c r="AJ19">
        <f>W_!AL21</f>
        <v>-1.0401453563577732E-4</v>
      </c>
      <c r="AK19">
        <f>W_!AM21</f>
        <v>-0.46450567826741906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0.18951225051763973</v>
      </c>
      <c r="AP19">
        <f>W_!AR21</f>
        <v>1.9869681822985504E-4</v>
      </c>
      <c r="AQ19">
        <f>W_!AS21</f>
        <v>0.24125562249911386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3.9039584534518803</v>
      </c>
      <c r="AJ20">
        <f>W_!AL22</f>
        <v>2.3109967081836125E-3</v>
      </c>
      <c r="AK20">
        <f>W_!AM22</f>
        <v>31.954326148909761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-7.11667722226594</v>
      </c>
      <c r="AP20">
        <f>W_!AR22</f>
        <v>-4.3084211244246683E-3</v>
      </c>
      <c r="AQ20">
        <f>W_!AS22</f>
        <v>-16.785713626538868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3.8913106117669463</v>
      </c>
      <c r="AJ21">
        <f>W_!AL23</f>
        <v>2.1620910093765934E-3</v>
      </c>
      <c r="AK21">
        <f>W_!AM23</f>
        <v>30.838536569420821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-7.1041050620678545</v>
      </c>
      <c r="AP21">
        <f>W_!AR23</f>
        <v>-4.0176943943251303E-3</v>
      </c>
      <c r="AQ21">
        <f>W_!AS23</f>
        <v>-16.209322582133147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1.8997221387395582</v>
      </c>
      <c r="AJ22">
        <f>W_!AL24</f>
        <v>2.5648873556789291E-3</v>
      </c>
      <c r="AK22">
        <f>W_!AM24</f>
        <v>25.550388158062624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-3.2332641640179514</v>
      </c>
      <c r="AP22">
        <f>W_!AR24</f>
        <v>-4.7654297029334335E-3</v>
      </c>
      <c r="AQ22">
        <f>W_!AS24</f>
        <v>-13.513371377783773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0.99824818716135155</v>
      </c>
      <c r="AJ23">
        <f>W_!AL25</f>
        <v>2.6092686341621651E-3</v>
      </c>
      <c r="AK23">
        <f>W_!AM25</f>
        <v>20.757148071253333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-1.5318702972673734</v>
      </c>
      <c r="AP23">
        <f>W_!AR25</f>
        <v>-4.8256934796234311E-3</v>
      </c>
      <c r="AQ23">
        <f>W_!AS25</f>
        <v>-10.994556597855578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1.6728524669573277</v>
      </c>
      <c r="AJ24">
        <f>W_!AL26</f>
        <v>2.7127073347101688E-3</v>
      </c>
      <c r="AK24">
        <f>W_!AM26</f>
        <v>22.945580633730248</v>
      </c>
      <c r="AL24">
        <f>W_!AN26</f>
        <v>0.10799655895447798</v>
      </c>
      <c r="AM24">
        <f>W_!AO26</f>
        <v>-1.3065059825837823E-3</v>
      </c>
      <c r="AN24">
        <f>W_!AP26</f>
        <v>-10.90763469183673</v>
      </c>
      <c r="AO24">
        <f>W_!AQ26</f>
        <v>-2.808917534511115</v>
      </c>
      <c r="AP24">
        <f>W_!AR26</f>
        <v>-5.0074828148668126E-3</v>
      </c>
      <c r="AQ24">
        <f>W_!AS26</f>
        <v>-12.140073074367637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-0.56100057310974805</v>
      </c>
      <c r="AJ25">
        <f>W_!AL27</f>
        <v>9.6233578370306396E-4</v>
      </c>
      <c r="AK25">
        <f>W_!AM27</f>
        <v>-4.2172971338089003</v>
      </c>
      <c r="AL25">
        <f>W_!AN27</f>
        <v>-1.5487037140036337E-2</v>
      </c>
      <c r="AM25">
        <f>W_!AO27</f>
        <v>4.5507485402445074E-4</v>
      </c>
      <c r="AN25">
        <f>W_!AP27</f>
        <v>0.49848691394424954</v>
      </c>
      <c r="AO25">
        <f>W_!AQ27</f>
        <v>1.1500228045069241</v>
      </c>
      <c r="AP25">
        <f>W_!AR27</f>
        <v>-1.7284542128404837E-3</v>
      </c>
      <c r="AQ25">
        <f>W_!AS27</f>
        <v>2.1960692258187531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6.4699636306792697E-3</v>
      </c>
      <c r="AJ26">
        <f>W_!AL28</f>
        <v>-1.654262998991334E-5</v>
      </c>
      <c r="AK26">
        <f>W_!AM28</f>
        <v>0.3085684867619054</v>
      </c>
      <c r="AL26">
        <f>W_!AN28</f>
        <v>3.4114758644484045E-3</v>
      </c>
      <c r="AM26">
        <f>W_!AO28</f>
        <v>-3.3606442876288786E-5</v>
      </c>
      <c r="AN26">
        <f>W_!AP28</f>
        <v>-9.2266139917108719E-2</v>
      </c>
      <c r="AO26">
        <f>W_!AQ28</f>
        <v>-1.0537308040703297E-2</v>
      </c>
      <c r="AP26">
        <f>W_!AR28</f>
        <v>3.3068668813907206E-5</v>
      </c>
      <c r="AQ26">
        <f>W_!AS28</f>
        <v>-0.15982886817538888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-0.5884274323673474</v>
      </c>
      <c r="AJ27">
        <f>W_!AL29</f>
        <v>-2.7493102646198485E-4</v>
      </c>
      <c r="AK27">
        <f>W_!AM29</f>
        <v>-6.8133034878213348</v>
      </c>
      <c r="AL27">
        <f>W_!AN29</f>
        <v>-7.7202256611766717E-2</v>
      </c>
      <c r="AM27">
        <f>W_!AO29</f>
        <v>2.7656529924701014E-4</v>
      </c>
      <c r="AN27">
        <f>W_!AP29</f>
        <v>3.2555752386952559</v>
      </c>
      <c r="AO27">
        <f>W_!AQ29</f>
        <v>1.1438632223149516</v>
      </c>
      <c r="AP27">
        <f>W_!AR29</f>
        <v>4.797290464624228E-4</v>
      </c>
      <c r="AQ27">
        <f>W_!AS29</f>
        <v>3.6013244379958413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0.39822885562543558</v>
      </c>
      <c r="AJ28">
        <f>W_!AL30</f>
        <v>1.1672426919997213E-4</v>
      </c>
      <c r="AK28">
        <f>W_!AM30</f>
        <v>2.0697043936818127</v>
      </c>
      <c r="AL28">
        <f>W_!AN30</f>
        <v>8.680033457916729E-3</v>
      </c>
      <c r="AM28">
        <f>W_!AO30</f>
        <v>-1.1859210784271893E-5</v>
      </c>
      <c r="AN28">
        <f>W_!AP30</f>
        <v>-1.143060943870724</v>
      </c>
      <c r="AO28">
        <f>W_!AQ30</f>
        <v>-0.74347619682916799</v>
      </c>
      <c r="AP28">
        <f>W_!AR30</f>
        <v>-2.50544034558144E-4</v>
      </c>
      <c r="AQ28">
        <f>W_!AS30</f>
        <v>-1.082340772105542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39.93247590756279</v>
      </c>
      <c r="AJ29">
        <f>W_!AL31</f>
        <v>5.2124983952514005E-3</v>
      </c>
      <c r="AK29">
        <f>W_!AM31</f>
        <v>223.6374705796041</v>
      </c>
      <c r="AL29">
        <f>W_!AN31</f>
        <v>0.94663516478498999</v>
      </c>
      <c r="AM29">
        <f>W_!AO31</f>
        <v>-1.1799388461397957E-2</v>
      </c>
      <c r="AN29">
        <f>W_!AP31</f>
        <v>-102.28885487511907</v>
      </c>
      <c r="AO29">
        <f>W_!AQ31</f>
        <v>-74.340512566262177</v>
      </c>
      <c r="AP29">
        <f>W_!AR31</f>
        <v>-1.0748391438534451E-2</v>
      </c>
      <c r="AQ29">
        <f>W_!AS31</f>
        <v>-117.76206867326755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36.247129410439051</v>
      </c>
      <c r="AJ30">
        <f>W_!AL32</f>
        <v>2.9367545299667699E-3</v>
      </c>
      <c r="AK30">
        <f>W_!AM32</f>
        <v>204.21271694119108</v>
      </c>
      <c r="AL30">
        <f>W_!AN32</f>
        <v>0.89765985895699385</v>
      </c>
      <c r="AM30">
        <f>W_!AO32</f>
        <v>-1.1163918544670101E-2</v>
      </c>
      <c r="AN30">
        <f>W_!AP32</f>
        <v>-91.906397158877994</v>
      </c>
      <c r="AO30">
        <f>W_!AQ32</f>
        <v>-67.492798835756432</v>
      </c>
      <c r="AP30">
        <f>W_!AR32</f>
        <v>-6.2441315272168188E-3</v>
      </c>
      <c r="AQ30">
        <f>W_!AS32</f>
        <v>-107.43633121602889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-8.2101367873843398E-3</v>
      </c>
      <c r="AJ31">
        <f>W_!AL33</f>
        <v>3.8660994490644727E-5</v>
      </c>
      <c r="AK31">
        <f>W_!AM33</f>
        <v>0.38946740779890698</v>
      </c>
      <c r="AL31">
        <f>W_!AN33</f>
        <v>2.0632847841990072E-3</v>
      </c>
      <c r="AM31">
        <f>W_!AO33</f>
        <v>-8.2164504984646863E-6</v>
      </c>
      <c r="AN31">
        <f>W_!AP33</f>
        <v>-0.18264229332786935</v>
      </c>
      <c r="AO31">
        <f>W_!AQ33</f>
        <v>2.9930042878607288E-2</v>
      </c>
      <c r="AP31">
        <f>W_!AR33</f>
        <v>-6.2609005816984437E-5</v>
      </c>
      <c r="AQ31">
        <f>W_!AS33</f>
        <v>-0.2098589999780153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-9.4767088511904305</v>
      </c>
      <c r="AJ32">
        <f>W_!AL34</f>
        <v>-2.5033458678467117E-3</v>
      </c>
      <c r="AK32">
        <f>W_!AM34</f>
        <v>-64.179443732242675</v>
      </c>
      <c r="AL32">
        <f>W_!AN34</f>
        <v>-1.0180908356931886</v>
      </c>
      <c r="AM32">
        <f>W_!AO34</f>
        <v>5.566756214180942E-3</v>
      </c>
      <c r="AN32">
        <f>W_!AP34</f>
        <v>26.280210251208917</v>
      </c>
      <c r="AO32">
        <f>W_!AQ34</f>
        <v>17.403271054592906</v>
      </c>
      <c r="AP32">
        <f>W_!AR34</f>
        <v>4.7041512903812999E-3</v>
      </c>
      <c r="AQ32">
        <f>W_!AS34</f>
        <v>33.874919080834616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0.18811911673914675</v>
      </c>
      <c r="AJ33">
        <f>W_!AL35</f>
        <v>3.3014635760797793E-5</v>
      </c>
      <c r="AK33">
        <f>W_!AM35</f>
        <v>1.246182097689241</v>
      </c>
      <c r="AL33">
        <f>W_!AN35</f>
        <v>5.5071357707618335E-3</v>
      </c>
      <c r="AM33">
        <f>W_!AO35</f>
        <v>-1.5512663798154911E-4</v>
      </c>
      <c r="AN33">
        <f>W_!AP35</f>
        <v>-0.36243384866714978</v>
      </c>
      <c r="AO33">
        <f>W_!AQ35</f>
        <v>-0.35275495380070238</v>
      </c>
      <c r="AP33">
        <f>W_!AR35</f>
        <v>-6.2062312195290049E-5</v>
      </c>
      <c r="AQ33">
        <f>W_!AS35</f>
        <v>-0.64740469272844958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1068.3947156148856</v>
      </c>
      <c r="AJ34">
        <f>W_!AL36</f>
        <v>-5.4054250667207558E-2</v>
      </c>
      <c r="AK34">
        <f>W_!AM36</f>
        <v>6339.4727860263083</v>
      </c>
      <c r="AL34">
        <f>W_!AN36</f>
        <v>26.228217581913196</v>
      </c>
      <c r="AM34">
        <f>W_!AO36</f>
        <v>-0.35439756964557967</v>
      </c>
      <c r="AN34">
        <f>W_!AP36</f>
        <v>-2940.6878479146144</v>
      </c>
      <c r="AO34">
        <f>W_!AQ36</f>
        <v>-1998.7574937441038</v>
      </c>
      <c r="AP34">
        <f>W_!AR36</f>
        <v>9.9568691126822678E-2</v>
      </c>
      <c r="AQ34">
        <f>W_!AS36</f>
        <v>-3313.0964510664212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betahwk</v>
      </c>
      <c r="B35">
        <f>W_!D37</f>
        <v>-2.7942573244046147</v>
      </c>
      <c r="C35">
        <f>W_!E37</f>
        <v>-1.9282397193109404</v>
      </c>
      <c r="D35">
        <f>W_!F37</f>
        <v>-5.5916262093774529</v>
      </c>
      <c r="E35">
        <f>W_!G37</f>
        <v>-211.30141923339218</v>
      </c>
      <c r="F35">
        <f>W_!H37</f>
        <v>11.957490418677887</v>
      </c>
      <c r="G35">
        <f>W_!I37</f>
        <v>73.620088502439629</v>
      </c>
      <c r="H35">
        <f>W_!J37</f>
        <v>101.33075077941011</v>
      </c>
      <c r="I35">
        <f>W_!K37</f>
        <v>31.075729862315068</v>
      </c>
      <c r="J35">
        <f>W_!L37</f>
        <v>115.10740771448714</v>
      </c>
      <c r="K35">
        <f>W_!M37</f>
        <v>46.823785685435425</v>
      </c>
      <c r="L35">
        <f>W_!N37</f>
        <v>-28.56495763867628</v>
      </c>
      <c r="M35">
        <f>W_!O37</f>
        <v>-127.6787808320332</v>
      </c>
      <c r="N35">
        <f>W_!P37</f>
        <v>-17.99329815882259</v>
      </c>
      <c r="O35">
        <f>W_!Q37</f>
        <v>73.57291854687702</v>
      </c>
      <c r="P35">
        <f>W_!R37</f>
        <v>-60.996895257536984</v>
      </c>
      <c r="Q35">
        <f>W_!S37</f>
        <v>-5.4563297311719099E-2</v>
      </c>
      <c r="R35">
        <f>W_!T37</f>
        <v>3.0809364778536003E-3</v>
      </c>
      <c r="S35">
        <f>W_!U37</f>
        <v>-0.10173489646599192</v>
      </c>
      <c r="T35">
        <f>W_!V37</f>
        <v>3.9039584534518803</v>
      </c>
      <c r="U35">
        <f>W_!W37</f>
        <v>3.8913106117669463</v>
      </c>
      <c r="V35">
        <f>W_!X37</f>
        <v>1.8997221387395582</v>
      </c>
      <c r="W35">
        <f>W_!Y37</f>
        <v>0.99824818716135155</v>
      </c>
      <c r="X35">
        <f>W_!Z37</f>
        <v>1.6728524669573277</v>
      </c>
      <c r="Y35">
        <f>W_!AA37</f>
        <v>-0.56100057310974805</v>
      </c>
      <c r="Z35">
        <f>W_!AB37</f>
        <v>6.4699636306792697E-3</v>
      </c>
      <c r="AA35">
        <f>W_!AC37</f>
        <v>-0.5884274323673474</v>
      </c>
      <c r="AB35">
        <f>W_!AD37</f>
        <v>0.39822885562543558</v>
      </c>
      <c r="AC35">
        <f>W_!AE37</f>
        <v>39.93247590756279</v>
      </c>
      <c r="AD35">
        <f>W_!AF37</f>
        <v>36.247129410439051</v>
      </c>
      <c r="AE35">
        <f>W_!AG37</f>
        <v>-8.2101367873843398E-3</v>
      </c>
      <c r="AF35">
        <f>W_!AH37</f>
        <v>-9.4767088511904305</v>
      </c>
      <c r="AG35">
        <f>W_!AI37</f>
        <v>0.18811911673914675</v>
      </c>
      <c r="AH35">
        <f>W_!AJ37</f>
        <v>1068.3947156148856</v>
      </c>
      <c r="AI35">
        <f>W_!AK37</f>
        <v>430.24937553898894</v>
      </c>
      <c r="AJ35">
        <f>W_!AL37</f>
        <v>-2.1518354241038668E-2</v>
      </c>
      <c r="AK35">
        <f>W_!AM37</f>
        <v>1340.2594630499275</v>
      </c>
      <c r="AL35">
        <f>W_!AN37</f>
        <v>4.9981445009904357</v>
      </c>
      <c r="AM35">
        <f>W_!AO37</f>
        <v>-9.800182023128777E-2</v>
      </c>
      <c r="AN35">
        <f>W_!AP37</f>
        <v>-568.10092143102315</v>
      </c>
      <c r="AO35">
        <f>W_!AQ37</f>
        <v>-811.63735040907227</v>
      </c>
      <c r="AP35">
        <f>W_!AR37</f>
        <v>3.0436972629051928E-2</v>
      </c>
      <c r="AQ35">
        <f>W_!AS37</f>
        <v>-701.75855763872062</v>
      </c>
      <c r="AR35">
        <f>W_!AT37</f>
        <v>0</v>
      </c>
      <c r="AS35">
        <f>W_!AU37</f>
        <v>46.30025903218278</v>
      </c>
      <c r="AT35">
        <f>W_!AV37</f>
        <v>-0.76082596409849357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betalwg</v>
      </c>
      <c r="B36">
        <f>W_!D38</f>
        <v>-2.4539634995494951E-4</v>
      </c>
      <c r="C36">
        <f>W_!E38</f>
        <v>-2.8424344588463876E-3</v>
      </c>
      <c r="D36">
        <f>W_!F38</f>
        <v>4.2976884985427682E-4</v>
      </c>
      <c r="E36">
        <f>W_!G38</f>
        <v>5.0925987869129559E-2</v>
      </c>
      <c r="F36">
        <f>W_!H38</f>
        <v>1.2862911662788602E-3</v>
      </c>
      <c r="G36">
        <f>W_!I38</f>
        <v>3.0292278672133268E-2</v>
      </c>
      <c r="H36">
        <f>W_!J38</f>
        <v>-6.2360439785684079E-3</v>
      </c>
      <c r="I36">
        <f>W_!K38</f>
        <v>8.5693700947602258E-2</v>
      </c>
      <c r="J36">
        <f>W_!L38</f>
        <v>-3.9253046825761778E-2</v>
      </c>
      <c r="K36">
        <f>W_!M38</f>
        <v>-4.9535414988894397E-2</v>
      </c>
      <c r="L36">
        <f>W_!N38</f>
        <v>-4.1857470741297607E-2</v>
      </c>
      <c r="M36">
        <f>W_!O38</f>
        <v>1.0508109622717591E-2</v>
      </c>
      <c r="N36">
        <f>W_!P38</f>
        <v>-1.4051065633767172E-2</v>
      </c>
      <c r="O36">
        <f>W_!Q38</f>
        <v>0.10663089471080375</v>
      </c>
      <c r="P36">
        <f>W_!R38</f>
        <v>-4.9997029054094921E-2</v>
      </c>
      <c r="Q36">
        <f>W_!S38</f>
        <v>3.2006766873150301E-6</v>
      </c>
      <c r="R36">
        <f>W_!T38</f>
        <v>-2.6887122730866516E-6</v>
      </c>
      <c r="S36">
        <f>W_!U38</f>
        <v>-1.0401453563577732E-4</v>
      </c>
      <c r="T36">
        <f>W_!V38</f>
        <v>2.3109967081836125E-3</v>
      </c>
      <c r="U36">
        <f>W_!W38</f>
        <v>2.1620910093765934E-3</v>
      </c>
      <c r="V36">
        <f>W_!X38</f>
        <v>2.5648873556789291E-3</v>
      </c>
      <c r="W36">
        <f>W_!Y38</f>
        <v>2.6092686341621651E-3</v>
      </c>
      <c r="X36">
        <f>W_!Z38</f>
        <v>2.7127073347101688E-3</v>
      </c>
      <c r="Y36">
        <f>W_!AA38</f>
        <v>9.6233578370306396E-4</v>
      </c>
      <c r="Z36">
        <f>W_!AB38</f>
        <v>-1.654262998991334E-5</v>
      </c>
      <c r="AA36">
        <f>W_!AC38</f>
        <v>-2.7493102646198485E-4</v>
      </c>
      <c r="AB36">
        <f>W_!AD38</f>
        <v>1.1672426919997213E-4</v>
      </c>
      <c r="AC36">
        <f>W_!AE38</f>
        <v>5.2124983952514005E-3</v>
      </c>
      <c r="AD36">
        <f>W_!AF38</f>
        <v>2.9367545299667699E-3</v>
      </c>
      <c r="AE36">
        <f>W_!AG38</f>
        <v>3.8660994490644727E-5</v>
      </c>
      <c r="AF36">
        <f>W_!AH38</f>
        <v>-2.5033458678467117E-3</v>
      </c>
      <c r="AG36">
        <f>W_!AI38</f>
        <v>3.3014635760797793E-5</v>
      </c>
      <c r="AH36">
        <f>W_!AJ38</f>
        <v>-5.4054250667207558E-2</v>
      </c>
      <c r="AI36">
        <f>W_!AK38</f>
        <v>-2.1518354241038668E-2</v>
      </c>
      <c r="AJ36">
        <f>W_!AL38</f>
        <v>2.4723379702044511E-4</v>
      </c>
      <c r="AK36">
        <f>W_!AM38</f>
        <v>3.2556494684127398E-4</v>
      </c>
      <c r="AL36">
        <f>W_!AN38</f>
        <v>1.3613219993927133E-3</v>
      </c>
      <c r="AM36">
        <f>W_!AO38</f>
        <v>-1.5645820010581742E-5</v>
      </c>
      <c r="AN36">
        <f>W_!AP38</f>
        <v>2.8116227361705957E-2</v>
      </c>
      <c r="AO36">
        <f>W_!AQ38</f>
        <v>4.2621514898831668E-2</v>
      </c>
      <c r="AP36">
        <f>W_!AR38</f>
        <v>-4.6291652160110119E-4</v>
      </c>
      <c r="AQ36">
        <f>W_!AS38</f>
        <v>2.1389821354440338E-3</v>
      </c>
      <c r="AR36">
        <f>W_!AT38</f>
        <v>0</v>
      </c>
      <c r="AS36">
        <f>W_!AU38</f>
        <v>1.9292547643326243E-2</v>
      </c>
      <c r="AT36">
        <f>W_!AV38</f>
        <v>3.5940734792158446E-4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betahrs0_w</v>
      </c>
      <c r="B37">
        <f>W_!D39</f>
        <v>-10.079717535513957</v>
      </c>
      <c r="C37">
        <f>W_!E39</f>
        <v>-21.470939964265249</v>
      </c>
      <c r="D37">
        <f>W_!F39</f>
        <v>-24.711962266554782</v>
      </c>
      <c r="E37">
        <f>W_!G39</f>
        <v>-1126.2225585624208</v>
      </c>
      <c r="F37">
        <f>W_!H39</f>
        <v>171.11345810509954</v>
      </c>
      <c r="G37">
        <f>W_!I39</f>
        <v>404.58355238648295</v>
      </c>
      <c r="H37">
        <f>W_!J39</f>
        <v>622.72285024766177</v>
      </c>
      <c r="I37">
        <f>W_!K39</f>
        <v>320.97113318614242</v>
      </c>
      <c r="J37">
        <f>W_!L39</f>
        <v>-1.1994961544104632</v>
      </c>
      <c r="K37">
        <f>W_!M39</f>
        <v>71.842198819411237</v>
      </c>
      <c r="L37">
        <f>W_!N39</f>
        <v>161.51816515491561</v>
      </c>
      <c r="M37">
        <f>W_!O39</f>
        <v>-41.319673908751653</v>
      </c>
      <c r="N37">
        <f>W_!P39</f>
        <v>-55.979393464340006</v>
      </c>
      <c r="O37">
        <f>W_!Q39</f>
        <v>618.86855848909056</v>
      </c>
      <c r="P37">
        <f>W_!R39</f>
        <v>-442.87888427876425</v>
      </c>
      <c r="Q37">
        <f>W_!S39</f>
        <v>-0.25285864456974494</v>
      </c>
      <c r="R37">
        <f>W_!T39</f>
        <v>3.8684573372032731E-2</v>
      </c>
      <c r="S37">
        <f>W_!U39</f>
        <v>-0.46450567826741906</v>
      </c>
      <c r="T37">
        <f>W_!V39</f>
        <v>31.954326148909761</v>
      </c>
      <c r="U37">
        <f>W_!W39</f>
        <v>30.838536569420821</v>
      </c>
      <c r="V37">
        <f>W_!X39</f>
        <v>25.550388158062624</v>
      </c>
      <c r="W37">
        <f>W_!Y39</f>
        <v>20.757148071253333</v>
      </c>
      <c r="X37">
        <f>W_!Z39</f>
        <v>22.945580633730248</v>
      </c>
      <c r="Y37">
        <f>W_!AA39</f>
        <v>-4.2172971338089003</v>
      </c>
      <c r="Z37">
        <f>W_!AB39</f>
        <v>0.3085684867619054</v>
      </c>
      <c r="AA37">
        <f>W_!AC39</f>
        <v>-6.8133034878213348</v>
      </c>
      <c r="AB37">
        <f>W_!AD39</f>
        <v>2.0697043936818127</v>
      </c>
      <c r="AC37">
        <f>W_!AE39</f>
        <v>223.6374705796041</v>
      </c>
      <c r="AD37">
        <f>W_!AF39</f>
        <v>204.21271694119108</v>
      </c>
      <c r="AE37">
        <f>W_!AG39</f>
        <v>0.38946740779890698</v>
      </c>
      <c r="AF37">
        <f>W_!AH39</f>
        <v>-64.179443732242675</v>
      </c>
      <c r="AG37">
        <f>W_!AI39</f>
        <v>1.246182097689241</v>
      </c>
      <c r="AH37">
        <f>W_!AJ39</f>
        <v>6339.4727860263083</v>
      </c>
      <c r="AI37">
        <f>W_!AK39</f>
        <v>1340.2594630499275</v>
      </c>
      <c r="AJ37">
        <f>W_!AL39</f>
        <v>3.2556494684127398E-4</v>
      </c>
      <c r="AK37">
        <f>W_!AM39</f>
        <v>8436.0261363799946</v>
      </c>
      <c r="AL37">
        <f>W_!AN39</f>
        <v>34.12888723669068</v>
      </c>
      <c r="AM37">
        <f>W_!AO39</f>
        <v>-0.64197830668451805</v>
      </c>
      <c r="AN37">
        <f>W_!AP39</f>
        <v>-3371.1500153556899</v>
      </c>
      <c r="AO37">
        <f>W_!AQ39</f>
        <v>-2509.6765171782167</v>
      </c>
      <c r="AP37">
        <f>W_!AR39</f>
        <v>-3.2783165587112781E-3</v>
      </c>
      <c r="AQ37">
        <f>W_!AS39</f>
        <v>-4401.167445404194</v>
      </c>
      <c r="AR37">
        <f>W_!AT39</f>
        <v>0</v>
      </c>
      <c r="AS37">
        <f>W_!AU39</f>
        <v>221.14962958502946</v>
      </c>
      <c r="AT37">
        <f>W_!AV39</f>
        <v>-2.0639005749962931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0.10799655895447798</v>
      </c>
      <c r="Y38">
        <f>W_!AA40</f>
        <v>-1.5487037140036337E-2</v>
      </c>
      <c r="Z38">
        <f>W_!AB40</f>
        <v>3.4114758644484045E-3</v>
      </c>
      <c r="AA38">
        <f>W_!AC40</f>
        <v>-7.7202256611766717E-2</v>
      </c>
      <c r="AB38">
        <f>W_!AD40</f>
        <v>8.680033457916729E-3</v>
      </c>
      <c r="AC38">
        <f>W_!AE40</f>
        <v>0.94663516478498999</v>
      </c>
      <c r="AD38">
        <f>W_!AF40</f>
        <v>0.89765985895699385</v>
      </c>
      <c r="AE38">
        <f>W_!AG40</f>
        <v>2.0632847841990072E-3</v>
      </c>
      <c r="AF38">
        <f>W_!AH40</f>
        <v>-1.0180908356931886</v>
      </c>
      <c r="AG38">
        <f>W_!AI40</f>
        <v>5.5071357707618335E-3</v>
      </c>
      <c r="AH38">
        <f>W_!AJ40</f>
        <v>26.228217581913196</v>
      </c>
      <c r="AI38">
        <f>W_!AK40</f>
        <v>4.9981445009904357</v>
      </c>
      <c r="AJ38">
        <f>W_!AL40</f>
        <v>1.3613219993927133E-3</v>
      </c>
      <c r="AK38">
        <f>W_!AM40</f>
        <v>34.12888723669068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-9.1748140779880245</v>
      </c>
      <c r="AP38">
        <f>W_!AR40</f>
        <v>-2.5492595426118924E-3</v>
      </c>
      <c r="AQ38">
        <f>W_!AS40</f>
        <v>-18.020994992728717</v>
      </c>
      <c r="AR38">
        <f>W_!AT40</f>
        <v>0</v>
      </c>
      <c r="AS38">
        <f>W_!AU40</f>
        <v>-1.0815378701130609</v>
      </c>
      <c r="AT38">
        <f>W_!AV40</f>
        <v>-2.603914069368967E-2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-1.3065059825837823E-3</v>
      </c>
      <c r="Y39">
        <f>W_!AA41</f>
        <v>4.5507485402445074E-4</v>
      </c>
      <c r="Z39">
        <f>W_!AB41</f>
        <v>-3.3606442876288786E-5</v>
      </c>
      <c r="AA39">
        <f>W_!AC41</f>
        <v>2.7656529924701014E-4</v>
      </c>
      <c r="AB39">
        <f>W_!AD41</f>
        <v>-1.1859210784271893E-5</v>
      </c>
      <c r="AC39">
        <f>W_!AE41</f>
        <v>-1.1799388461397957E-2</v>
      </c>
      <c r="AD39">
        <f>W_!AF41</f>
        <v>-1.1163918544670101E-2</v>
      </c>
      <c r="AE39">
        <f>W_!AG41</f>
        <v>-8.2164504984646863E-6</v>
      </c>
      <c r="AF39">
        <f>W_!AH41</f>
        <v>5.566756214180942E-3</v>
      </c>
      <c r="AG39">
        <f>W_!AI41</f>
        <v>-1.5512663798154911E-4</v>
      </c>
      <c r="AH39">
        <f>W_!AJ41</f>
        <v>-0.35439756964557967</v>
      </c>
      <c r="AI39">
        <f>W_!AK41</f>
        <v>-9.800182023128777E-2</v>
      </c>
      <c r="AJ39">
        <f>W_!AL41</f>
        <v>-1.5645820010581742E-5</v>
      </c>
      <c r="AK39">
        <f>W_!AM41</f>
        <v>-0.64197830668451805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0.18336861470407398</v>
      </c>
      <c r="AP39">
        <f>W_!AR41</f>
        <v>2.9644503477165804E-5</v>
      </c>
      <c r="AQ39">
        <f>W_!AS41</f>
        <v>0.3339454319419784</v>
      </c>
      <c r="AR39">
        <f>W_!AT41</f>
        <v>0</v>
      </c>
      <c r="AS39">
        <f>W_!AU41</f>
        <v>-4.4065440168103379E-3</v>
      </c>
      <c r="AT39">
        <f>W_!AV41</f>
        <v>2.682026602918913E-4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-10.90763469183673</v>
      </c>
      <c r="Y40">
        <f>W_!AA42</f>
        <v>0.49848691394424954</v>
      </c>
      <c r="Z40">
        <f>W_!AB42</f>
        <v>-9.2266139917108719E-2</v>
      </c>
      <c r="AA40">
        <f>W_!AC42</f>
        <v>3.2555752386952559</v>
      </c>
      <c r="AB40">
        <f>W_!AD42</f>
        <v>-1.143060943870724</v>
      </c>
      <c r="AC40">
        <f>W_!AE42</f>
        <v>-102.28885487511907</v>
      </c>
      <c r="AD40">
        <f>W_!AF42</f>
        <v>-91.906397158877994</v>
      </c>
      <c r="AE40">
        <f>W_!AG42</f>
        <v>-0.18264229332786935</v>
      </c>
      <c r="AF40">
        <f>W_!AH42</f>
        <v>26.280210251208917</v>
      </c>
      <c r="AG40">
        <f>W_!AI42</f>
        <v>-0.36243384866714978</v>
      </c>
      <c r="AH40">
        <f>W_!AJ42</f>
        <v>-2940.6878479146144</v>
      </c>
      <c r="AI40">
        <f>W_!AK42</f>
        <v>-568.10092143102315</v>
      </c>
      <c r="AJ40">
        <f>W_!AL42</f>
        <v>2.8116227361705957E-2</v>
      </c>
      <c r="AK40">
        <f>W_!AM42</f>
        <v>-3371.1500153556899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1062.424854585953</v>
      </c>
      <c r="AP40">
        <f>W_!AR42</f>
        <v>-5.1141718171901572E-2</v>
      </c>
      <c r="AQ40">
        <f>W_!AS42</f>
        <v>1763.1840093704454</v>
      </c>
      <c r="AR40">
        <f>W_!AT42</f>
        <v>0</v>
      </c>
      <c r="AS40">
        <f>W_!AU42</f>
        <v>-117.46735971824071</v>
      </c>
      <c r="AT40">
        <f>W_!AV42</f>
        <v>1.0708061005171146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betahwk_w</v>
      </c>
      <c r="B41">
        <f>W_!D43</f>
        <v>5.2224874747760914</v>
      </c>
      <c r="C41">
        <f>W_!E43</f>
        <v>3.5625091254125145</v>
      </c>
      <c r="D41">
        <f>W_!F43</f>
        <v>10.476758041636117</v>
      </c>
      <c r="E41">
        <f>W_!G43</f>
        <v>392.98837731434764</v>
      </c>
      <c r="F41">
        <f>W_!H43</f>
        <v>-17.481176267748801</v>
      </c>
      <c r="G41">
        <f>W_!I43</f>
        <v>-141.58188874812311</v>
      </c>
      <c r="H41">
        <f>W_!J43</f>
        <v>-187.11366345314303</v>
      </c>
      <c r="I41">
        <f>W_!K43</f>
        <v>-53.241944557888729</v>
      </c>
      <c r="J41">
        <f>W_!L43</f>
        <v>-220.65134087398388</v>
      </c>
      <c r="K41">
        <f>W_!M43</f>
        <v>-88.827203987656176</v>
      </c>
      <c r="L41">
        <f>W_!N43</f>
        <v>56.944049785409128</v>
      </c>
      <c r="M41">
        <f>W_!O43</f>
        <v>244.32375218413293</v>
      </c>
      <c r="N41">
        <f>W_!P43</f>
        <v>32.660241823637065</v>
      </c>
      <c r="O41">
        <f>W_!Q43</f>
        <v>-135.16141070911945</v>
      </c>
      <c r="P41">
        <f>W_!R43</f>
        <v>111.69107446858089</v>
      </c>
      <c r="Q41">
        <f>W_!S43</f>
        <v>0.10208107729419125</v>
      </c>
      <c r="R41">
        <f>W_!T43</f>
        <v>-5.5171637329746682E-3</v>
      </c>
      <c r="S41">
        <f>W_!U43</f>
        <v>0.18951225051763973</v>
      </c>
      <c r="T41">
        <f>W_!V43</f>
        <v>-7.11667722226594</v>
      </c>
      <c r="U41">
        <f>W_!W43</f>
        <v>-7.1041050620678545</v>
      </c>
      <c r="V41">
        <f>W_!X43</f>
        <v>-3.2332641640179514</v>
      </c>
      <c r="W41">
        <f>W_!Y43</f>
        <v>-1.5318702972673734</v>
      </c>
      <c r="X41">
        <f>W_!Z43</f>
        <v>-2.808917534511115</v>
      </c>
      <c r="Y41">
        <f>W_!AA43</f>
        <v>1.1500228045069241</v>
      </c>
      <c r="Z41">
        <f>W_!AB43</f>
        <v>-1.0537308040703297E-2</v>
      </c>
      <c r="AA41">
        <f>W_!AC43</f>
        <v>1.1438632223149516</v>
      </c>
      <c r="AB41">
        <f>W_!AD43</f>
        <v>-0.74347619682916799</v>
      </c>
      <c r="AC41">
        <f>W_!AE43</f>
        <v>-74.340512566262177</v>
      </c>
      <c r="AD41">
        <f>W_!AF43</f>
        <v>-67.492798835756432</v>
      </c>
      <c r="AE41">
        <f>W_!AG43</f>
        <v>2.9930042878607288E-2</v>
      </c>
      <c r="AF41">
        <f>W_!AH43</f>
        <v>17.403271054592906</v>
      </c>
      <c r="AG41">
        <f>W_!AI43</f>
        <v>-0.35275495380070238</v>
      </c>
      <c r="AH41">
        <f>W_!AJ43</f>
        <v>-1998.7574937441038</v>
      </c>
      <c r="AI41">
        <f>W_!AK43</f>
        <v>-811.63735040907227</v>
      </c>
      <c r="AJ41">
        <f>W_!AL43</f>
        <v>4.2621514898831668E-2</v>
      </c>
      <c r="AK41">
        <f>W_!AM43</f>
        <v>-2509.6765171782167</v>
      </c>
      <c r="AL41">
        <f>W_!AN43</f>
        <v>-9.1748140779880245</v>
      </c>
      <c r="AM41">
        <f>W_!AO43</f>
        <v>0.18336861470407398</v>
      </c>
      <c r="AN41">
        <f>W_!AP43</f>
        <v>1062.424854585953</v>
      </c>
      <c r="AO41">
        <f>W_!AQ43</f>
        <v>1534.3807715054181</v>
      </c>
      <c r="AP41">
        <f>W_!AR43</f>
        <v>-6.1655298277314217E-2</v>
      </c>
      <c r="AQ41">
        <f>W_!AS43</f>
        <v>1313.0883583612517</v>
      </c>
      <c r="AR41">
        <f>W_!AT43</f>
        <v>0</v>
      </c>
      <c r="AS41">
        <f>W_!AU43</f>
        <v>-88.336794850781061</v>
      </c>
      <c r="AT41">
        <f>W_!AV43</f>
        <v>1.5067542436425081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3.0436972629051928E-2</v>
      </c>
      <c r="AJ42">
        <f>W_!AL44</f>
        <v>-4.6291652160110119E-4</v>
      </c>
      <c r="AK42">
        <f>W_!AM44</f>
        <v>-3.2783165587112781E-3</v>
      </c>
      <c r="AL42">
        <f>W_!AN44</f>
        <v>-2.5492595426118924E-3</v>
      </c>
      <c r="AM42">
        <f>W_!AO44</f>
        <v>2.9644503477165804E-5</v>
      </c>
      <c r="AN42">
        <f>W_!AP44</f>
        <v>-5.1141718171901572E-2</v>
      </c>
      <c r="AO42">
        <f>W_!AQ44</f>
        <v>-6.1655298277314217E-2</v>
      </c>
      <c r="AP42">
        <f>W_!AR44</f>
        <v>8.7144521573422399E-4</v>
      </c>
      <c r="AQ42">
        <f>W_!AS44</f>
        <v>-1.7860689167723443E-3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betahrs0</v>
      </c>
      <c r="B43">
        <f>W_!D45</f>
        <v>5.3232639458714441</v>
      </c>
      <c r="C43">
        <f>W_!E45</f>
        <v>11.228863140385918</v>
      </c>
      <c r="D43">
        <f>W_!F45</f>
        <v>12.933893422837496</v>
      </c>
      <c r="E43">
        <f>W_!G45</f>
        <v>589.72612223960095</v>
      </c>
      <c r="F43">
        <f>W_!H45</f>
        <v>-90.154948026094345</v>
      </c>
      <c r="G43">
        <f>W_!I45</f>
        <v>-209.57181197672796</v>
      </c>
      <c r="H43">
        <f>W_!J45</f>
        <v>-328.98817330371662</v>
      </c>
      <c r="I43">
        <f>W_!K45</f>
        <v>-170.18754693450447</v>
      </c>
      <c r="J43">
        <f>W_!L45</f>
        <v>-4.4999433938360589E-2</v>
      </c>
      <c r="K43">
        <f>W_!M45</f>
        <v>-32.709399608827738</v>
      </c>
      <c r="L43">
        <f>W_!N45</f>
        <v>-85.798484852085664</v>
      </c>
      <c r="M43">
        <f>W_!O45</f>
        <v>22.842204499889338</v>
      </c>
      <c r="N43">
        <f>W_!P45</f>
        <v>29.157646656918001</v>
      </c>
      <c r="O43">
        <f>W_!Q45</f>
        <v>-321.98489640810499</v>
      </c>
      <c r="P43">
        <f>W_!R45</f>
        <v>231.9574135656662</v>
      </c>
      <c r="Q43">
        <f>W_!S45</f>
        <v>0.13213700223965485</v>
      </c>
      <c r="R43">
        <f>W_!T45</f>
        <v>-2.0539758970679542E-2</v>
      </c>
      <c r="S43">
        <f>W_!U45</f>
        <v>0.24125562249911386</v>
      </c>
      <c r="T43">
        <f>W_!V45</f>
        <v>-16.785713626538868</v>
      </c>
      <c r="U43">
        <f>W_!W45</f>
        <v>-16.209322582133147</v>
      </c>
      <c r="V43">
        <f>W_!X45</f>
        <v>-13.513371377783773</v>
      </c>
      <c r="W43">
        <f>W_!Y45</f>
        <v>-10.994556597855578</v>
      </c>
      <c r="X43">
        <f>W_!Z45</f>
        <v>-12.140073074367637</v>
      </c>
      <c r="Y43">
        <f>W_!AA45</f>
        <v>2.1960692258187531</v>
      </c>
      <c r="Z43">
        <f>W_!AB45</f>
        <v>-0.15982886817538888</v>
      </c>
      <c r="AA43">
        <f>W_!AC45</f>
        <v>3.6013244379958413</v>
      </c>
      <c r="AB43">
        <f>W_!AD45</f>
        <v>-1.082340772105542</v>
      </c>
      <c r="AC43">
        <f>W_!AE45</f>
        <v>-117.76206867326755</v>
      </c>
      <c r="AD43">
        <f>W_!AF45</f>
        <v>-107.43633121602889</v>
      </c>
      <c r="AE43">
        <f>W_!AG45</f>
        <v>-0.2098589999780153</v>
      </c>
      <c r="AF43">
        <f>W_!AH45</f>
        <v>33.874919080834616</v>
      </c>
      <c r="AG43">
        <f>W_!AI45</f>
        <v>-0.64740469272844958</v>
      </c>
      <c r="AH43">
        <f>W_!AJ45</f>
        <v>-3313.0964510664212</v>
      </c>
      <c r="AI43">
        <f>W_!AK45</f>
        <v>-701.75855763872062</v>
      </c>
      <c r="AJ43">
        <f>W_!AL45</f>
        <v>2.1389821354440338E-3</v>
      </c>
      <c r="AK43">
        <f>W_!AM45</f>
        <v>-4401.167445404194</v>
      </c>
      <c r="AL43">
        <f>W_!AN45</f>
        <v>-18.020994992728717</v>
      </c>
      <c r="AM43">
        <f>W_!AO45</f>
        <v>0.3339454319419784</v>
      </c>
      <c r="AN43">
        <f>W_!AP45</f>
        <v>1763.1840093704454</v>
      </c>
      <c r="AO43">
        <f>W_!AQ45</f>
        <v>1313.0883583612517</v>
      </c>
      <c r="AP43">
        <f>W_!AR45</f>
        <v>-1.7860689167723443E-3</v>
      </c>
      <c r="AQ43">
        <f>W_!AS45</f>
        <v>2298.0605309161074</v>
      </c>
      <c r="AR43">
        <f>W_!AT45</f>
        <v>0</v>
      </c>
      <c r="AS43">
        <f>W_!AU45</f>
        <v>-115.69705301714977</v>
      </c>
      <c r="AT43">
        <f>W_!AV45</f>
        <v>1.0362433306533667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46.30025903218278</v>
      </c>
      <c r="AJ45">
        <f>W_!AL47</f>
        <v>1.9292547643326243E-2</v>
      </c>
      <c r="AK45">
        <f>W_!AM47</f>
        <v>221.14962958502946</v>
      </c>
      <c r="AL45">
        <f>W_!AN47</f>
        <v>-1.0815378701130609</v>
      </c>
      <c r="AM45">
        <f>W_!AO47</f>
        <v>-4.4065440168103379E-3</v>
      </c>
      <c r="AN45">
        <f>W_!AP47</f>
        <v>-117.46735971824071</v>
      </c>
      <c r="AO45">
        <f>W_!AQ47</f>
        <v>-88.336794850781061</v>
      </c>
      <c r="AP45">
        <f>W_!AR47</f>
        <v>-3.567075264406646E-2</v>
      </c>
      <c r="AQ45">
        <f>W_!AS47</f>
        <v>-115.69705301714977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-0.76082596409849357</v>
      </c>
      <c r="AJ46">
        <f>W_!AL48</f>
        <v>3.5940734792158446E-4</v>
      </c>
      <c r="AK46">
        <f>W_!AM48</f>
        <v>-2.0639005749962931</v>
      </c>
      <c r="AL46">
        <f>W_!AN48</f>
        <v>-2.603914069368967E-2</v>
      </c>
      <c r="AM46">
        <f>W_!AO48</f>
        <v>2.682026602918913E-4</v>
      </c>
      <c r="AN46">
        <f>W_!AP48</f>
        <v>1.0708061005171146</v>
      </c>
      <c r="AO46">
        <f>W_!AQ48</f>
        <v>1.5067542436425081</v>
      </c>
      <c r="AP46">
        <f>W_!AR48</f>
        <v>-6.4017578060660593E-4</v>
      </c>
      <c r="AQ46">
        <f>W_!AS48</f>
        <v>1.0362433306533667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95</v>
      </c>
      <c r="AL1">
        <f>MATCH(AL3,W_psid!$B$1:$CZ$1,0)</f>
        <v>99</v>
      </c>
      <c r="AM1">
        <f>MATCH(AM3,W_psid!$B$1:$CZ$1,0)</f>
        <v>94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96</v>
      </c>
      <c r="AR1">
        <f>MATCH(AR3,W_psid!$B$1:$CZ$1,0)</f>
        <v>100</v>
      </c>
      <c r="AS1">
        <f>MATCH(AS3,W_psid!$B$1:$CZ$1,0)</f>
        <v>93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betahwk</v>
      </c>
      <c r="AL2" t="str">
        <f>MOMS!$A$36</f>
        <v>betalwg</v>
      </c>
      <c r="AM2" t="str">
        <f>MOMS!$A$37</f>
        <v>betahrs0_w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betahwk_w</v>
      </c>
      <c r="AR2" t="str">
        <f>MOMS!$A$42</f>
        <v>betalwg_w</v>
      </c>
      <c r="AS2" t="str">
        <f>MOMS!$A$43</f>
        <v>betahrs0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betahwk</v>
      </c>
      <c r="AL3" t="str">
        <f>VLOOKUP(AL2,MOMS!$A:$B,2,0)</f>
        <v>betalwg</v>
      </c>
      <c r="AM3" t="str">
        <f>VLOOKUP(AM2,MOMS!$A:$B,2,0)</f>
        <v>betahrs0_w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betahwk_w</v>
      </c>
      <c r="AR3" t="str">
        <f>VLOOKUP(AR2,MOMS!$A:$B,2,0)</f>
        <v>betalwg_w</v>
      </c>
      <c r="AS3" t="str">
        <f>VLOOKUP(AS2,MOMS!$A:$B,2,0)</f>
        <v>betahrs0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-2.7942573244046147</v>
      </c>
      <c r="AL4" s="11" cm="1">
        <f t="array" ref="AL4">INDEX(W_psid!$B$2:$CZ$104,W_!$A4,W_!AL$1)/Ns!$B$1</f>
        <v>-2.4539634995494951E-4</v>
      </c>
      <c r="AM4" s="11" cm="1">
        <f t="array" ref="AM4">INDEX(W_psid!$B$2:$CZ$104,W_!$A4,W_!AM$1)/Ns!$B$1</f>
        <v>-10.079717535513957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5.2224874747760914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5.3232639458714441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-1.9282397193109404</v>
      </c>
      <c r="AL5" s="11" cm="1">
        <f t="array" ref="AL5">INDEX(W_psid!$B$2:$CZ$104,W_!$A5,W_!AL$1)/Ns!$B$1</f>
        <v>-2.8424344588463876E-3</v>
      </c>
      <c r="AM5" s="11" cm="1">
        <f t="array" ref="AM5">INDEX(W_psid!$B$2:$CZ$104,W_!$A5,W_!AM$1)/Ns!$B$1</f>
        <v>-21.470939964265249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3.5625091254125145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11.228863140385918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-5.5916262093774529</v>
      </c>
      <c r="AL6" s="11" cm="1">
        <f t="array" ref="AL6">INDEX(W_psid!$B$2:$CZ$104,W_!$A6,W_!AL$1)/Ns!$B$1</f>
        <v>4.2976884985427682E-4</v>
      </c>
      <c r="AM6" s="11" cm="1">
        <f t="array" ref="AM6">INDEX(W_psid!$B$2:$CZ$104,W_!$A6,W_!AM$1)/Ns!$B$1</f>
        <v>-24.711962266554782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10.476758041636117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12.933893422837496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-211.30141923339218</v>
      </c>
      <c r="AL7" s="11" cm="1">
        <f t="array" ref="AL7">INDEX(W_psid!$B$2:$CZ$104,W_!$A7,W_!AL$1)/Ns!$B$1</f>
        <v>5.0925987869129559E-2</v>
      </c>
      <c r="AM7" s="11" cm="1">
        <f t="array" ref="AM7">INDEX(W_psid!$B$2:$CZ$104,W_!$A7,W_!AM$1)/Ns!$B$1</f>
        <v>-1126.2225585624208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392.98837731434764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589.72612223960095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11.957490418677887</v>
      </c>
      <c r="AL8" s="11" cm="1">
        <f t="array" ref="AL8">INDEX(W_psid!$B$2:$CZ$104,W_!$A8,W_!AL$1)/Ns!$B$1</f>
        <v>1.2862911662788602E-3</v>
      </c>
      <c r="AM8" s="11" cm="1">
        <f t="array" ref="AM8">INDEX(W_psid!$B$2:$CZ$104,W_!$A8,W_!AM$1)/Ns!$B$1</f>
        <v>171.11345810509954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-17.481176267748801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-90.154948026094345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73.620088502439629</v>
      </c>
      <c r="AL9" s="11" cm="1">
        <f t="array" ref="AL9">INDEX(W_psid!$B$2:$CZ$104,W_!$A9,W_!AL$1)/Ns!$B$1</f>
        <v>3.0292278672133268E-2</v>
      </c>
      <c r="AM9" s="11" cm="1">
        <f t="array" ref="AM9">INDEX(W_psid!$B$2:$CZ$104,W_!$A9,W_!AM$1)/Ns!$B$1</f>
        <v>404.58355238648295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-141.58188874812311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-209.57181197672796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101.33075077941011</v>
      </c>
      <c r="AL10" s="11" cm="1">
        <f t="array" ref="AL10">INDEX(W_psid!$B$2:$CZ$104,W_!$A10,W_!AL$1)/Ns!$B$1</f>
        <v>-6.2360439785684079E-3</v>
      </c>
      <c r="AM10" s="11" cm="1">
        <f t="array" ref="AM10">INDEX(W_psid!$B$2:$CZ$104,W_!$A10,W_!AM$1)/Ns!$B$1</f>
        <v>622.72285024766177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-187.11366345314303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-328.98817330371662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31.075729862315068</v>
      </c>
      <c r="AL11" s="11" cm="1">
        <f t="array" ref="AL11">INDEX(W_psid!$B$2:$CZ$104,W_!$A11,W_!AL$1)/Ns!$B$1</f>
        <v>8.5693700947602258E-2</v>
      </c>
      <c r="AM11" s="11" cm="1">
        <f t="array" ref="AM11">INDEX(W_psid!$B$2:$CZ$104,W_!$A11,W_!AM$1)/Ns!$B$1</f>
        <v>320.97113318614242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-53.241944557888729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-170.18754693450447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115.10740771448714</v>
      </c>
      <c r="AL12" s="11" cm="1">
        <f t="array" ref="AL12">INDEX(W_psid!$B$2:$CZ$104,W_!$A12,W_!AL$1)/Ns!$B$1</f>
        <v>-3.9253046825761778E-2</v>
      </c>
      <c r="AM12" s="11" cm="1">
        <f t="array" ref="AM12">INDEX(W_psid!$B$2:$CZ$104,W_!$A12,W_!AM$1)/Ns!$B$1</f>
        <v>-1.1994961544104632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-220.65134087398388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-4.4999433938360589E-2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46.823785685435425</v>
      </c>
      <c r="AL13" s="11" cm="1">
        <f t="array" ref="AL13">INDEX(W_psid!$B$2:$CZ$104,W_!$A13,W_!AL$1)/Ns!$B$1</f>
        <v>-4.9535414988894397E-2</v>
      </c>
      <c r="AM13" s="11" cm="1">
        <f t="array" ref="AM13">INDEX(W_psid!$B$2:$CZ$104,W_!$A13,W_!AM$1)/Ns!$B$1</f>
        <v>71.842198819411237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-88.827203987656176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-32.709399608827738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-28.56495763867628</v>
      </c>
      <c r="AL14" s="11" cm="1">
        <f t="array" ref="AL14">INDEX(W_psid!$B$2:$CZ$104,W_!$A14,W_!AL$1)/Ns!$B$1</f>
        <v>-4.1857470741297607E-2</v>
      </c>
      <c r="AM14" s="11" cm="1">
        <f t="array" ref="AM14">INDEX(W_psid!$B$2:$CZ$104,W_!$A14,W_!AM$1)/Ns!$B$1</f>
        <v>161.51816515491561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56.944049785409128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-85.798484852085664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-127.6787808320332</v>
      </c>
      <c r="AL15" s="11" cm="1">
        <f t="array" ref="AL15">INDEX(W_psid!$B$2:$CZ$104,W_!$A15,W_!AL$1)/Ns!$B$1</f>
        <v>1.0508109622717591E-2</v>
      </c>
      <c r="AM15" s="11" cm="1">
        <f t="array" ref="AM15">INDEX(W_psid!$B$2:$CZ$104,W_!$A15,W_!AM$1)/Ns!$B$1</f>
        <v>-41.319673908751653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244.32375218413293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22.842204499889338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-17.99329815882259</v>
      </c>
      <c r="AL16" s="11" cm="1">
        <f t="array" ref="AL16">INDEX(W_psid!$B$2:$CZ$104,W_!$A16,W_!AL$1)/Ns!$B$1</f>
        <v>-1.4051065633767172E-2</v>
      </c>
      <c r="AM16" s="11" cm="1">
        <f t="array" ref="AM16">INDEX(W_psid!$B$2:$CZ$104,W_!$A16,W_!AM$1)/Ns!$B$1</f>
        <v>-55.979393464340006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32.660241823637065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29.157646656918001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73.57291854687702</v>
      </c>
      <c r="AL17" s="11" cm="1">
        <f t="array" ref="AL17">INDEX(W_psid!$B$2:$CZ$104,W_!$A17,W_!AL$1)/Ns!$B$1</f>
        <v>0.10663089471080375</v>
      </c>
      <c r="AM17" s="11" cm="1">
        <f t="array" ref="AM17">INDEX(W_psid!$B$2:$CZ$104,W_!$A17,W_!AM$1)/Ns!$B$1</f>
        <v>618.86855848909056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-135.16141070911945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-321.98489640810499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-60.996895257536984</v>
      </c>
      <c r="AL18" s="11" cm="1">
        <f t="array" ref="AL18">INDEX(W_psid!$B$2:$CZ$104,W_!$A18,W_!AL$1)/Ns!$B$1</f>
        <v>-4.9997029054094921E-2</v>
      </c>
      <c r="AM18" s="11" cm="1">
        <f t="array" ref="AM18">INDEX(W_psid!$B$2:$CZ$104,W_!$A18,W_!AM$1)/Ns!$B$1</f>
        <v>-442.87888427876425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111.69107446858089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231.9574135656662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-5.4563297311719099E-2</v>
      </c>
      <c r="AL19" s="11" cm="1">
        <f t="array" ref="AL19">INDEX(W_psid!$B$2:$CZ$104,W_!$A19,W_!AL$1)/Ns!$B$1</f>
        <v>3.2006766873150301E-6</v>
      </c>
      <c r="AM19" s="11" cm="1">
        <f t="array" ref="AM19">INDEX(W_psid!$B$2:$CZ$104,W_!$A19,W_!AM$1)/Ns!$B$1</f>
        <v>-0.25285864456974494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0.10208107729419125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0.13213700223965485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3.0809364778536003E-3</v>
      </c>
      <c r="AL20" s="11" cm="1">
        <f t="array" ref="AL20">INDEX(W_psid!$B$2:$CZ$104,W_!$A20,W_!AL$1)/Ns!$B$1</f>
        <v>-2.6887122730866516E-6</v>
      </c>
      <c r="AM20" s="11" cm="1">
        <f t="array" ref="AM20">INDEX(W_psid!$B$2:$CZ$104,W_!$A20,W_!AM$1)/Ns!$B$1</f>
        <v>3.8684573372032731E-2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-5.5171637329746682E-3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-2.0539758970679542E-2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-0.10173489646599192</v>
      </c>
      <c r="AL21" s="11" cm="1">
        <f t="array" ref="AL21">INDEX(W_psid!$B$2:$CZ$104,W_!$A21,W_!AL$1)/Ns!$B$1</f>
        <v>-1.0401453563577732E-4</v>
      </c>
      <c r="AM21" s="11" cm="1">
        <f t="array" ref="AM21">INDEX(W_psid!$B$2:$CZ$104,W_!$A21,W_!AM$1)/Ns!$B$1</f>
        <v>-0.46450567826741906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0.18951225051763973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0.24125562249911386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3.9039584534518803</v>
      </c>
      <c r="AL22" s="11" cm="1">
        <f t="array" ref="AL22">INDEX(W_psid!$B$2:$CZ$104,W_!$A22,W_!AL$1)/Ns!$B$1</f>
        <v>2.3109967081836125E-3</v>
      </c>
      <c r="AM22" s="11" cm="1">
        <f t="array" ref="AM22">INDEX(W_psid!$B$2:$CZ$104,W_!$A22,W_!AM$1)/Ns!$B$1</f>
        <v>31.954326148909761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-7.11667722226594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-16.785713626538868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3.8913106117669463</v>
      </c>
      <c r="AL23" s="11" cm="1">
        <f t="array" ref="AL23">INDEX(W_psid!$B$2:$CZ$104,W_!$A23,W_!AL$1)/Ns!$B$1</f>
        <v>2.1620910093765934E-3</v>
      </c>
      <c r="AM23" s="11" cm="1">
        <f t="array" ref="AM23">INDEX(W_psid!$B$2:$CZ$104,W_!$A23,W_!AM$1)/Ns!$B$1</f>
        <v>30.838536569420821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-7.1041050620678545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-16.209322582133147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1.8997221387395582</v>
      </c>
      <c r="AL24" s="11" cm="1">
        <f t="array" ref="AL24">INDEX(W_psid!$B$2:$CZ$104,W_!$A24,W_!AL$1)/Ns!$B$1</f>
        <v>2.5648873556789291E-3</v>
      </c>
      <c r="AM24" s="11" cm="1">
        <f t="array" ref="AM24">INDEX(W_psid!$B$2:$CZ$104,W_!$A24,W_!AM$1)/Ns!$B$1</f>
        <v>25.550388158062624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-3.2332641640179514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-13.513371377783773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0.99824818716135155</v>
      </c>
      <c r="AL25" s="11" cm="1">
        <f t="array" ref="AL25">INDEX(W_psid!$B$2:$CZ$104,W_!$A25,W_!AL$1)/Ns!$B$1</f>
        <v>2.6092686341621651E-3</v>
      </c>
      <c r="AM25" s="11" cm="1">
        <f t="array" ref="AM25">INDEX(W_psid!$B$2:$CZ$104,W_!$A25,W_!AM$1)/Ns!$B$1</f>
        <v>20.757148071253333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-1.5318702972673734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-10.994556597855578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1.6728524669573277</v>
      </c>
      <c r="AL26" s="11" cm="1">
        <f t="array" ref="AL26">INDEX(W_psid!$B$2:$CZ$104,W_!$A26,W_!AL$1)/Ns!$B$1</f>
        <v>2.7127073347101688E-3</v>
      </c>
      <c r="AM26" s="11" cm="1">
        <f t="array" ref="AM26">INDEX(W_psid!$B$2:$CZ$104,W_!$A26,W_!AM$1)/Ns!$B$1</f>
        <v>22.945580633730248</v>
      </c>
      <c r="AN26" s="11" cm="1">
        <f t="array" ref="AN26">INDEX(W_psid!$B$2:$CZ$104,W_!$A26,W_!AN$1)/Ns!$B$1</f>
        <v>0.10799655895447798</v>
      </c>
      <c r="AO26" s="11" cm="1">
        <f t="array" ref="AO26">INDEX(W_psid!$B$2:$CZ$104,W_!$A26,W_!AO$1)/Ns!$B$1</f>
        <v>-1.3065059825837823E-3</v>
      </c>
      <c r="AP26" s="11" cm="1">
        <f t="array" ref="AP26">INDEX(W_psid!$B$2:$CZ$104,W_!$A26,W_!AP$1)/Ns!$B$1</f>
        <v>-10.90763469183673</v>
      </c>
      <c r="AQ26" s="11" cm="1">
        <f t="array" ref="AQ26">INDEX(W_psid!$B$2:$CZ$104,W_!$A26,W_!AQ$1)/Ns!$B$1</f>
        <v>-2.808917534511115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-12.140073074367637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-0.56100057310974805</v>
      </c>
      <c r="AL27" s="11" cm="1">
        <f t="array" ref="AL27">INDEX(W_psid!$B$2:$CZ$104,W_!$A27,W_!AL$1)/Ns!$B$1</f>
        <v>9.6233578370306396E-4</v>
      </c>
      <c r="AM27" s="11" cm="1">
        <f t="array" ref="AM27">INDEX(W_psid!$B$2:$CZ$104,W_!$A27,W_!AM$1)/Ns!$B$1</f>
        <v>-4.2172971338089003</v>
      </c>
      <c r="AN27" s="11" cm="1">
        <f t="array" ref="AN27">INDEX(W_psid!$B$2:$CZ$104,W_!$A27,W_!AN$1)/Ns!$B$1</f>
        <v>-1.5487037140036337E-2</v>
      </c>
      <c r="AO27" s="11" cm="1">
        <f t="array" ref="AO27">INDEX(W_psid!$B$2:$CZ$104,W_!$A27,W_!AO$1)/Ns!$B$1</f>
        <v>4.5507485402445074E-4</v>
      </c>
      <c r="AP27" s="11" cm="1">
        <f t="array" ref="AP27">INDEX(W_psid!$B$2:$CZ$104,W_!$A27,W_!AP$1)/Ns!$B$1</f>
        <v>0.49848691394424954</v>
      </c>
      <c r="AQ27" s="11" cm="1">
        <f t="array" ref="AQ27">INDEX(W_psid!$B$2:$CZ$104,W_!$A27,W_!AQ$1)/Ns!$B$1</f>
        <v>1.1500228045069241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2.1960692258187531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6.4699636306792697E-3</v>
      </c>
      <c r="AL28" s="11" cm="1">
        <f t="array" ref="AL28">INDEX(W_psid!$B$2:$CZ$104,W_!$A28,W_!AL$1)/Ns!$B$1</f>
        <v>-1.654262998991334E-5</v>
      </c>
      <c r="AM28" s="11" cm="1">
        <f t="array" ref="AM28">INDEX(W_psid!$B$2:$CZ$104,W_!$A28,W_!AM$1)/Ns!$B$1</f>
        <v>0.3085684867619054</v>
      </c>
      <c r="AN28" s="11" cm="1">
        <f t="array" ref="AN28">INDEX(W_psid!$B$2:$CZ$104,W_!$A28,W_!AN$1)/Ns!$B$1</f>
        <v>3.4114758644484045E-3</v>
      </c>
      <c r="AO28" s="11" cm="1">
        <f t="array" ref="AO28">INDEX(W_psid!$B$2:$CZ$104,W_!$A28,W_!AO$1)/Ns!$B$1</f>
        <v>-3.3606442876288786E-5</v>
      </c>
      <c r="AP28" s="11" cm="1">
        <f t="array" ref="AP28">INDEX(W_psid!$B$2:$CZ$104,W_!$A28,W_!AP$1)/Ns!$B$1</f>
        <v>-9.2266139917108719E-2</v>
      </c>
      <c r="AQ28" s="11" cm="1">
        <f t="array" ref="AQ28">INDEX(W_psid!$B$2:$CZ$104,W_!$A28,W_!AQ$1)/Ns!$B$1</f>
        <v>-1.0537308040703297E-2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-0.15982886817538888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-0.5884274323673474</v>
      </c>
      <c r="AL29" s="11" cm="1">
        <f t="array" ref="AL29">INDEX(W_psid!$B$2:$CZ$104,W_!$A29,W_!AL$1)/Ns!$B$1</f>
        <v>-2.7493102646198485E-4</v>
      </c>
      <c r="AM29" s="11" cm="1">
        <f t="array" ref="AM29">INDEX(W_psid!$B$2:$CZ$104,W_!$A29,W_!AM$1)/Ns!$B$1</f>
        <v>-6.8133034878213348</v>
      </c>
      <c r="AN29" s="11" cm="1">
        <f t="array" ref="AN29">INDEX(W_psid!$B$2:$CZ$104,W_!$A29,W_!AN$1)/Ns!$B$1</f>
        <v>-7.7202256611766717E-2</v>
      </c>
      <c r="AO29" s="11" cm="1">
        <f t="array" ref="AO29">INDEX(W_psid!$B$2:$CZ$104,W_!$A29,W_!AO$1)/Ns!$B$1</f>
        <v>2.7656529924701014E-4</v>
      </c>
      <c r="AP29" s="11" cm="1">
        <f t="array" ref="AP29">INDEX(W_psid!$B$2:$CZ$104,W_!$A29,W_!AP$1)/Ns!$B$1</f>
        <v>3.2555752386952559</v>
      </c>
      <c r="AQ29" s="11" cm="1">
        <f t="array" ref="AQ29">INDEX(W_psid!$B$2:$CZ$104,W_!$A29,W_!AQ$1)/Ns!$B$1</f>
        <v>1.1438632223149516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3.6013244379958413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0.39822885562543558</v>
      </c>
      <c r="AL30" s="11" cm="1">
        <f t="array" ref="AL30">INDEX(W_psid!$B$2:$CZ$104,W_!$A30,W_!AL$1)/Ns!$B$1</f>
        <v>1.1672426919997213E-4</v>
      </c>
      <c r="AM30" s="11" cm="1">
        <f t="array" ref="AM30">INDEX(W_psid!$B$2:$CZ$104,W_!$A30,W_!AM$1)/Ns!$B$1</f>
        <v>2.0697043936818127</v>
      </c>
      <c r="AN30" s="11" cm="1">
        <f t="array" ref="AN30">INDEX(W_psid!$B$2:$CZ$104,W_!$A30,W_!AN$1)/Ns!$B$1</f>
        <v>8.680033457916729E-3</v>
      </c>
      <c r="AO30" s="11" cm="1">
        <f t="array" ref="AO30">INDEX(W_psid!$B$2:$CZ$104,W_!$A30,W_!AO$1)/Ns!$B$1</f>
        <v>-1.1859210784271893E-5</v>
      </c>
      <c r="AP30" s="11" cm="1">
        <f t="array" ref="AP30">INDEX(W_psid!$B$2:$CZ$104,W_!$A30,W_!AP$1)/Ns!$B$1</f>
        <v>-1.143060943870724</v>
      </c>
      <c r="AQ30" s="11" cm="1">
        <f t="array" ref="AQ30">INDEX(W_psid!$B$2:$CZ$104,W_!$A30,W_!AQ$1)/Ns!$B$1</f>
        <v>-0.74347619682916799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-1.082340772105542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39.93247590756279</v>
      </c>
      <c r="AL31" s="11" cm="1">
        <f t="array" ref="AL31">INDEX(W_psid!$B$2:$CZ$104,W_!$A31,W_!AL$1)/Ns!$B$1</f>
        <v>5.2124983952514005E-3</v>
      </c>
      <c r="AM31" s="11" cm="1">
        <f t="array" ref="AM31">INDEX(W_psid!$B$2:$CZ$104,W_!$A31,W_!AM$1)/Ns!$B$1</f>
        <v>223.6374705796041</v>
      </c>
      <c r="AN31" s="11" cm="1">
        <f t="array" ref="AN31">INDEX(W_psid!$B$2:$CZ$104,W_!$A31,W_!AN$1)/Ns!$B$1</f>
        <v>0.94663516478498999</v>
      </c>
      <c r="AO31" s="11" cm="1">
        <f t="array" ref="AO31">INDEX(W_psid!$B$2:$CZ$104,W_!$A31,W_!AO$1)/Ns!$B$1</f>
        <v>-1.1799388461397957E-2</v>
      </c>
      <c r="AP31" s="11" cm="1">
        <f t="array" ref="AP31">INDEX(W_psid!$B$2:$CZ$104,W_!$A31,W_!AP$1)/Ns!$B$1</f>
        <v>-102.28885487511907</v>
      </c>
      <c r="AQ31" s="11" cm="1">
        <f t="array" ref="AQ31">INDEX(W_psid!$B$2:$CZ$104,W_!$A31,W_!AQ$1)/Ns!$B$1</f>
        <v>-74.340512566262177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-117.76206867326755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36.247129410439051</v>
      </c>
      <c r="AL32" s="11" cm="1">
        <f t="array" ref="AL32">INDEX(W_psid!$B$2:$CZ$104,W_!$A32,W_!AL$1)/Ns!$B$1</f>
        <v>2.9367545299667699E-3</v>
      </c>
      <c r="AM32" s="11" cm="1">
        <f t="array" ref="AM32">INDEX(W_psid!$B$2:$CZ$104,W_!$A32,W_!AM$1)/Ns!$B$1</f>
        <v>204.21271694119108</v>
      </c>
      <c r="AN32" s="11" cm="1">
        <f t="array" ref="AN32">INDEX(W_psid!$B$2:$CZ$104,W_!$A32,W_!AN$1)/Ns!$B$1</f>
        <v>0.89765985895699385</v>
      </c>
      <c r="AO32" s="11" cm="1">
        <f t="array" ref="AO32">INDEX(W_psid!$B$2:$CZ$104,W_!$A32,W_!AO$1)/Ns!$B$1</f>
        <v>-1.1163918544670101E-2</v>
      </c>
      <c r="AP32" s="11" cm="1">
        <f t="array" ref="AP32">INDEX(W_psid!$B$2:$CZ$104,W_!$A32,W_!AP$1)/Ns!$B$1</f>
        <v>-91.906397158877994</v>
      </c>
      <c r="AQ32" s="11" cm="1">
        <f t="array" ref="AQ32">INDEX(W_psid!$B$2:$CZ$104,W_!$A32,W_!AQ$1)/Ns!$B$1</f>
        <v>-67.492798835756432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-107.43633121602889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-8.2101367873843398E-3</v>
      </c>
      <c r="AL33" s="11" cm="1">
        <f t="array" ref="AL33">INDEX(W_psid!$B$2:$CZ$104,W_!$A33,W_!AL$1)/Ns!$B$1</f>
        <v>3.8660994490644727E-5</v>
      </c>
      <c r="AM33" s="11" cm="1">
        <f t="array" ref="AM33">INDEX(W_psid!$B$2:$CZ$104,W_!$A33,W_!AM$1)/Ns!$B$1</f>
        <v>0.38946740779890698</v>
      </c>
      <c r="AN33" s="11" cm="1">
        <f t="array" ref="AN33">INDEX(W_psid!$B$2:$CZ$104,W_!$A33,W_!AN$1)/Ns!$B$1</f>
        <v>2.0632847841990072E-3</v>
      </c>
      <c r="AO33" s="11" cm="1">
        <f t="array" ref="AO33">INDEX(W_psid!$B$2:$CZ$104,W_!$A33,W_!AO$1)/Ns!$B$1</f>
        <v>-8.2164504984646863E-6</v>
      </c>
      <c r="AP33" s="11" cm="1">
        <f t="array" ref="AP33">INDEX(W_psid!$B$2:$CZ$104,W_!$A33,W_!AP$1)/Ns!$B$1</f>
        <v>-0.18264229332786935</v>
      </c>
      <c r="AQ33" s="11" cm="1">
        <f t="array" ref="AQ33">INDEX(W_psid!$B$2:$CZ$104,W_!$A33,W_!AQ$1)/Ns!$B$1</f>
        <v>2.9930042878607288E-2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-0.2098589999780153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-9.4767088511904305</v>
      </c>
      <c r="AL34" s="11" cm="1">
        <f t="array" ref="AL34">INDEX(W_psid!$B$2:$CZ$104,W_!$A34,W_!AL$1)/Ns!$B$1</f>
        <v>-2.5033458678467117E-3</v>
      </c>
      <c r="AM34" s="11" cm="1">
        <f t="array" ref="AM34">INDEX(W_psid!$B$2:$CZ$104,W_!$A34,W_!AM$1)/Ns!$B$1</f>
        <v>-64.179443732242675</v>
      </c>
      <c r="AN34" s="11" cm="1">
        <f t="array" ref="AN34">INDEX(W_psid!$B$2:$CZ$104,W_!$A34,W_!AN$1)/Ns!$B$1</f>
        <v>-1.0180908356931886</v>
      </c>
      <c r="AO34" s="11" cm="1">
        <f t="array" ref="AO34">INDEX(W_psid!$B$2:$CZ$104,W_!$A34,W_!AO$1)/Ns!$B$1</f>
        <v>5.566756214180942E-3</v>
      </c>
      <c r="AP34" s="11" cm="1">
        <f t="array" ref="AP34">INDEX(W_psid!$B$2:$CZ$104,W_!$A34,W_!AP$1)/Ns!$B$1</f>
        <v>26.280210251208917</v>
      </c>
      <c r="AQ34" s="11" cm="1">
        <f t="array" ref="AQ34">INDEX(W_psid!$B$2:$CZ$104,W_!$A34,W_!AQ$1)/Ns!$B$1</f>
        <v>17.403271054592906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33.874919080834616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0.18811911673914675</v>
      </c>
      <c r="AL35" s="11" cm="1">
        <f t="array" ref="AL35">INDEX(W_psid!$B$2:$CZ$104,W_!$A35,W_!AL$1)/Ns!$B$1</f>
        <v>3.3014635760797793E-5</v>
      </c>
      <c r="AM35" s="11" cm="1">
        <f t="array" ref="AM35">INDEX(W_psid!$B$2:$CZ$104,W_!$A35,W_!AM$1)/Ns!$B$1</f>
        <v>1.246182097689241</v>
      </c>
      <c r="AN35" s="11" cm="1">
        <f t="array" ref="AN35">INDEX(W_psid!$B$2:$CZ$104,W_!$A35,W_!AN$1)/Ns!$B$1</f>
        <v>5.5071357707618335E-3</v>
      </c>
      <c r="AO35" s="11" cm="1">
        <f t="array" ref="AO35">INDEX(W_psid!$B$2:$CZ$104,W_!$A35,W_!AO$1)/Ns!$B$1</f>
        <v>-1.5512663798154911E-4</v>
      </c>
      <c r="AP35" s="11" cm="1">
        <f t="array" ref="AP35">INDEX(W_psid!$B$2:$CZ$104,W_!$A35,W_!AP$1)/Ns!$B$1</f>
        <v>-0.36243384866714978</v>
      </c>
      <c r="AQ35" s="11" cm="1">
        <f t="array" ref="AQ35">INDEX(W_psid!$B$2:$CZ$104,W_!$A35,W_!AQ$1)/Ns!$B$1</f>
        <v>-0.35275495380070238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-0.64740469272844958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1068.3947156148856</v>
      </c>
      <c r="AL36" s="11" cm="1">
        <f t="array" ref="AL36">INDEX(W_psid!$B$2:$CZ$104,W_!$A36,W_!AL$1)/Ns!$B$1</f>
        <v>-5.4054250667207558E-2</v>
      </c>
      <c r="AM36" s="11" cm="1">
        <f t="array" ref="AM36">INDEX(W_psid!$B$2:$CZ$104,W_!$A36,W_!AM$1)/Ns!$B$1</f>
        <v>6339.4727860263083</v>
      </c>
      <c r="AN36" s="11" cm="1">
        <f t="array" ref="AN36">INDEX(W_psid!$B$2:$CZ$104,W_!$A36,W_!AN$1)/Ns!$B$1</f>
        <v>26.228217581913196</v>
      </c>
      <c r="AO36" s="11" cm="1">
        <f t="array" ref="AO36">INDEX(W_psid!$B$2:$CZ$104,W_!$A36,W_!AO$1)/Ns!$B$1</f>
        <v>-0.35439756964557967</v>
      </c>
      <c r="AP36" s="11" cm="1">
        <f t="array" ref="AP36">INDEX(W_psid!$B$2:$CZ$104,W_!$A36,W_!AP$1)/Ns!$B$1</f>
        <v>-2940.6878479146144</v>
      </c>
      <c r="AQ36" s="11" cm="1">
        <f t="array" ref="AQ36">INDEX(W_psid!$B$2:$CZ$104,W_!$A36,W_!AQ$1)/Ns!$B$1</f>
        <v>-1998.7574937441038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-3313.0964510664212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95</v>
      </c>
      <c r="B37" t="str">
        <f>MOMS!$A$35</f>
        <v>betahwk</v>
      </c>
      <c r="C37" t="str">
        <f>MOMS!$B$35</f>
        <v>betahwk</v>
      </c>
      <c r="D37" s="11" cm="1">
        <f t="array" ref="D37">INDEX(W_psid!$B$2:$CZ$104,W_!$A37,W_!D$1)/Ns!$B$1</f>
        <v>-2.7942573244046147</v>
      </c>
      <c r="E37" s="11" cm="1">
        <f t="array" ref="E37">INDEX(W_psid!$B$2:$CZ$104,W_!$A37,W_!E$1)/Ns!$B$1</f>
        <v>-1.9282397193109404</v>
      </c>
      <c r="F37" s="11" cm="1">
        <f t="array" ref="F37">INDEX(W_psid!$B$2:$CZ$104,W_!$A37,W_!F$1)/Ns!$B$1</f>
        <v>-5.5916262093774529</v>
      </c>
      <c r="G37" s="11" cm="1">
        <f t="array" ref="G37">INDEX(W_psid!$B$2:$CZ$104,W_!$A37,W_!G$1)/Ns!$B$1</f>
        <v>-211.30141923339218</v>
      </c>
      <c r="H37" s="11" cm="1">
        <f t="array" ref="H37">INDEX(W_psid!$B$2:$CZ$104,W_!$A37,W_!H$1)/Ns!$B$1</f>
        <v>11.957490418677887</v>
      </c>
      <c r="I37" s="11" cm="1">
        <f t="array" ref="I37">INDEX(W_psid!$B$2:$CZ$104,W_!$A37,W_!I$1)/Ns!$B$1</f>
        <v>73.620088502439629</v>
      </c>
      <c r="J37" s="11" cm="1">
        <f t="array" ref="J37">INDEX(W_psid!$B$2:$CZ$104,W_!$A37,W_!J$1)/Ns!$B$1</f>
        <v>101.33075077941011</v>
      </c>
      <c r="K37" s="11" cm="1">
        <f t="array" ref="K37">INDEX(W_psid!$B$2:$CZ$104,W_!$A37,W_!K$1)/Ns!$B$1</f>
        <v>31.075729862315068</v>
      </c>
      <c r="L37" s="11" cm="1">
        <f t="array" ref="L37">INDEX(W_psid!$B$2:$CZ$104,W_!$A37,W_!L$1)/Ns!$B$1</f>
        <v>115.10740771448714</v>
      </c>
      <c r="M37" s="11" cm="1">
        <f t="array" ref="M37">INDEX(W_psid!$B$2:$CZ$104,W_!$A37,W_!M$1)/Ns!$B$1</f>
        <v>46.823785685435425</v>
      </c>
      <c r="N37" s="11" cm="1">
        <f t="array" ref="N37">INDEX(W_psid!$B$2:$CZ$104,W_!$A37,W_!N$1)/Ns!$B$1</f>
        <v>-28.56495763867628</v>
      </c>
      <c r="O37" s="11" cm="1">
        <f t="array" ref="O37">INDEX(W_psid!$B$2:$CZ$104,W_!$A37,W_!O$1)/Ns!$B$1</f>
        <v>-127.6787808320332</v>
      </c>
      <c r="P37" s="11" cm="1">
        <f t="array" ref="P37">INDEX(W_psid!$B$2:$CZ$104,W_!$A37,W_!P$1)/Ns!$B$1</f>
        <v>-17.99329815882259</v>
      </c>
      <c r="Q37" s="11" cm="1">
        <f t="array" ref="Q37">INDEX(W_psid!$B$2:$CZ$104,W_!$A37,W_!Q$1)/Ns!$B$1</f>
        <v>73.57291854687702</v>
      </c>
      <c r="R37" s="11" cm="1">
        <f t="array" ref="R37">INDEX(W_psid!$B$2:$CZ$104,W_!$A37,W_!R$1)/Ns!$B$1</f>
        <v>-60.996895257536984</v>
      </c>
      <c r="S37" s="11" cm="1">
        <f t="array" ref="S37">INDEX(W_psid!$B$2:$CZ$104,W_!$A37,W_!S$1)/Ns!$B$1</f>
        <v>-5.4563297311719099E-2</v>
      </c>
      <c r="T37" s="11" cm="1">
        <f t="array" ref="T37">INDEX(W_psid!$B$2:$CZ$104,W_!$A37,W_!T$1)/Ns!$B$1</f>
        <v>3.0809364778536003E-3</v>
      </c>
      <c r="U37" s="11" cm="1">
        <f t="array" ref="U37">INDEX(W_psid!$B$2:$CZ$104,W_!$A37,W_!U$1)/Ns!$B$1</f>
        <v>-0.10173489646599192</v>
      </c>
      <c r="V37" s="11" cm="1">
        <f t="array" ref="V37">INDEX(W_psid!$B$2:$CZ$104,W_!$A37,W_!V$1)/Ns!$B$1</f>
        <v>3.9039584534518803</v>
      </c>
      <c r="W37" s="11" cm="1">
        <f t="array" ref="W37">INDEX(W_psid!$B$2:$CZ$104,W_!$A37,W_!W$1)/Ns!$B$1</f>
        <v>3.8913106117669463</v>
      </c>
      <c r="X37" s="11" cm="1">
        <f t="array" ref="X37">INDEX(W_psid!$B$2:$CZ$104,W_!$A37,W_!X$1)/Ns!$B$1</f>
        <v>1.8997221387395582</v>
      </c>
      <c r="Y37" s="11" cm="1">
        <f t="array" ref="Y37">INDEX(W_psid!$B$2:$CZ$104,W_!$A37,W_!Y$1)/Ns!$B$1</f>
        <v>0.99824818716135155</v>
      </c>
      <c r="Z37" s="11" cm="1">
        <f t="array" ref="Z37">INDEX(W_psid!$B$2:$CZ$104,W_!$A37,W_!Z$1)/Ns!$B$1</f>
        <v>1.6728524669573277</v>
      </c>
      <c r="AA37" s="11" cm="1">
        <f t="array" ref="AA37">INDEX(W_psid!$B$2:$CZ$104,W_!$A37,W_!AA$1)/Ns!$B$1</f>
        <v>-0.56100057310974805</v>
      </c>
      <c r="AB37" s="11" cm="1">
        <f t="array" ref="AB37">INDEX(W_psid!$B$2:$CZ$104,W_!$A37,W_!AB$1)/Ns!$B$1</f>
        <v>6.4699636306792697E-3</v>
      </c>
      <c r="AC37" s="11" cm="1">
        <f t="array" ref="AC37">INDEX(W_psid!$B$2:$CZ$104,W_!$A37,W_!AC$1)/Ns!$B$1</f>
        <v>-0.5884274323673474</v>
      </c>
      <c r="AD37" s="11" cm="1">
        <f t="array" ref="AD37">INDEX(W_psid!$B$2:$CZ$104,W_!$A37,W_!AD$1)/Ns!$B$1</f>
        <v>0.39822885562543558</v>
      </c>
      <c r="AE37" s="11" cm="1">
        <f t="array" ref="AE37">INDEX(W_psid!$B$2:$CZ$104,W_!$A37,W_!AE$1)/Ns!$B$1</f>
        <v>39.93247590756279</v>
      </c>
      <c r="AF37" s="11" cm="1">
        <f t="array" ref="AF37">INDEX(W_psid!$B$2:$CZ$104,W_!$A37,W_!AF$1)/Ns!$B$1</f>
        <v>36.247129410439051</v>
      </c>
      <c r="AG37" s="11" cm="1">
        <f t="array" ref="AG37">INDEX(W_psid!$B$2:$CZ$104,W_!$A37,W_!AG$1)/Ns!$B$1</f>
        <v>-8.2101367873843398E-3</v>
      </c>
      <c r="AH37" s="11" cm="1">
        <f t="array" ref="AH37">INDEX(W_psid!$B$2:$CZ$104,W_!$A37,W_!AH$1)/Ns!$B$1</f>
        <v>-9.4767088511904305</v>
      </c>
      <c r="AI37" s="11" cm="1">
        <f t="array" ref="AI37">INDEX(W_psid!$B$2:$CZ$104,W_!$A37,W_!AI$1)/Ns!$B$1</f>
        <v>0.18811911673914675</v>
      </c>
      <c r="AJ37" s="11" cm="1">
        <f t="array" ref="AJ37">INDEX(W_psid!$B$2:$CZ$104,W_!$A37,W_!AJ$1)/Ns!$B$1</f>
        <v>1068.3947156148856</v>
      </c>
      <c r="AK37" s="11" cm="1">
        <f t="array" ref="AK37">INDEX(W_psid!$B$2:$CZ$104,W_!$A37,W_!AK$1)/Ns!$B$1</f>
        <v>430.24937553898894</v>
      </c>
      <c r="AL37" s="11" cm="1">
        <f t="array" ref="AL37">INDEX(W_psid!$B$2:$CZ$104,W_!$A37,W_!AL$1)/Ns!$B$1</f>
        <v>-2.1518354241038668E-2</v>
      </c>
      <c r="AM37" s="11" cm="1">
        <f t="array" ref="AM37">INDEX(W_psid!$B$2:$CZ$104,W_!$A37,W_!AM$1)/Ns!$B$1</f>
        <v>1340.2594630499275</v>
      </c>
      <c r="AN37" s="11" cm="1">
        <f t="array" ref="AN37">INDEX(W_psid!$B$2:$CZ$104,W_!$A37,W_!AN$1)/Ns!$B$1</f>
        <v>4.9981445009904357</v>
      </c>
      <c r="AO37" s="11" cm="1">
        <f t="array" ref="AO37">INDEX(W_psid!$B$2:$CZ$104,W_!$A37,W_!AO$1)/Ns!$B$1</f>
        <v>-9.800182023128777E-2</v>
      </c>
      <c r="AP37" s="11" cm="1">
        <f t="array" ref="AP37">INDEX(W_psid!$B$2:$CZ$104,W_!$A37,W_!AP$1)/Ns!$B$1</f>
        <v>-568.10092143102315</v>
      </c>
      <c r="AQ37" s="11" cm="1">
        <f t="array" ref="AQ37">INDEX(W_psid!$B$2:$CZ$104,W_!$A37,W_!AQ$1)/Ns!$B$1</f>
        <v>-811.63735040907227</v>
      </c>
      <c r="AR37" s="11" cm="1">
        <f t="array" ref="AR37">INDEX(W_psid!$B$2:$CZ$104,W_!$A37,W_!AR$1)/Ns!$B$1</f>
        <v>3.0436972629051928E-2</v>
      </c>
      <c r="AS37" s="11" cm="1">
        <f t="array" ref="AS37">INDEX(W_psid!$B$2:$CZ$104,W_!$A37,W_!AS$1)/Ns!$B$1</f>
        <v>-701.75855763872062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46.30025903218278</v>
      </c>
      <c r="AV37" s="11" cm="1">
        <f t="array" ref="AV37">INDEX(W_psid!$B$2:$CZ$104,W_!$A37,W_!AV$1)/Ns!$B$1</f>
        <v>-0.76082596409849357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99</v>
      </c>
      <c r="B38" t="str">
        <f>MOMS!$A$36</f>
        <v>betalwg</v>
      </c>
      <c r="C38" t="str">
        <f>MOMS!$B$36</f>
        <v>betalwg</v>
      </c>
      <c r="D38" s="11" cm="1">
        <f t="array" ref="D38">INDEX(W_psid!$B$2:$CZ$104,W_!$A38,W_!D$1)/Ns!$B$1</f>
        <v>-2.4539634995494951E-4</v>
      </c>
      <c r="E38" s="11" cm="1">
        <f t="array" ref="E38">INDEX(W_psid!$B$2:$CZ$104,W_!$A38,W_!E$1)/Ns!$B$1</f>
        <v>-2.8424344588463876E-3</v>
      </c>
      <c r="F38" s="11" cm="1">
        <f t="array" ref="F38">INDEX(W_psid!$B$2:$CZ$104,W_!$A38,W_!F$1)/Ns!$B$1</f>
        <v>4.2976884985427682E-4</v>
      </c>
      <c r="G38" s="11" cm="1">
        <f t="array" ref="G38">INDEX(W_psid!$B$2:$CZ$104,W_!$A38,W_!G$1)/Ns!$B$1</f>
        <v>5.0925987869129559E-2</v>
      </c>
      <c r="H38" s="11" cm="1">
        <f t="array" ref="H38">INDEX(W_psid!$B$2:$CZ$104,W_!$A38,W_!H$1)/Ns!$B$1</f>
        <v>1.2862911662788602E-3</v>
      </c>
      <c r="I38" s="11" cm="1">
        <f t="array" ref="I38">INDEX(W_psid!$B$2:$CZ$104,W_!$A38,W_!I$1)/Ns!$B$1</f>
        <v>3.0292278672133268E-2</v>
      </c>
      <c r="J38" s="11" cm="1">
        <f t="array" ref="J38">INDEX(W_psid!$B$2:$CZ$104,W_!$A38,W_!J$1)/Ns!$B$1</f>
        <v>-6.2360439785684079E-3</v>
      </c>
      <c r="K38" s="11" cm="1">
        <f t="array" ref="K38">INDEX(W_psid!$B$2:$CZ$104,W_!$A38,W_!K$1)/Ns!$B$1</f>
        <v>8.5693700947602258E-2</v>
      </c>
      <c r="L38" s="11" cm="1">
        <f t="array" ref="L38">INDEX(W_psid!$B$2:$CZ$104,W_!$A38,W_!L$1)/Ns!$B$1</f>
        <v>-3.9253046825761778E-2</v>
      </c>
      <c r="M38" s="11" cm="1">
        <f t="array" ref="M38">INDEX(W_psid!$B$2:$CZ$104,W_!$A38,W_!M$1)/Ns!$B$1</f>
        <v>-4.9535414988894397E-2</v>
      </c>
      <c r="N38" s="11" cm="1">
        <f t="array" ref="N38">INDEX(W_psid!$B$2:$CZ$104,W_!$A38,W_!N$1)/Ns!$B$1</f>
        <v>-4.1857470741297607E-2</v>
      </c>
      <c r="O38" s="11" cm="1">
        <f t="array" ref="O38">INDEX(W_psid!$B$2:$CZ$104,W_!$A38,W_!O$1)/Ns!$B$1</f>
        <v>1.0508109622717591E-2</v>
      </c>
      <c r="P38" s="11" cm="1">
        <f t="array" ref="P38">INDEX(W_psid!$B$2:$CZ$104,W_!$A38,W_!P$1)/Ns!$B$1</f>
        <v>-1.4051065633767172E-2</v>
      </c>
      <c r="Q38" s="11" cm="1">
        <f t="array" ref="Q38">INDEX(W_psid!$B$2:$CZ$104,W_!$A38,W_!Q$1)/Ns!$B$1</f>
        <v>0.10663089471080375</v>
      </c>
      <c r="R38" s="11" cm="1">
        <f t="array" ref="R38">INDEX(W_psid!$B$2:$CZ$104,W_!$A38,W_!R$1)/Ns!$B$1</f>
        <v>-4.9997029054094921E-2</v>
      </c>
      <c r="S38" s="11" cm="1">
        <f t="array" ref="S38">INDEX(W_psid!$B$2:$CZ$104,W_!$A38,W_!S$1)/Ns!$B$1</f>
        <v>3.2006766873150301E-6</v>
      </c>
      <c r="T38" s="11" cm="1">
        <f t="array" ref="T38">INDEX(W_psid!$B$2:$CZ$104,W_!$A38,W_!T$1)/Ns!$B$1</f>
        <v>-2.6887122730866516E-6</v>
      </c>
      <c r="U38" s="11" cm="1">
        <f t="array" ref="U38">INDEX(W_psid!$B$2:$CZ$104,W_!$A38,W_!U$1)/Ns!$B$1</f>
        <v>-1.0401453563577732E-4</v>
      </c>
      <c r="V38" s="11" cm="1">
        <f t="array" ref="V38">INDEX(W_psid!$B$2:$CZ$104,W_!$A38,W_!V$1)/Ns!$B$1</f>
        <v>2.3109967081836125E-3</v>
      </c>
      <c r="W38" s="11" cm="1">
        <f t="array" ref="W38">INDEX(W_psid!$B$2:$CZ$104,W_!$A38,W_!W$1)/Ns!$B$1</f>
        <v>2.1620910093765934E-3</v>
      </c>
      <c r="X38" s="11" cm="1">
        <f t="array" ref="X38">INDEX(W_psid!$B$2:$CZ$104,W_!$A38,W_!X$1)/Ns!$B$1</f>
        <v>2.5648873556789291E-3</v>
      </c>
      <c r="Y38" s="11" cm="1">
        <f t="array" ref="Y38">INDEX(W_psid!$B$2:$CZ$104,W_!$A38,W_!Y$1)/Ns!$B$1</f>
        <v>2.6092686341621651E-3</v>
      </c>
      <c r="Z38" s="11" cm="1">
        <f t="array" ref="Z38">INDEX(W_psid!$B$2:$CZ$104,W_!$A38,W_!Z$1)/Ns!$B$1</f>
        <v>2.7127073347101688E-3</v>
      </c>
      <c r="AA38" s="11" cm="1">
        <f t="array" ref="AA38">INDEX(W_psid!$B$2:$CZ$104,W_!$A38,W_!AA$1)/Ns!$B$1</f>
        <v>9.6233578370306396E-4</v>
      </c>
      <c r="AB38" s="11" cm="1">
        <f t="array" ref="AB38">INDEX(W_psid!$B$2:$CZ$104,W_!$A38,W_!AB$1)/Ns!$B$1</f>
        <v>-1.654262998991334E-5</v>
      </c>
      <c r="AC38" s="11" cm="1">
        <f t="array" ref="AC38">INDEX(W_psid!$B$2:$CZ$104,W_!$A38,W_!AC$1)/Ns!$B$1</f>
        <v>-2.7493102646198485E-4</v>
      </c>
      <c r="AD38" s="11" cm="1">
        <f t="array" ref="AD38">INDEX(W_psid!$B$2:$CZ$104,W_!$A38,W_!AD$1)/Ns!$B$1</f>
        <v>1.1672426919997213E-4</v>
      </c>
      <c r="AE38" s="11" cm="1">
        <f t="array" ref="AE38">INDEX(W_psid!$B$2:$CZ$104,W_!$A38,W_!AE$1)/Ns!$B$1</f>
        <v>5.2124983952514005E-3</v>
      </c>
      <c r="AF38" s="11" cm="1">
        <f t="array" ref="AF38">INDEX(W_psid!$B$2:$CZ$104,W_!$A38,W_!AF$1)/Ns!$B$1</f>
        <v>2.9367545299667699E-3</v>
      </c>
      <c r="AG38" s="11" cm="1">
        <f t="array" ref="AG38">INDEX(W_psid!$B$2:$CZ$104,W_!$A38,W_!AG$1)/Ns!$B$1</f>
        <v>3.8660994490644727E-5</v>
      </c>
      <c r="AH38" s="11" cm="1">
        <f t="array" ref="AH38">INDEX(W_psid!$B$2:$CZ$104,W_!$A38,W_!AH$1)/Ns!$B$1</f>
        <v>-2.5033458678467117E-3</v>
      </c>
      <c r="AI38" s="11" cm="1">
        <f t="array" ref="AI38">INDEX(W_psid!$B$2:$CZ$104,W_!$A38,W_!AI$1)/Ns!$B$1</f>
        <v>3.3014635760797793E-5</v>
      </c>
      <c r="AJ38" s="11" cm="1">
        <f t="array" ref="AJ38">INDEX(W_psid!$B$2:$CZ$104,W_!$A38,W_!AJ$1)/Ns!$B$1</f>
        <v>-5.4054250667207558E-2</v>
      </c>
      <c r="AK38" s="11" cm="1">
        <f t="array" ref="AK38">INDEX(W_psid!$B$2:$CZ$104,W_!$A38,W_!AK$1)/Ns!$B$1</f>
        <v>-2.1518354241038668E-2</v>
      </c>
      <c r="AL38" s="11" cm="1">
        <f t="array" ref="AL38">INDEX(W_psid!$B$2:$CZ$104,W_!$A38,W_!AL$1)/Ns!$B$1</f>
        <v>2.4723379702044511E-4</v>
      </c>
      <c r="AM38" s="11" cm="1">
        <f t="array" ref="AM38">INDEX(W_psid!$B$2:$CZ$104,W_!$A38,W_!AM$1)/Ns!$B$1</f>
        <v>3.2556494684127398E-4</v>
      </c>
      <c r="AN38" s="11" cm="1">
        <f t="array" ref="AN38">INDEX(W_psid!$B$2:$CZ$104,W_!$A38,W_!AN$1)/Ns!$B$1</f>
        <v>1.3613219993927133E-3</v>
      </c>
      <c r="AO38" s="11" cm="1">
        <f t="array" ref="AO38">INDEX(W_psid!$B$2:$CZ$104,W_!$A38,W_!AO$1)/Ns!$B$1</f>
        <v>-1.5645820010581742E-5</v>
      </c>
      <c r="AP38" s="11" cm="1">
        <f t="array" ref="AP38">INDEX(W_psid!$B$2:$CZ$104,W_!$A38,W_!AP$1)/Ns!$B$1</f>
        <v>2.8116227361705957E-2</v>
      </c>
      <c r="AQ38" s="11" cm="1">
        <f t="array" ref="AQ38">INDEX(W_psid!$B$2:$CZ$104,W_!$A38,W_!AQ$1)/Ns!$B$1</f>
        <v>4.2621514898831668E-2</v>
      </c>
      <c r="AR38" s="11" cm="1">
        <f t="array" ref="AR38">INDEX(W_psid!$B$2:$CZ$104,W_!$A38,W_!AR$1)/Ns!$B$1</f>
        <v>-4.6291652160110119E-4</v>
      </c>
      <c r="AS38" s="11" cm="1">
        <f t="array" ref="AS38">INDEX(W_psid!$B$2:$CZ$104,W_!$A38,W_!AS$1)/Ns!$B$1</f>
        <v>2.1389821354440338E-3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1.9292547643326243E-2</v>
      </c>
      <c r="AV38" s="11" cm="1">
        <f t="array" ref="AV38">INDEX(W_psid!$B$2:$CZ$104,W_!$A38,W_!AV$1)/Ns!$B$1</f>
        <v>3.5940734792158446E-4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94</v>
      </c>
      <c r="B39" t="str">
        <f>MOMS!$A$37</f>
        <v>betahrs0_w</v>
      </c>
      <c r="C39" t="str">
        <f>MOMS!$B$37</f>
        <v>betahrs0_w</v>
      </c>
      <c r="D39" s="11" cm="1">
        <f t="array" ref="D39">INDEX(W_psid!$B$2:$CZ$104,W_!$A39,W_!D$1)/Ns!$B$1</f>
        <v>-10.079717535513957</v>
      </c>
      <c r="E39" s="11" cm="1">
        <f t="array" ref="E39">INDEX(W_psid!$B$2:$CZ$104,W_!$A39,W_!E$1)/Ns!$B$1</f>
        <v>-21.470939964265249</v>
      </c>
      <c r="F39" s="11" cm="1">
        <f t="array" ref="F39">INDEX(W_psid!$B$2:$CZ$104,W_!$A39,W_!F$1)/Ns!$B$1</f>
        <v>-24.711962266554782</v>
      </c>
      <c r="G39" s="11" cm="1">
        <f t="array" ref="G39">INDEX(W_psid!$B$2:$CZ$104,W_!$A39,W_!G$1)/Ns!$B$1</f>
        <v>-1126.2225585624208</v>
      </c>
      <c r="H39" s="11" cm="1">
        <f t="array" ref="H39">INDEX(W_psid!$B$2:$CZ$104,W_!$A39,W_!H$1)/Ns!$B$1</f>
        <v>171.11345810509954</v>
      </c>
      <c r="I39" s="11" cm="1">
        <f t="array" ref="I39">INDEX(W_psid!$B$2:$CZ$104,W_!$A39,W_!I$1)/Ns!$B$1</f>
        <v>404.58355238648295</v>
      </c>
      <c r="J39" s="11" cm="1">
        <f t="array" ref="J39">INDEX(W_psid!$B$2:$CZ$104,W_!$A39,W_!J$1)/Ns!$B$1</f>
        <v>622.72285024766177</v>
      </c>
      <c r="K39" s="11" cm="1">
        <f t="array" ref="K39">INDEX(W_psid!$B$2:$CZ$104,W_!$A39,W_!K$1)/Ns!$B$1</f>
        <v>320.97113318614242</v>
      </c>
      <c r="L39" s="11" cm="1">
        <f t="array" ref="L39">INDEX(W_psid!$B$2:$CZ$104,W_!$A39,W_!L$1)/Ns!$B$1</f>
        <v>-1.1994961544104632</v>
      </c>
      <c r="M39" s="11" cm="1">
        <f t="array" ref="M39">INDEX(W_psid!$B$2:$CZ$104,W_!$A39,W_!M$1)/Ns!$B$1</f>
        <v>71.842198819411237</v>
      </c>
      <c r="N39" s="11" cm="1">
        <f t="array" ref="N39">INDEX(W_psid!$B$2:$CZ$104,W_!$A39,W_!N$1)/Ns!$B$1</f>
        <v>161.51816515491561</v>
      </c>
      <c r="O39" s="11" cm="1">
        <f t="array" ref="O39">INDEX(W_psid!$B$2:$CZ$104,W_!$A39,W_!O$1)/Ns!$B$1</f>
        <v>-41.319673908751653</v>
      </c>
      <c r="P39" s="11" cm="1">
        <f t="array" ref="P39">INDEX(W_psid!$B$2:$CZ$104,W_!$A39,W_!P$1)/Ns!$B$1</f>
        <v>-55.979393464340006</v>
      </c>
      <c r="Q39" s="11" cm="1">
        <f t="array" ref="Q39">INDEX(W_psid!$B$2:$CZ$104,W_!$A39,W_!Q$1)/Ns!$B$1</f>
        <v>618.86855848909056</v>
      </c>
      <c r="R39" s="11" cm="1">
        <f t="array" ref="R39">INDEX(W_psid!$B$2:$CZ$104,W_!$A39,W_!R$1)/Ns!$B$1</f>
        <v>-442.87888427876425</v>
      </c>
      <c r="S39" s="11" cm="1">
        <f t="array" ref="S39">INDEX(W_psid!$B$2:$CZ$104,W_!$A39,W_!S$1)/Ns!$B$1</f>
        <v>-0.25285864456974494</v>
      </c>
      <c r="T39" s="11" cm="1">
        <f t="array" ref="T39">INDEX(W_psid!$B$2:$CZ$104,W_!$A39,W_!T$1)/Ns!$B$1</f>
        <v>3.8684573372032731E-2</v>
      </c>
      <c r="U39" s="11" cm="1">
        <f t="array" ref="U39">INDEX(W_psid!$B$2:$CZ$104,W_!$A39,W_!U$1)/Ns!$B$1</f>
        <v>-0.46450567826741906</v>
      </c>
      <c r="V39" s="11" cm="1">
        <f t="array" ref="V39">INDEX(W_psid!$B$2:$CZ$104,W_!$A39,W_!V$1)/Ns!$B$1</f>
        <v>31.954326148909761</v>
      </c>
      <c r="W39" s="11" cm="1">
        <f t="array" ref="W39">INDEX(W_psid!$B$2:$CZ$104,W_!$A39,W_!W$1)/Ns!$B$1</f>
        <v>30.838536569420821</v>
      </c>
      <c r="X39" s="11" cm="1">
        <f t="array" ref="X39">INDEX(W_psid!$B$2:$CZ$104,W_!$A39,W_!X$1)/Ns!$B$1</f>
        <v>25.550388158062624</v>
      </c>
      <c r="Y39" s="11" cm="1">
        <f t="array" ref="Y39">INDEX(W_psid!$B$2:$CZ$104,W_!$A39,W_!Y$1)/Ns!$B$1</f>
        <v>20.757148071253333</v>
      </c>
      <c r="Z39" s="11" cm="1">
        <f t="array" ref="Z39">INDEX(W_psid!$B$2:$CZ$104,W_!$A39,W_!Z$1)/Ns!$B$1</f>
        <v>22.945580633730248</v>
      </c>
      <c r="AA39" s="11" cm="1">
        <f t="array" ref="AA39">INDEX(W_psid!$B$2:$CZ$104,W_!$A39,W_!AA$1)/Ns!$B$1</f>
        <v>-4.2172971338089003</v>
      </c>
      <c r="AB39" s="11" cm="1">
        <f t="array" ref="AB39">INDEX(W_psid!$B$2:$CZ$104,W_!$A39,W_!AB$1)/Ns!$B$1</f>
        <v>0.3085684867619054</v>
      </c>
      <c r="AC39" s="11" cm="1">
        <f t="array" ref="AC39">INDEX(W_psid!$B$2:$CZ$104,W_!$A39,W_!AC$1)/Ns!$B$1</f>
        <v>-6.8133034878213348</v>
      </c>
      <c r="AD39" s="11" cm="1">
        <f t="array" ref="AD39">INDEX(W_psid!$B$2:$CZ$104,W_!$A39,W_!AD$1)/Ns!$B$1</f>
        <v>2.0697043936818127</v>
      </c>
      <c r="AE39" s="11" cm="1">
        <f t="array" ref="AE39">INDEX(W_psid!$B$2:$CZ$104,W_!$A39,W_!AE$1)/Ns!$B$1</f>
        <v>223.6374705796041</v>
      </c>
      <c r="AF39" s="11" cm="1">
        <f t="array" ref="AF39">INDEX(W_psid!$B$2:$CZ$104,W_!$A39,W_!AF$1)/Ns!$B$1</f>
        <v>204.21271694119108</v>
      </c>
      <c r="AG39" s="11" cm="1">
        <f t="array" ref="AG39">INDEX(W_psid!$B$2:$CZ$104,W_!$A39,W_!AG$1)/Ns!$B$1</f>
        <v>0.38946740779890698</v>
      </c>
      <c r="AH39" s="11" cm="1">
        <f t="array" ref="AH39">INDEX(W_psid!$B$2:$CZ$104,W_!$A39,W_!AH$1)/Ns!$B$1</f>
        <v>-64.179443732242675</v>
      </c>
      <c r="AI39" s="11" cm="1">
        <f t="array" ref="AI39">INDEX(W_psid!$B$2:$CZ$104,W_!$A39,W_!AI$1)/Ns!$B$1</f>
        <v>1.246182097689241</v>
      </c>
      <c r="AJ39" s="11" cm="1">
        <f t="array" ref="AJ39">INDEX(W_psid!$B$2:$CZ$104,W_!$A39,W_!AJ$1)/Ns!$B$1</f>
        <v>6339.4727860263083</v>
      </c>
      <c r="AK39" s="11" cm="1">
        <f t="array" ref="AK39">INDEX(W_psid!$B$2:$CZ$104,W_!$A39,W_!AK$1)/Ns!$B$1</f>
        <v>1340.2594630499275</v>
      </c>
      <c r="AL39" s="11" cm="1">
        <f t="array" ref="AL39">INDEX(W_psid!$B$2:$CZ$104,W_!$A39,W_!AL$1)/Ns!$B$1</f>
        <v>3.2556494684127398E-4</v>
      </c>
      <c r="AM39" s="11" cm="1">
        <f t="array" ref="AM39">INDEX(W_psid!$B$2:$CZ$104,W_!$A39,W_!AM$1)/Ns!$B$1</f>
        <v>8436.0261363799946</v>
      </c>
      <c r="AN39" s="11" cm="1">
        <f t="array" ref="AN39">INDEX(W_psid!$B$2:$CZ$104,W_!$A39,W_!AN$1)/Ns!$B$1</f>
        <v>34.12888723669068</v>
      </c>
      <c r="AO39" s="11" cm="1">
        <f t="array" ref="AO39">INDEX(W_psid!$B$2:$CZ$104,W_!$A39,W_!AO$1)/Ns!$B$1</f>
        <v>-0.64197830668451805</v>
      </c>
      <c r="AP39" s="11" cm="1">
        <f t="array" ref="AP39">INDEX(W_psid!$B$2:$CZ$104,W_!$A39,W_!AP$1)/Ns!$B$1</f>
        <v>-3371.1500153556899</v>
      </c>
      <c r="AQ39" s="11" cm="1">
        <f t="array" ref="AQ39">INDEX(W_psid!$B$2:$CZ$104,W_!$A39,W_!AQ$1)/Ns!$B$1</f>
        <v>-2509.6765171782167</v>
      </c>
      <c r="AR39" s="11" cm="1">
        <f t="array" ref="AR39">INDEX(W_psid!$B$2:$CZ$104,W_!$A39,W_!AR$1)/Ns!$B$1</f>
        <v>-3.2783165587112781E-3</v>
      </c>
      <c r="AS39" s="11" cm="1">
        <f t="array" ref="AS39">INDEX(W_psid!$B$2:$CZ$104,W_!$A39,W_!AS$1)/Ns!$B$1</f>
        <v>-4401.167445404194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221.14962958502946</v>
      </c>
      <c r="AV39" s="11" cm="1">
        <f t="array" ref="AV39">INDEX(W_psid!$B$2:$CZ$104,W_!$A39,W_!AV$1)/Ns!$B$1</f>
        <v>-2.0639005749962931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0.10799655895447798</v>
      </c>
      <c r="AA40" s="11" cm="1">
        <f t="array" ref="AA40">INDEX(W_psid!$B$2:$CZ$104,W_!$A40,W_!AA$1)/Ns!$B$1</f>
        <v>-1.5487037140036337E-2</v>
      </c>
      <c r="AB40" s="11" cm="1">
        <f t="array" ref="AB40">INDEX(W_psid!$B$2:$CZ$104,W_!$A40,W_!AB$1)/Ns!$B$1</f>
        <v>3.4114758644484045E-3</v>
      </c>
      <c r="AC40" s="11" cm="1">
        <f t="array" ref="AC40">INDEX(W_psid!$B$2:$CZ$104,W_!$A40,W_!AC$1)/Ns!$B$1</f>
        <v>-7.7202256611766717E-2</v>
      </c>
      <c r="AD40" s="11" cm="1">
        <f t="array" ref="AD40">INDEX(W_psid!$B$2:$CZ$104,W_!$A40,W_!AD$1)/Ns!$B$1</f>
        <v>8.680033457916729E-3</v>
      </c>
      <c r="AE40" s="11" cm="1">
        <f t="array" ref="AE40">INDEX(W_psid!$B$2:$CZ$104,W_!$A40,W_!AE$1)/Ns!$B$1</f>
        <v>0.94663516478498999</v>
      </c>
      <c r="AF40" s="11" cm="1">
        <f t="array" ref="AF40">INDEX(W_psid!$B$2:$CZ$104,W_!$A40,W_!AF$1)/Ns!$B$1</f>
        <v>0.89765985895699385</v>
      </c>
      <c r="AG40" s="11" cm="1">
        <f t="array" ref="AG40">INDEX(W_psid!$B$2:$CZ$104,W_!$A40,W_!AG$1)/Ns!$B$1</f>
        <v>2.0632847841990072E-3</v>
      </c>
      <c r="AH40" s="11" cm="1">
        <f t="array" ref="AH40">INDEX(W_psid!$B$2:$CZ$104,W_!$A40,W_!AH$1)/Ns!$B$1</f>
        <v>-1.0180908356931886</v>
      </c>
      <c r="AI40" s="11" cm="1">
        <f t="array" ref="AI40">INDEX(W_psid!$B$2:$CZ$104,W_!$A40,W_!AI$1)/Ns!$B$1</f>
        <v>5.5071357707618335E-3</v>
      </c>
      <c r="AJ40" s="11" cm="1">
        <f t="array" ref="AJ40">INDEX(W_psid!$B$2:$CZ$104,W_!$A40,W_!AJ$1)/Ns!$B$1</f>
        <v>26.228217581913196</v>
      </c>
      <c r="AK40" s="11" cm="1">
        <f t="array" ref="AK40">INDEX(W_psid!$B$2:$CZ$104,W_!$A40,W_!AK$1)/Ns!$B$1</f>
        <v>4.9981445009904357</v>
      </c>
      <c r="AL40" s="11" cm="1">
        <f t="array" ref="AL40">INDEX(W_psid!$B$2:$CZ$104,W_!$A40,W_!AL$1)/Ns!$B$1</f>
        <v>1.3613219993927133E-3</v>
      </c>
      <c r="AM40" s="11" cm="1">
        <f t="array" ref="AM40">INDEX(W_psid!$B$2:$CZ$104,W_!$A40,W_!AM$1)/Ns!$B$1</f>
        <v>34.12888723669068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-9.1748140779880245</v>
      </c>
      <c r="AR40" s="11" cm="1">
        <f t="array" ref="AR40">INDEX(W_psid!$B$2:$CZ$104,W_!$A40,W_!AR$1)/Ns!$B$1</f>
        <v>-2.5492595426118924E-3</v>
      </c>
      <c r="AS40" s="11" cm="1">
        <f t="array" ref="AS40">INDEX(W_psid!$B$2:$CZ$104,W_!$A40,W_!AS$1)/Ns!$B$1</f>
        <v>-18.020994992728717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-1.0815378701130609</v>
      </c>
      <c r="AV40" s="11" cm="1">
        <f t="array" ref="AV40">INDEX(W_psid!$B$2:$CZ$104,W_!$A40,W_!AV$1)/Ns!$B$1</f>
        <v>-2.603914069368967E-2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-1.3065059825837823E-3</v>
      </c>
      <c r="AA41" s="11" cm="1">
        <f t="array" ref="AA41">INDEX(W_psid!$B$2:$CZ$104,W_!$A41,W_!AA$1)/Ns!$B$1</f>
        <v>4.5507485402445074E-4</v>
      </c>
      <c r="AB41" s="11" cm="1">
        <f t="array" ref="AB41">INDEX(W_psid!$B$2:$CZ$104,W_!$A41,W_!AB$1)/Ns!$B$1</f>
        <v>-3.3606442876288786E-5</v>
      </c>
      <c r="AC41" s="11" cm="1">
        <f t="array" ref="AC41">INDEX(W_psid!$B$2:$CZ$104,W_!$A41,W_!AC$1)/Ns!$B$1</f>
        <v>2.7656529924701014E-4</v>
      </c>
      <c r="AD41" s="11" cm="1">
        <f t="array" ref="AD41">INDEX(W_psid!$B$2:$CZ$104,W_!$A41,W_!AD$1)/Ns!$B$1</f>
        <v>-1.1859210784271893E-5</v>
      </c>
      <c r="AE41" s="11" cm="1">
        <f t="array" ref="AE41">INDEX(W_psid!$B$2:$CZ$104,W_!$A41,W_!AE$1)/Ns!$B$1</f>
        <v>-1.1799388461397957E-2</v>
      </c>
      <c r="AF41" s="11" cm="1">
        <f t="array" ref="AF41">INDEX(W_psid!$B$2:$CZ$104,W_!$A41,W_!AF$1)/Ns!$B$1</f>
        <v>-1.1163918544670101E-2</v>
      </c>
      <c r="AG41" s="11" cm="1">
        <f t="array" ref="AG41">INDEX(W_psid!$B$2:$CZ$104,W_!$A41,W_!AG$1)/Ns!$B$1</f>
        <v>-8.2164504984646863E-6</v>
      </c>
      <c r="AH41" s="11" cm="1">
        <f t="array" ref="AH41">INDEX(W_psid!$B$2:$CZ$104,W_!$A41,W_!AH$1)/Ns!$B$1</f>
        <v>5.566756214180942E-3</v>
      </c>
      <c r="AI41" s="11" cm="1">
        <f t="array" ref="AI41">INDEX(W_psid!$B$2:$CZ$104,W_!$A41,W_!AI$1)/Ns!$B$1</f>
        <v>-1.5512663798154911E-4</v>
      </c>
      <c r="AJ41" s="11" cm="1">
        <f t="array" ref="AJ41">INDEX(W_psid!$B$2:$CZ$104,W_!$A41,W_!AJ$1)/Ns!$B$1</f>
        <v>-0.35439756964557967</v>
      </c>
      <c r="AK41" s="11" cm="1">
        <f t="array" ref="AK41">INDEX(W_psid!$B$2:$CZ$104,W_!$A41,W_!AK$1)/Ns!$B$1</f>
        <v>-9.800182023128777E-2</v>
      </c>
      <c r="AL41" s="11" cm="1">
        <f t="array" ref="AL41">INDEX(W_psid!$B$2:$CZ$104,W_!$A41,W_!AL$1)/Ns!$B$1</f>
        <v>-1.5645820010581742E-5</v>
      </c>
      <c r="AM41" s="11" cm="1">
        <f t="array" ref="AM41">INDEX(W_psid!$B$2:$CZ$104,W_!$A41,W_!AM$1)/Ns!$B$1</f>
        <v>-0.64197830668451805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0.18336861470407398</v>
      </c>
      <c r="AR41" s="11" cm="1">
        <f t="array" ref="AR41">INDEX(W_psid!$B$2:$CZ$104,W_!$A41,W_!AR$1)/Ns!$B$1</f>
        <v>2.9644503477165804E-5</v>
      </c>
      <c r="AS41" s="11" cm="1">
        <f t="array" ref="AS41">INDEX(W_psid!$B$2:$CZ$104,W_!$A41,W_!AS$1)/Ns!$B$1</f>
        <v>0.3339454319419784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-4.4065440168103379E-3</v>
      </c>
      <c r="AV41" s="11" cm="1">
        <f t="array" ref="AV41">INDEX(W_psid!$B$2:$CZ$104,W_!$A41,W_!AV$1)/Ns!$B$1</f>
        <v>2.682026602918913E-4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-10.90763469183673</v>
      </c>
      <c r="AA42" s="11" cm="1">
        <f t="array" ref="AA42">INDEX(W_psid!$B$2:$CZ$104,W_!$A42,W_!AA$1)/Ns!$B$1</f>
        <v>0.49848691394424954</v>
      </c>
      <c r="AB42" s="11" cm="1">
        <f t="array" ref="AB42">INDEX(W_psid!$B$2:$CZ$104,W_!$A42,W_!AB$1)/Ns!$B$1</f>
        <v>-9.2266139917108719E-2</v>
      </c>
      <c r="AC42" s="11" cm="1">
        <f t="array" ref="AC42">INDEX(W_psid!$B$2:$CZ$104,W_!$A42,W_!AC$1)/Ns!$B$1</f>
        <v>3.2555752386952559</v>
      </c>
      <c r="AD42" s="11" cm="1">
        <f t="array" ref="AD42">INDEX(W_psid!$B$2:$CZ$104,W_!$A42,W_!AD$1)/Ns!$B$1</f>
        <v>-1.143060943870724</v>
      </c>
      <c r="AE42" s="11" cm="1">
        <f t="array" ref="AE42">INDEX(W_psid!$B$2:$CZ$104,W_!$A42,W_!AE$1)/Ns!$B$1</f>
        <v>-102.28885487511907</v>
      </c>
      <c r="AF42" s="11" cm="1">
        <f t="array" ref="AF42">INDEX(W_psid!$B$2:$CZ$104,W_!$A42,W_!AF$1)/Ns!$B$1</f>
        <v>-91.906397158877994</v>
      </c>
      <c r="AG42" s="11" cm="1">
        <f t="array" ref="AG42">INDEX(W_psid!$B$2:$CZ$104,W_!$A42,W_!AG$1)/Ns!$B$1</f>
        <v>-0.18264229332786935</v>
      </c>
      <c r="AH42" s="11" cm="1">
        <f t="array" ref="AH42">INDEX(W_psid!$B$2:$CZ$104,W_!$A42,W_!AH$1)/Ns!$B$1</f>
        <v>26.280210251208917</v>
      </c>
      <c r="AI42" s="11" cm="1">
        <f t="array" ref="AI42">INDEX(W_psid!$B$2:$CZ$104,W_!$A42,W_!AI$1)/Ns!$B$1</f>
        <v>-0.36243384866714978</v>
      </c>
      <c r="AJ42" s="11" cm="1">
        <f t="array" ref="AJ42">INDEX(W_psid!$B$2:$CZ$104,W_!$A42,W_!AJ$1)/Ns!$B$1</f>
        <v>-2940.6878479146144</v>
      </c>
      <c r="AK42" s="11" cm="1">
        <f t="array" ref="AK42">INDEX(W_psid!$B$2:$CZ$104,W_!$A42,W_!AK$1)/Ns!$B$1</f>
        <v>-568.10092143102315</v>
      </c>
      <c r="AL42" s="11" cm="1">
        <f t="array" ref="AL42">INDEX(W_psid!$B$2:$CZ$104,W_!$A42,W_!AL$1)/Ns!$B$1</f>
        <v>2.8116227361705957E-2</v>
      </c>
      <c r="AM42" s="11" cm="1">
        <f t="array" ref="AM42">INDEX(W_psid!$B$2:$CZ$104,W_!$A42,W_!AM$1)/Ns!$B$1</f>
        <v>-3371.1500153556899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1062.424854585953</v>
      </c>
      <c r="AR42" s="11" cm="1">
        <f t="array" ref="AR42">INDEX(W_psid!$B$2:$CZ$104,W_!$A42,W_!AR$1)/Ns!$B$1</f>
        <v>-5.1141718171901572E-2</v>
      </c>
      <c r="AS42" s="11" cm="1">
        <f t="array" ref="AS42">INDEX(W_psid!$B$2:$CZ$104,W_!$A42,W_!AS$1)/Ns!$B$1</f>
        <v>1763.1840093704454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-117.46735971824071</v>
      </c>
      <c r="AV42" s="11" cm="1">
        <f t="array" ref="AV42">INDEX(W_psid!$B$2:$CZ$104,W_!$A42,W_!AV$1)/Ns!$B$1</f>
        <v>1.0708061005171146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96</v>
      </c>
      <c r="B43" t="str">
        <f>MOMS!$A$41</f>
        <v>betahwk_w</v>
      </c>
      <c r="C43" t="str">
        <f>MOMS!$B$41</f>
        <v>betahwk_w</v>
      </c>
      <c r="D43" s="11" cm="1">
        <f t="array" ref="D43">INDEX(W_psid!$B$2:$CZ$104,W_!$A43,W_!D$1)/Ns!$B$1</f>
        <v>5.2224874747760914</v>
      </c>
      <c r="E43" s="11" cm="1">
        <f t="array" ref="E43">INDEX(W_psid!$B$2:$CZ$104,W_!$A43,W_!E$1)/Ns!$B$1</f>
        <v>3.5625091254125145</v>
      </c>
      <c r="F43" s="11" cm="1">
        <f t="array" ref="F43">INDEX(W_psid!$B$2:$CZ$104,W_!$A43,W_!F$1)/Ns!$B$1</f>
        <v>10.476758041636117</v>
      </c>
      <c r="G43" s="11" cm="1">
        <f t="array" ref="G43">INDEX(W_psid!$B$2:$CZ$104,W_!$A43,W_!G$1)/Ns!$B$1</f>
        <v>392.98837731434764</v>
      </c>
      <c r="H43" s="11" cm="1">
        <f t="array" ref="H43">INDEX(W_psid!$B$2:$CZ$104,W_!$A43,W_!H$1)/Ns!$B$1</f>
        <v>-17.481176267748801</v>
      </c>
      <c r="I43" s="11" cm="1">
        <f t="array" ref="I43">INDEX(W_psid!$B$2:$CZ$104,W_!$A43,W_!I$1)/Ns!$B$1</f>
        <v>-141.58188874812311</v>
      </c>
      <c r="J43" s="11" cm="1">
        <f t="array" ref="J43">INDEX(W_psid!$B$2:$CZ$104,W_!$A43,W_!J$1)/Ns!$B$1</f>
        <v>-187.11366345314303</v>
      </c>
      <c r="K43" s="11" cm="1">
        <f t="array" ref="K43">INDEX(W_psid!$B$2:$CZ$104,W_!$A43,W_!K$1)/Ns!$B$1</f>
        <v>-53.241944557888729</v>
      </c>
      <c r="L43" s="11" cm="1">
        <f t="array" ref="L43">INDEX(W_psid!$B$2:$CZ$104,W_!$A43,W_!L$1)/Ns!$B$1</f>
        <v>-220.65134087398388</v>
      </c>
      <c r="M43" s="11" cm="1">
        <f t="array" ref="M43">INDEX(W_psid!$B$2:$CZ$104,W_!$A43,W_!M$1)/Ns!$B$1</f>
        <v>-88.827203987656176</v>
      </c>
      <c r="N43" s="11" cm="1">
        <f t="array" ref="N43">INDEX(W_psid!$B$2:$CZ$104,W_!$A43,W_!N$1)/Ns!$B$1</f>
        <v>56.944049785409128</v>
      </c>
      <c r="O43" s="11" cm="1">
        <f t="array" ref="O43">INDEX(W_psid!$B$2:$CZ$104,W_!$A43,W_!O$1)/Ns!$B$1</f>
        <v>244.32375218413293</v>
      </c>
      <c r="P43" s="11" cm="1">
        <f t="array" ref="P43">INDEX(W_psid!$B$2:$CZ$104,W_!$A43,W_!P$1)/Ns!$B$1</f>
        <v>32.660241823637065</v>
      </c>
      <c r="Q43" s="11" cm="1">
        <f t="array" ref="Q43">INDEX(W_psid!$B$2:$CZ$104,W_!$A43,W_!Q$1)/Ns!$B$1</f>
        <v>-135.16141070911945</v>
      </c>
      <c r="R43" s="11" cm="1">
        <f t="array" ref="R43">INDEX(W_psid!$B$2:$CZ$104,W_!$A43,W_!R$1)/Ns!$B$1</f>
        <v>111.69107446858089</v>
      </c>
      <c r="S43" s="11" cm="1">
        <f t="array" ref="S43">INDEX(W_psid!$B$2:$CZ$104,W_!$A43,W_!S$1)/Ns!$B$1</f>
        <v>0.10208107729419125</v>
      </c>
      <c r="T43" s="11" cm="1">
        <f t="array" ref="T43">INDEX(W_psid!$B$2:$CZ$104,W_!$A43,W_!T$1)/Ns!$B$1</f>
        <v>-5.5171637329746682E-3</v>
      </c>
      <c r="U43" s="11" cm="1">
        <f t="array" ref="U43">INDEX(W_psid!$B$2:$CZ$104,W_!$A43,W_!U$1)/Ns!$B$1</f>
        <v>0.18951225051763973</v>
      </c>
      <c r="V43" s="11" cm="1">
        <f t="array" ref="V43">INDEX(W_psid!$B$2:$CZ$104,W_!$A43,W_!V$1)/Ns!$B$1</f>
        <v>-7.11667722226594</v>
      </c>
      <c r="W43" s="11" cm="1">
        <f t="array" ref="W43">INDEX(W_psid!$B$2:$CZ$104,W_!$A43,W_!W$1)/Ns!$B$1</f>
        <v>-7.1041050620678545</v>
      </c>
      <c r="X43" s="11" cm="1">
        <f t="array" ref="X43">INDEX(W_psid!$B$2:$CZ$104,W_!$A43,W_!X$1)/Ns!$B$1</f>
        <v>-3.2332641640179514</v>
      </c>
      <c r="Y43" s="11" cm="1">
        <f t="array" ref="Y43">INDEX(W_psid!$B$2:$CZ$104,W_!$A43,W_!Y$1)/Ns!$B$1</f>
        <v>-1.5318702972673734</v>
      </c>
      <c r="Z43" s="11" cm="1">
        <f t="array" ref="Z43">INDEX(W_psid!$B$2:$CZ$104,W_!$A43,W_!Z$1)/Ns!$B$1</f>
        <v>-2.808917534511115</v>
      </c>
      <c r="AA43" s="11" cm="1">
        <f t="array" ref="AA43">INDEX(W_psid!$B$2:$CZ$104,W_!$A43,W_!AA$1)/Ns!$B$1</f>
        <v>1.1500228045069241</v>
      </c>
      <c r="AB43" s="11" cm="1">
        <f t="array" ref="AB43">INDEX(W_psid!$B$2:$CZ$104,W_!$A43,W_!AB$1)/Ns!$B$1</f>
        <v>-1.0537308040703297E-2</v>
      </c>
      <c r="AC43" s="11" cm="1">
        <f t="array" ref="AC43">INDEX(W_psid!$B$2:$CZ$104,W_!$A43,W_!AC$1)/Ns!$B$1</f>
        <v>1.1438632223149516</v>
      </c>
      <c r="AD43" s="11" cm="1">
        <f t="array" ref="AD43">INDEX(W_psid!$B$2:$CZ$104,W_!$A43,W_!AD$1)/Ns!$B$1</f>
        <v>-0.74347619682916799</v>
      </c>
      <c r="AE43" s="11" cm="1">
        <f t="array" ref="AE43">INDEX(W_psid!$B$2:$CZ$104,W_!$A43,W_!AE$1)/Ns!$B$1</f>
        <v>-74.340512566262177</v>
      </c>
      <c r="AF43" s="11" cm="1">
        <f t="array" ref="AF43">INDEX(W_psid!$B$2:$CZ$104,W_!$A43,W_!AF$1)/Ns!$B$1</f>
        <v>-67.492798835756432</v>
      </c>
      <c r="AG43" s="11" cm="1">
        <f t="array" ref="AG43">INDEX(W_psid!$B$2:$CZ$104,W_!$A43,W_!AG$1)/Ns!$B$1</f>
        <v>2.9930042878607288E-2</v>
      </c>
      <c r="AH43" s="11" cm="1">
        <f t="array" ref="AH43">INDEX(W_psid!$B$2:$CZ$104,W_!$A43,W_!AH$1)/Ns!$B$1</f>
        <v>17.403271054592906</v>
      </c>
      <c r="AI43" s="11" cm="1">
        <f t="array" ref="AI43">INDEX(W_psid!$B$2:$CZ$104,W_!$A43,W_!AI$1)/Ns!$B$1</f>
        <v>-0.35275495380070238</v>
      </c>
      <c r="AJ43" s="11" cm="1">
        <f t="array" ref="AJ43">INDEX(W_psid!$B$2:$CZ$104,W_!$A43,W_!AJ$1)/Ns!$B$1</f>
        <v>-1998.7574937441038</v>
      </c>
      <c r="AK43" s="11" cm="1">
        <f t="array" ref="AK43">INDEX(W_psid!$B$2:$CZ$104,W_!$A43,W_!AK$1)/Ns!$B$1</f>
        <v>-811.63735040907227</v>
      </c>
      <c r="AL43" s="11" cm="1">
        <f t="array" ref="AL43">INDEX(W_psid!$B$2:$CZ$104,W_!$A43,W_!AL$1)/Ns!$B$1</f>
        <v>4.2621514898831668E-2</v>
      </c>
      <c r="AM43" s="11" cm="1">
        <f t="array" ref="AM43">INDEX(W_psid!$B$2:$CZ$104,W_!$A43,W_!AM$1)/Ns!$B$1</f>
        <v>-2509.6765171782167</v>
      </c>
      <c r="AN43" s="11" cm="1">
        <f t="array" ref="AN43">INDEX(W_psid!$B$2:$CZ$104,W_!$A43,W_!AN$1)/Ns!$B$1</f>
        <v>-9.1748140779880245</v>
      </c>
      <c r="AO43" s="11" cm="1">
        <f t="array" ref="AO43">INDEX(W_psid!$B$2:$CZ$104,W_!$A43,W_!AO$1)/Ns!$B$1</f>
        <v>0.18336861470407398</v>
      </c>
      <c r="AP43" s="11" cm="1">
        <f t="array" ref="AP43">INDEX(W_psid!$B$2:$CZ$104,W_!$A43,W_!AP$1)/Ns!$B$1</f>
        <v>1062.424854585953</v>
      </c>
      <c r="AQ43" s="11" cm="1">
        <f t="array" ref="AQ43">INDEX(W_psid!$B$2:$CZ$104,W_!$A43,W_!AQ$1)/Ns!$B$1</f>
        <v>1534.3807715054181</v>
      </c>
      <c r="AR43" s="11" cm="1">
        <f t="array" ref="AR43">INDEX(W_psid!$B$2:$CZ$104,W_!$A43,W_!AR$1)/Ns!$B$1</f>
        <v>-6.1655298277314217E-2</v>
      </c>
      <c r="AS43" s="11" cm="1">
        <f t="array" ref="AS43">INDEX(W_psid!$B$2:$CZ$104,W_!$A43,W_!AS$1)/Ns!$B$1</f>
        <v>1313.0883583612517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-88.336794850781061</v>
      </c>
      <c r="AV43" s="11" cm="1">
        <f t="array" ref="AV43">INDEX(W_psid!$B$2:$CZ$104,W_!$A43,W_!AV$1)/Ns!$B$1</f>
        <v>1.5067542436425081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3.0436972629051928E-2</v>
      </c>
      <c r="AL44" s="11" cm="1">
        <f t="array" ref="AL44">INDEX(W_psid!$B$2:$CZ$104,W_!$A44,W_!AL$1)/Ns!$B$1</f>
        <v>-4.6291652160110119E-4</v>
      </c>
      <c r="AM44" s="11" cm="1">
        <f t="array" ref="AM44">INDEX(W_psid!$B$2:$CZ$104,W_!$A44,W_!AM$1)/Ns!$B$1</f>
        <v>-3.2783165587112781E-3</v>
      </c>
      <c r="AN44" s="11" cm="1">
        <f t="array" ref="AN44">INDEX(W_psid!$B$2:$CZ$104,W_!$A44,W_!AN$1)/Ns!$B$1</f>
        <v>-2.5492595426118924E-3</v>
      </c>
      <c r="AO44" s="11" cm="1">
        <f t="array" ref="AO44">INDEX(W_psid!$B$2:$CZ$104,W_!$A44,W_!AO$1)/Ns!$B$1</f>
        <v>2.9644503477165804E-5</v>
      </c>
      <c r="AP44" s="11" cm="1">
        <f t="array" ref="AP44">INDEX(W_psid!$B$2:$CZ$104,W_!$A44,W_!AP$1)/Ns!$B$1</f>
        <v>-5.1141718171901572E-2</v>
      </c>
      <c r="AQ44" s="11" cm="1">
        <f t="array" ref="AQ44">INDEX(W_psid!$B$2:$CZ$104,W_!$A44,W_!AQ$1)/Ns!$B$1</f>
        <v>-6.1655298277314217E-2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-1.7860689167723443E-3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93</v>
      </c>
      <c r="B45" t="str">
        <f>MOMS!$A$43</f>
        <v>betahrs0</v>
      </c>
      <c r="C45" t="str">
        <f>MOMS!$B$43</f>
        <v>betahrs0</v>
      </c>
      <c r="D45" s="11" cm="1">
        <f t="array" ref="D45">INDEX(W_psid!$B$2:$CZ$104,W_!$A45,W_!D$1)/Ns!$B$1</f>
        <v>5.3232639458714441</v>
      </c>
      <c r="E45" s="11" cm="1">
        <f t="array" ref="E45">INDEX(W_psid!$B$2:$CZ$104,W_!$A45,W_!E$1)/Ns!$B$1</f>
        <v>11.228863140385918</v>
      </c>
      <c r="F45" s="11" cm="1">
        <f t="array" ref="F45">INDEX(W_psid!$B$2:$CZ$104,W_!$A45,W_!F$1)/Ns!$B$1</f>
        <v>12.933893422837496</v>
      </c>
      <c r="G45" s="11" cm="1">
        <f t="array" ref="G45">INDEX(W_psid!$B$2:$CZ$104,W_!$A45,W_!G$1)/Ns!$B$1</f>
        <v>589.72612223960095</v>
      </c>
      <c r="H45" s="11" cm="1">
        <f t="array" ref="H45">INDEX(W_psid!$B$2:$CZ$104,W_!$A45,W_!H$1)/Ns!$B$1</f>
        <v>-90.154948026094345</v>
      </c>
      <c r="I45" s="11" cm="1">
        <f t="array" ref="I45">INDEX(W_psid!$B$2:$CZ$104,W_!$A45,W_!I$1)/Ns!$B$1</f>
        <v>-209.57181197672796</v>
      </c>
      <c r="J45" s="11" cm="1">
        <f t="array" ref="J45">INDEX(W_psid!$B$2:$CZ$104,W_!$A45,W_!J$1)/Ns!$B$1</f>
        <v>-328.98817330371662</v>
      </c>
      <c r="K45" s="11" cm="1">
        <f t="array" ref="K45">INDEX(W_psid!$B$2:$CZ$104,W_!$A45,W_!K$1)/Ns!$B$1</f>
        <v>-170.18754693450447</v>
      </c>
      <c r="L45" s="11" cm="1">
        <f t="array" ref="L45">INDEX(W_psid!$B$2:$CZ$104,W_!$A45,W_!L$1)/Ns!$B$1</f>
        <v>-4.4999433938360589E-2</v>
      </c>
      <c r="M45" s="11" cm="1">
        <f t="array" ref="M45">INDEX(W_psid!$B$2:$CZ$104,W_!$A45,W_!M$1)/Ns!$B$1</f>
        <v>-32.709399608827738</v>
      </c>
      <c r="N45" s="11" cm="1">
        <f t="array" ref="N45">INDEX(W_psid!$B$2:$CZ$104,W_!$A45,W_!N$1)/Ns!$B$1</f>
        <v>-85.798484852085664</v>
      </c>
      <c r="O45" s="11" cm="1">
        <f t="array" ref="O45">INDEX(W_psid!$B$2:$CZ$104,W_!$A45,W_!O$1)/Ns!$B$1</f>
        <v>22.842204499889338</v>
      </c>
      <c r="P45" s="11" cm="1">
        <f t="array" ref="P45">INDEX(W_psid!$B$2:$CZ$104,W_!$A45,W_!P$1)/Ns!$B$1</f>
        <v>29.157646656918001</v>
      </c>
      <c r="Q45" s="11" cm="1">
        <f t="array" ref="Q45">INDEX(W_psid!$B$2:$CZ$104,W_!$A45,W_!Q$1)/Ns!$B$1</f>
        <v>-321.98489640810499</v>
      </c>
      <c r="R45" s="11" cm="1">
        <f t="array" ref="R45">INDEX(W_psid!$B$2:$CZ$104,W_!$A45,W_!R$1)/Ns!$B$1</f>
        <v>231.9574135656662</v>
      </c>
      <c r="S45" s="11" cm="1">
        <f t="array" ref="S45">INDEX(W_psid!$B$2:$CZ$104,W_!$A45,W_!S$1)/Ns!$B$1</f>
        <v>0.13213700223965485</v>
      </c>
      <c r="T45" s="11" cm="1">
        <f t="array" ref="T45">INDEX(W_psid!$B$2:$CZ$104,W_!$A45,W_!T$1)/Ns!$B$1</f>
        <v>-2.0539758970679542E-2</v>
      </c>
      <c r="U45" s="11" cm="1">
        <f t="array" ref="U45">INDEX(W_psid!$B$2:$CZ$104,W_!$A45,W_!U$1)/Ns!$B$1</f>
        <v>0.24125562249911386</v>
      </c>
      <c r="V45" s="11" cm="1">
        <f t="array" ref="V45">INDEX(W_psid!$B$2:$CZ$104,W_!$A45,W_!V$1)/Ns!$B$1</f>
        <v>-16.785713626538868</v>
      </c>
      <c r="W45" s="11" cm="1">
        <f t="array" ref="W45">INDEX(W_psid!$B$2:$CZ$104,W_!$A45,W_!W$1)/Ns!$B$1</f>
        <v>-16.209322582133147</v>
      </c>
      <c r="X45" s="11" cm="1">
        <f t="array" ref="X45">INDEX(W_psid!$B$2:$CZ$104,W_!$A45,W_!X$1)/Ns!$B$1</f>
        <v>-13.513371377783773</v>
      </c>
      <c r="Y45" s="11" cm="1">
        <f t="array" ref="Y45">INDEX(W_psid!$B$2:$CZ$104,W_!$A45,W_!Y$1)/Ns!$B$1</f>
        <v>-10.994556597855578</v>
      </c>
      <c r="Z45" s="11" cm="1">
        <f t="array" ref="Z45">INDEX(W_psid!$B$2:$CZ$104,W_!$A45,W_!Z$1)/Ns!$B$1</f>
        <v>-12.140073074367637</v>
      </c>
      <c r="AA45" s="11" cm="1">
        <f t="array" ref="AA45">INDEX(W_psid!$B$2:$CZ$104,W_!$A45,W_!AA$1)/Ns!$B$1</f>
        <v>2.1960692258187531</v>
      </c>
      <c r="AB45" s="11" cm="1">
        <f t="array" ref="AB45">INDEX(W_psid!$B$2:$CZ$104,W_!$A45,W_!AB$1)/Ns!$B$1</f>
        <v>-0.15982886817538888</v>
      </c>
      <c r="AC45" s="11" cm="1">
        <f t="array" ref="AC45">INDEX(W_psid!$B$2:$CZ$104,W_!$A45,W_!AC$1)/Ns!$B$1</f>
        <v>3.6013244379958413</v>
      </c>
      <c r="AD45" s="11" cm="1">
        <f t="array" ref="AD45">INDEX(W_psid!$B$2:$CZ$104,W_!$A45,W_!AD$1)/Ns!$B$1</f>
        <v>-1.082340772105542</v>
      </c>
      <c r="AE45" s="11" cm="1">
        <f t="array" ref="AE45">INDEX(W_psid!$B$2:$CZ$104,W_!$A45,W_!AE$1)/Ns!$B$1</f>
        <v>-117.76206867326755</v>
      </c>
      <c r="AF45" s="11" cm="1">
        <f t="array" ref="AF45">INDEX(W_psid!$B$2:$CZ$104,W_!$A45,W_!AF$1)/Ns!$B$1</f>
        <v>-107.43633121602889</v>
      </c>
      <c r="AG45" s="11" cm="1">
        <f t="array" ref="AG45">INDEX(W_psid!$B$2:$CZ$104,W_!$A45,W_!AG$1)/Ns!$B$1</f>
        <v>-0.2098589999780153</v>
      </c>
      <c r="AH45" s="11" cm="1">
        <f t="array" ref="AH45">INDEX(W_psid!$B$2:$CZ$104,W_!$A45,W_!AH$1)/Ns!$B$1</f>
        <v>33.874919080834616</v>
      </c>
      <c r="AI45" s="11" cm="1">
        <f t="array" ref="AI45">INDEX(W_psid!$B$2:$CZ$104,W_!$A45,W_!AI$1)/Ns!$B$1</f>
        <v>-0.64740469272844958</v>
      </c>
      <c r="AJ45" s="11" cm="1">
        <f t="array" ref="AJ45">INDEX(W_psid!$B$2:$CZ$104,W_!$A45,W_!AJ$1)/Ns!$B$1</f>
        <v>-3313.0964510664212</v>
      </c>
      <c r="AK45" s="11" cm="1">
        <f t="array" ref="AK45">INDEX(W_psid!$B$2:$CZ$104,W_!$A45,W_!AK$1)/Ns!$B$1</f>
        <v>-701.75855763872062</v>
      </c>
      <c r="AL45" s="11" cm="1">
        <f t="array" ref="AL45">INDEX(W_psid!$B$2:$CZ$104,W_!$A45,W_!AL$1)/Ns!$B$1</f>
        <v>2.1389821354440338E-3</v>
      </c>
      <c r="AM45" s="11" cm="1">
        <f t="array" ref="AM45">INDEX(W_psid!$B$2:$CZ$104,W_!$A45,W_!AM$1)/Ns!$B$1</f>
        <v>-4401.167445404194</v>
      </c>
      <c r="AN45" s="11" cm="1">
        <f t="array" ref="AN45">INDEX(W_psid!$B$2:$CZ$104,W_!$A45,W_!AN$1)/Ns!$B$1</f>
        <v>-18.020994992728717</v>
      </c>
      <c r="AO45" s="11" cm="1">
        <f t="array" ref="AO45">INDEX(W_psid!$B$2:$CZ$104,W_!$A45,W_!AO$1)/Ns!$B$1</f>
        <v>0.3339454319419784</v>
      </c>
      <c r="AP45" s="11" cm="1">
        <f t="array" ref="AP45">INDEX(W_psid!$B$2:$CZ$104,W_!$A45,W_!AP$1)/Ns!$B$1</f>
        <v>1763.1840093704454</v>
      </c>
      <c r="AQ45" s="11" cm="1">
        <f t="array" ref="AQ45">INDEX(W_psid!$B$2:$CZ$104,W_!$A45,W_!AQ$1)/Ns!$B$1</f>
        <v>1313.0883583612517</v>
      </c>
      <c r="AR45" s="11" cm="1">
        <f t="array" ref="AR45">INDEX(W_psid!$B$2:$CZ$104,W_!$A45,W_!AR$1)/Ns!$B$1</f>
        <v>-1.7860689167723443E-3</v>
      </c>
      <c r="AS45" s="11" cm="1">
        <f t="array" ref="AS45">INDEX(W_psid!$B$2:$CZ$104,W_!$A45,W_!AS$1)/Ns!$B$1</f>
        <v>2298.0605309161074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-115.69705301714977</v>
      </c>
      <c r="AV45" s="11" cm="1">
        <f t="array" ref="AV45">INDEX(W_psid!$B$2:$CZ$104,W_!$A45,W_!AV$1)/Ns!$B$1</f>
        <v>1.0362433306533667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46.30025903218278</v>
      </c>
      <c r="AL47" s="11" cm="1">
        <f t="array" ref="AL47">INDEX(W_psid!$B$2:$CZ$104,W_!$A47,W_!AL$1)/Ns!$B$1</f>
        <v>1.9292547643326243E-2</v>
      </c>
      <c r="AM47" s="11" cm="1">
        <f t="array" ref="AM47">INDEX(W_psid!$B$2:$CZ$104,W_!$A47,W_!AM$1)/Ns!$B$1</f>
        <v>221.14962958502946</v>
      </c>
      <c r="AN47" s="11" cm="1">
        <f t="array" ref="AN47">INDEX(W_psid!$B$2:$CZ$104,W_!$A47,W_!AN$1)/Ns!$B$1</f>
        <v>-1.0815378701130609</v>
      </c>
      <c r="AO47" s="11" cm="1">
        <f t="array" ref="AO47">INDEX(W_psid!$B$2:$CZ$104,W_!$A47,W_!AO$1)/Ns!$B$1</f>
        <v>-4.4065440168103379E-3</v>
      </c>
      <c r="AP47" s="11" cm="1">
        <f t="array" ref="AP47">INDEX(W_psid!$B$2:$CZ$104,W_!$A47,W_!AP$1)/Ns!$B$1</f>
        <v>-117.46735971824071</v>
      </c>
      <c r="AQ47" s="11" cm="1">
        <f t="array" ref="AQ47">INDEX(W_psid!$B$2:$CZ$104,W_!$A47,W_!AQ$1)/Ns!$B$1</f>
        <v>-88.336794850781061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-115.69705301714977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-0.76082596409849357</v>
      </c>
      <c r="AL48" s="11" cm="1">
        <f t="array" ref="AL48">INDEX(W_psid!$B$2:$CZ$104,W_!$A48,W_!AL$1)/Ns!$B$1</f>
        <v>3.5940734792158446E-4</v>
      </c>
      <c r="AM48" s="11" cm="1">
        <f t="array" ref="AM48">INDEX(W_psid!$B$2:$CZ$104,W_!$A48,W_!AM$1)/Ns!$B$1</f>
        <v>-2.0639005749962931</v>
      </c>
      <c r="AN48" s="11" cm="1">
        <f t="array" ref="AN48">INDEX(W_psid!$B$2:$CZ$104,W_!$A48,W_!AN$1)/Ns!$B$1</f>
        <v>-2.603914069368967E-2</v>
      </c>
      <c r="AO48" s="11" cm="1">
        <f t="array" ref="AO48">INDEX(W_psid!$B$2:$CZ$104,W_!$A48,W_!AO$1)/Ns!$B$1</f>
        <v>2.682026602918913E-4</v>
      </c>
      <c r="AP48" s="11" cm="1">
        <f t="array" ref="AP48">INDEX(W_psid!$B$2:$CZ$104,W_!$A48,W_!AP$1)/Ns!$B$1</f>
        <v>1.0708061005171146</v>
      </c>
      <c r="AQ48" s="11" cm="1">
        <f t="array" ref="AQ48">INDEX(W_psid!$B$2:$CZ$104,W_!$A48,W_!AQ$1)/Ns!$B$1</f>
        <v>1.5067542436425081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1.0362433306533667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2022-07-12T04:36:29Z</dcterms:modified>
</cp:coreProperties>
</file>