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83" documentId="8_{1257A13C-7CDD-45B3-91A9-B5EE2763487A}" xr6:coauthVersionLast="47" xr6:coauthVersionMax="47" xr10:uidLastSave="{60CEE8A8-E9D9-4AC0-A6DA-C5A012A4908D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9" i="3"/>
  <c r="D10" i="3"/>
  <c r="D38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37" authorId="6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<sst xmlns="http://schemas.openxmlformats.org/spreadsheetml/2006/main" count="831" uniqueCount="272">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</sst>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G37" dT="2023-03-02T01:38:48.29" personId="{8C1B3605-3BBC-4A56-9DEA-CD9622C706EB}" id="{73B501C6-7B43-4A47-B6F5-35620D378F5F}">
    <text>I wanted more but it seems to be crashing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sheetPr filterMode="1"/>
  <dimension ref="A1:I52"/>
  <sheetViews>
    <sheetView zoomScale="75" zoomScaleNormal="55" workbookViewId="0">
      <selection activeCell="F1" sqref="F1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hidden="1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0.72340305432067764</v>
      </c>
    </row>
    <row r="3" spans="1:9" hidden="1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0.61562076364887031</v>
      </c>
    </row>
    <row r="4" spans="1:9" hidden="1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0.10219849890846378</v>
      </c>
    </row>
    <row r="5" spans="1:9" hidden="1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0.84472865685762921</v>
      </c>
    </row>
    <row r="6" spans="1:9" hidden="1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0.18919978313244201</v>
      </c>
      <c r="I6" t="s">
        <v>251</v>
      </c>
    </row>
    <row r="7" spans="1:9" hidden="1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0.10067253360837192</v>
      </c>
      <c r="I7">
        <v>0.7</v>
      </c>
    </row>
    <row r="8" spans="1:9" x14ac:dyDescent="0.35">
      <c r="A8" t="s">
        <v>73</v>
      </c>
      <c r="B8">
        <f>PARS!B8*$I$7+G8*(1-$I$7)*C8+(1-G8)*(1-$I$7)*D8</f>
        <v>-1.5969429878018198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2.20165412642086E-2</v>
      </c>
    </row>
    <row r="9" spans="1:9" x14ac:dyDescent="0.35">
      <c r="A9" t="s">
        <v>91</v>
      </c>
      <c r="B9">
        <f>PARS!B9*$I$7+G9*(1-$I$7)*C9+(1-G9)*(1-$I$7)*D9</f>
        <v>0.16076973636148162</v>
      </c>
      <c r="C9">
        <f>PARS!C9</f>
        <v>0</v>
      </c>
      <c r="D9">
        <f>PARS!D9</f>
        <v>0.53062825106217038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0.8103105888539035</v>
      </c>
    </row>
    <row r="10" spans="1:9" x14ac:dyDescent="0.35">
      <c r="A10" t="s">
        <v>92</v>
      </c>
      <c r="B10">
        <f>PARS!B10*$I$7+G10*(1-$I$7)*C10+(1-G10)*(1-$I$7)*D10</f>
        <v>0.8818743081123106</v>
      </c>
      <c r="C10">
        <f>PARS!C10</f>
        <v>0.40546510810816438</v>
      </c>
      <c r="D10">
        <f>PARS!D10</f>
        <v>1.3862943611198906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0.16530011166840952</v>
      </c>
    </row>
    <row r="11" spans="1:9" hidden="1" x14ac:dyDescent="0.35">
      <c r="A11" t="s">
        <v>97</v>
      </c>
      <c r="B11">
        <f>PARS!B11*$I$7+G11*(1-$I$7)*C11+(1-G11)*(1-$I$7)*D11</f>
        <v>2.6979474727723926E-2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0.46175832374075754</v>
      </c>
    </row>
    <row r="12" spans="1:9" hidden="1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0.56135525309054302</v>
      </c>
    </row>
    <row r="13" spans="1:9" hidden="1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0.52383501972545188</v>
      </c>
    </row>
    <row r="14" spans="1:9" hidden="1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6.3690445478653768E-2</v>
      </c>
    </row>
    <row r="15" spans="1:9" hidden="1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0.21447322352943654</v>
      </c>
    </row>
    <row r="16" spans="1:9" hidden="1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0.42011319085554477</v>
      </c>
    </row>
    <row r="17" spans="1:8" x14ac:dyDescent="0.35">
      <c r="A17" t="s">
        <v>76</v>
      </c>
      <c r="B17">
        <f>PARS!B17*$I$7+G17*(1-$I$7)*C17+(1-G17)*(1-$I$7)*D17</f>
        <v>-1.4611938798869857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0.29273486924413594</v>
      </c>
    </row>
    <row r="18" spans="1:8" x14ac:dyDescent="0.35">
      <c r="A18" t="s">
        <v>95</v>
      </c>
      <c r="B18">
        <f>PARS!B18*$I$7+G18*(1-$I$7)*C18+(1-G18)*(1-$I$7)*D18</f>
        <v>0.91553117875397017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0.10080549905183089</v>
      </c>
    </row>
    <row r="19" spans="1:8" x14ac:dyDescent="0.35">
      <c r="A19" t="s">
        <v>70</v>
      </c>
      <c r="B19">
        <f>PARS!B19*$I$7+G19*(1-$I$7)*C19+(1-G19)*(1-$I$7)*D19</f>
        <v>3.5794905892864923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0.93984164909325718</v>
      </c>
    </row>
    <row r="20" spans="1:8" hidden="1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0.60126540468559808</v>
      </c>
    </row>
    <row r="21" spans="1:8" hidden="1" x14ac:dyDescent="0.35">
      <c r="A21" t="s">
        <v>72</v>
      </c>
      <c r="B21">
        <f>PARS!B21*$I$7+G21*(1-$I$7)*C21+(1-G21)*(1-$I$7)*D21</f>
        <v>-0.12310470047936539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0.29944886989900599</v>
      </c>
    </row>
    <row r="22" spans="1:8" x14ac:dyDescent="0.35">
      <c r="A22" t="s">
        <v>67</v>
      </c>
      <c r="B22">
        <f>PARS!B22*$I$7+G22*(1-$I$7)*C22+(1-G22)*(1-$I$7)*D22</f>
        <v>0.10099294951642225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0.95386777917618482</v>
      </c>
    </row>
    <row r="23" spans="1:8" x14ac:dyDescent="0.35">
      <c r="A23" t="s">
        <v>78</v>
      </c>
      <c r="B23">
        <f>PARS!B23*$I$7+G23*(1-$I$7)*C23+(1-G23)*(1-$I$7)*D23</f>
        <v>-1.2441460351897111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0.91072236283022778</v>
      </c>
    </row>
    <row r="24" spans="1:8" hidden="1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0.14744494056398683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0.66562136683036943</v>
      </c>
    </row>
    <row r="26" spans="1:8" x14ac:dyDescent="0.35">
      <c r="A26" t="s">
        <v>80</v>
      </c>
      <c r="B26">
        <f>PARS!B26*$I$7+G26*(1-$I$7)*C26+(1-G26)*(1-$I$7)*D26</f>
        <v>-0.87126794567874088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7.3816557110168879E-2</v>
      </c>
    </row>
    <row r="27" spans="1:8" x14ac:dyDescent="0.35">
      <c r="A27" t="s">
        <v>81</v>
      </c>
      <c r="B27">
        <f>PARS!B27*$I$7+G27*(1-$I$7)*C27+(1-G27)*(1-$I$7)*D27</f>
        <v>1.3434952269554619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0.13797751227757338</v>
      </c>
    </row>
    <row r="28" spans="1:8" hidden="1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0.41477678772822801</v>
      </c>
    </row>
    <row r="29" spans="1:8" hidden="1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0.56233238435390054</v>
      </c>
    </row>
    <row r="30" spans="1:8" x14ac:dyDescent="0.35">
      <c r="A30" t="s">
        <v>85</v>
      </c>
      <c r="B30">
        <f>PARS!B30*$I$7+G30*(1-$I$7)*C30+(1-G30)*(1-$I$7)*D30</f>
        <v>1.1285517526997335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0.83540135634835266</v>
      </c>
    </row>
    <row r="31" spans="1:8" x14ac:dyDescent="0.35">
      <c r="A31" t="s">
        <v>82</v>
      </c>
      <c r="B31">
        <f>PARS!B31*$I$7+G31*(1-$I$7)*C31+(1-G31)*(1-$I$7)*D31</f>
        <v>1.7167263750615624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0.10512574173056843</v>
      </c>
    </row>
    <row r="32" spans="1:8" x14ac:dyDescent="0.35">
      <c r="A32" t="s">
        <v>83</v>
      </c>
      <c r="B32">
        <f>PARS!B32*$I$7+G32*(1-$I$7)*C32+(1-G32)*(1-$I$7)*D32</f>
        <v>2.1224664621070466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0.43437567670250576</v>
      </c>
    </row>
    <row r="33" spans="1:8" hidden="1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0.8112887423474201</v>
      </c>
    </row>
    <row r="34" spans="1:8" x14ac:dyDescent="0.35">
      <c r="A34" t="s">
        <v>86</v>
      </c>
      <c r="B34">
        <f>PARS!B34*$I$7+G34*(1-$I$7)*C34+(1-G34)*(1-$I$7)*D34</f>
        <v>0.32091852249737773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0.22887313173731161</v>
      </c>
    </row>
    <row r="35" spans="1:8" x14ac:dyDescent="0.35">
      <c r="A35" t="s">
        <v>87</v>
      </c>
      <c r="B35">
        <f>PARS!B35*$I$7+G35*(1-$I$7)*C35+(1-G35)*(1-$I$7)*D35</f>
        <v>-0.8474289581502723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6.1378609607658507E-2</v>
      </c>
    </row>
    <row r="36" spans="1:8" x14ac:dyDescent="0.35">
      <c r="A36" t="s">
        <v>88</v>
      </c>
      <c r="B36">
        <f>PARS!B36*$I$7+G36*(1-$I$7)*C36+(1-G36)*(1-$I$7)*D36</f>
        <v>1.5234904681714236</v>
      </c>
      <c r="C36">
        <f>PARS!C36</f>
        <v>-6.9077552789821368</v>
      </c>
      <c r="D36">
        <f>PARS!D36</f>
        <v>3.2188758248682006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9.5513305710962171E-2</v>
      </c>
    </row>
    <row r="37" spans="1:8" x14ac:dyDescent="0.35">
      <c r="A37" t="s">
        <v>101</v>
      </c>
      <c r="B37">
        <f>PARS!B37*$I$7+G37*(1-$I$7)*C37+(1-G37)*(1-$I$7)*D37</f>
        <v>1.956114322494845</v>
      </c>
      <c r="C37">
        <f>PARS!C37</f>
        <v>-6.9077552789821368</v>
      </c>
      <c r="D37">
        <f>PARS!D37</f>
        <v>2.7080502011022101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0.69595122067084003</v>
      </c>
    </row>
    <row r="38" spans="1:8" x14ac:dyDescent="0.35">
      <c r="A38" s="5" t="s">
        <v>68</v>
      </c>
      <c r="B38">
        <f>PARS!B38*$I$7+G38*(1-$I$7)*C38+(1-G38)*(1-$I$7)*D38</f>
        <v>0.1933268348314251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0.44971685636149439</v>
      </c>
    </row>
    <row r="39" spans="1:8" hidden="1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0.70682270020208526</v>
      </c>
    </row>
    <row r="40" spans="1:8" hidden="1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0.36049995721543093</v>
      </c>
    </row>
    <row r="41" spans="1:8" hidden="1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0.55945876177274856</v>
      </c>
    </row>
    <row r="42" spans="1:8" s="3" customFormat="1" hidden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0.83501770733790504</v>
      </c>
    </row>
    <row r="43" spans="1:8" hidden="1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0.41098267025952617</v>
      </c>
    </row>
    <row r="44" spans="1:8" hidden="1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0.81353700895499748</v>
      </c>
    </row>
    <row r="45" spans="1:8" hidden="1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0.44204190807702559</v>
      </c>
    </row>
    <row r="46" spans="1:8" hidden="1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0.13260968569480591</v>
      </c>
    </row>
    <row r="47" spans="1:8" hidden="1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0.52635253173136876</v>
      </c>
    </row>
    <row r="48" spans="1:8" hidden="1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7.7958491749356873E-2</v>
      </c>
    </row>
    <row r="49" spans="1:8" hidden="1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6.2317799705133514E-2</v>
      </c>
    </row>
    <row r="50" spans="1:8" hidden="1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0.32857157474698329</v>
      </c>
    </row>
    <row r="51" spans="1:8" hidden="1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0.69322179066861889</v>
      </c>
    </row>
    <row r="52" spans="1:8" hidden="1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2.9208774497830103E-2</v>
      </c>
    </row>
  </sheetData>
  <autoFilter ref="A1:I52" xr:uid="{FA45EEF9-8519-412C-B944-7FF4BEAF14F3}">
    <filterColumn colId="5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G37" sqref="G3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90625" style="10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 s="10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0.53062825106217038</v>
      </c>
      <c r="E9" s="15">
        <f>X9</f>
        <v>1.2134208255434669</v>
      </c>
      <c r="F9">
        <v>1</v>
      </c>
      <c r="G9" s="10">
        <v>1.7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1.3862943611198906</v>
      </c>
      <c r="E10" s="15">
        <f>X10</f>
        <v>2.0721524780726535</v>
      </c>
      <c r="F10">
        <v>1.5</v>
      </c>
      <c r="G10" s="10">
        <v>4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 s="10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 s="10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 s="10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 s="10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 s="10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 s="10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 s="10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f>LN(G27)</f>
        <v>2.341805806147327</v>
      </c>
      <c r="E27" s="15">
        <f>X27</f>
        <v>2.7118925237973301</v>
      </c>
      <c r="F27">
        <v>0.1</v>
      </c>
      <c r="G27" s="10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 s="1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 s="10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f>-LN(1/G32 -1)</f>
        <v>6.9067547786484651</v>
      </c>
      <c r="E32" s="15">
        <f>X32</f>
        <v>0.62363603584491722</v>
      </c>
      <c r="F32">
        <v>0.2</v>
      </c>
      <c r="G32" s="10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 s="10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 s="10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3.2188758248682006</v>
      </c>
      <c r="E36" s="15">
        <f>X36</f>
        <v>5.5415744644187992</v>
      </c>
      <c r="F36">
        <v>1E-3</v>
      </c>
      <c r="G36" s="10">
        <v>25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2.7080502011022101</v>
      </c>
      <c r="E37" s="15">
        <f>X37</f>
        <v>7.4185440872923563</v>
      </c>
      <c r="F37">
        <v>1E-3</v>
      </c>
      <c r="G37" s="10">
        <v>15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f>-LN(1/G38 -1)</f>
        <v>0.24116205681688824</v>
      </c>
      <c r="E38" s="15">
        <f>X38</f>
        <v>0.54963604156036339</v>
      </c>
      <c r="F38">
        <v>0.49</v>
      </c>
      <c r="G38" s="10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G55"/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G56"/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G57"/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G58"/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G59"/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2023-03-02T01:50:49Z</dcterms:modified>
</cp:coreProperties>
</file>