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499" documentId="13_ncr:1_{DED15BE8-F7C5-408D-99BE-6852BC4CEE35}" xr6:coauthVersionLast="47" xr6:coauthVersionMax="47" xr10:uidLastSave="{6264D32A-C280-47DA-9E48-2734C49F6895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3" l="1"/>
  <c r="B49" i="3"/>
  <c r="B47" i="3"/>
  <c r="S4" i="11"/>
  <c r="C2" i="11"/>
  <c r="E24" i="3"/>
  <c r="B24" i="3" s="1"/>
  <c r="F27" i="1"/>
  <c r="F24" i="1"/>
  <c r="F19" i="1"/>
  <c r="F21" i="1"/>
  <c r="F16" i="1"/>
  <c r="G6" i="3"/>
  <c r="F6" i="3"/>
  <c r="B6" i="3"/>
  <c r="C17" i="1"/>
  <c r="C16" i="1" s="1"/>
  <c r="U16" i="3"/>
  <c r="D16" i="3"/>
  <c r="C16" i="3"/>
  <c r="B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B3" i="3" l="1"/>
  <c r="F48" i="3" l="1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G2" i="3"/>
  <c r="D2" i="3" s="1"/>
  <c r="F2" i="3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B22" i="3"/>
  <c r="U22" i="3" s="1"/>
  <c r="B20" i="3"/>
  <c r="C24" i="3"/>
  <c r="D24" i="3"/>
  <c r="C25" i="3"/>
  <c r="D25" i="3"/>
  <c r="B25" i="3"/>
  <c r="D36" i="3"/>
  <c r="D36" i="11" s="1"/>
  <c r="C36" i="3"/>
  <c r="C36" i="11" s="1"/>
  <c r="D17" i="3"/>
  <c r="C17" i="3"/>
  <c r="D9" i="3"/>
  <c r="D28" i="11" s="1"/>
  <c r="C9" i="3"/>
  <c r="C28" i="11" s="1"/>
  <c r="D8" i="3"/>
  <c r="C8" i="3"/>
  <c r="D35" i="3"/>
  <c r="D35" i="11" s="1"/>
  <c r="C35" i="3"/>
  <c r="D34" i="3"/>
  <c r="C34" i="3"/>
  <c r="D33" i="3"/>
  <c r="D22" i="11" s="1"/>
  <c r="C33" i="3"/>
  <c r="C22" i="11" s="1"/>
  <c r="D29" i="3"/>
  <c r="D21" i="11" s="1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D38" i="11"/>
  <c r="C40" i="3"/>
  <c r="D40" i="3" s="1"/>
  <c r="C42" i="3"/>
  <c r="C47" i="3"/>
  <c r="C47" i="11" s="1"/>
  <c r="C48" i="3"/>
  <c r="C48" i="11" s="1"/>
  <c r="C49" i="3"/>
  <c r="C49" i="11" s="1"/>
  <c r="C39" i="3"/>
  <c r="D39" i="3" s="1"/>
  <c r="C6" i="3"/>
  <c r="C6" i="11" s="1"/>
  <c r="D6" i="3"/>
  <c r="D6" i="11" s="1"/>
  <c r="D46" i="3"/>
  <c r="C46" i="3"/>
  <c r="C39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C38" i="11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36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1" i="11"/>
  <c r="C24" i="11"/>
  <c r="C2" i="3"/>
  <c r="B2" i="3"/>
  <c r="N37" i="11"/>
  <c r="C24" i="8"/>
  <c r="A24" i="8" s="1"/>
  <c r="C40" i="1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D27" i="11"/>
  <c r="C13" i="11"/>
  <c r="C18" i="11"/>
  <c r="K21" i="11"/>
  <c r="C27" i="11"/>
  <c r="K22" i="11"/>
  <c r="K16" i="11"/>
  <c r="O23" i="11"/>
  <c r="N21" i="11"/>
  <c r="D18" i="11"/>
  <c r="K32" i="11"/>
  <c r="K34" i="11"/>
  <c r="O31" i="11"/>
  <c r="N29" i="11"/>
  <c r="N25" i="11"/>
  <c r="O19" i="11"/>
  <c r="N17" i="11"/>
  <c r="C35" i="11"/>
  <c r="B35" i="11" s="1"/>
  <c r="D44" i="11"/>
  <c r="K42" i="11"/>
  <c r="D32" i="11"/>
  <c r="K30" i="11"/>
  <c r="K26" i="11"/>
  <c r="K24" i="11"/>
  <c r="K18" i="11"/>
  <c r="D43" i="11"/>
  <c r="N41" i="11"/>
  <c r="K36" i="11"/>
  <c r="N4" i="11"/>
  <c r="N33" i="11"/>
  <c r="K45" i="11"/>
  <c r="K41" i="11"/>
  <c r="O35" i="11"/>
  <c r="D34" i="11"/>
  <c r="K33" i="11"/>
  <c r="C8" i="11"/>
  <c r="D7" i="11"/>
  <c r="D20" i="11"/>
  <c r="D24" i="11"/>
  <c r="B24" i="11" s="1"/>
  <c r="O44" i="11"/>
  <c r="K39" i="11"/>
  <c r="C34" i="11"/>
  <c r="K4" i="11"/>
  <c r="D39" i="11"/>
  <c r="B39" i="11" s="1"/>
  <c r="D17" i="11"/>
  <c r="D31" i="11"/>
  <c r="K46" i="11"/>
  <c r="O34" i="11"/>
  <c r="O30" i="11"/>
  <c r="O24" i="11"/>
  <c r="O18" i="11"/>
  <c r="C7" i="11"/>
  <c r="C20" i="11"/>
  <c r="B15" i="11"/>
  <c r="N45" i="11"/>
  <c r="K38" i="11"/>
  <c r="C32" i="11"/>
  <c r="K20" i="11"/>
  <c r="K13" i="11"/>
  <c r="K11" i="11"/>
  <c r="K9" i="11"/>
  <c r="K7" i="11"/>
  <c r="K5" i="11"/>
  <c r="D13" i="11"/>
  <c r="K28" i="11"/>
  <c r="K3" i="11"/>
  <c r="C3" i="11"/>
  <c r="C17" i="11"/>
  <c r="D16" i="11"/>
  <c r="K43" i="11"/>
  <c r="O39" i="11"/>
  <c r="N12" i="11"/>
  <c r="N8" i="11"/>
  <c r="C16" i="11"/>
  <c r="D25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41" i="11"/>
  <c r="C5" i="11"/>
  <c r="C37" i="11"/>
  <c r="D26" i="11"/>
  <c r="K44" i="11"/>
  <c r="K40" i="11"/>
  <c r="O38" i="11"/>
  <c r="O28" i="11"/>
  <c r="O20" i="11"/>
  <c r="O9" i="11"/>
  <c r="C45" i="11"/>
  <c r="B38" i="11"/>
  <c r="B21" i="11"/>
  <c r="B36" i="11"/>
  <c r="B22" i="11"/>
  <c r="B28" i="11"/>
  <c r="B5" i="3"/>
  <c r="D10" i="3"/>
  <c r="D10" i="11" s="1"/>
  <c r="C10" i="3"/>
  <c r="C11" i="11" s="1"/>
  <c r="C44" i="3"/>
  <c r="C26" i="11" s="1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37" i="11"/>
  <c r="C31" i="11"/>
  <c r="D23" i="11"/>
  <c r="U34" i="3"/>
  <c r="U36" i="3"/>
  <c r="C23" i="11"/>
  <c r="D5" i="11"/>
  <c r="D2" i="11"/>
  <c r="C9" i="11"/>
  <c r="C29" i="11"/>
  <c r="D9" i="11"/>
  <c r="U37" i="3"/>
  <c r="S15" i="3"/>
  <c r="O4" i="11" s="1"/>
  <c r="U20" i="3"/>
  <c r="C44" i="11"/>
  <c r="C19" i="11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C30" i="11"/>
  <c r="D30" i="11"/>
  <c r="D29" i="11"/>
  <c r="D19" i="11"/>
  <c r="C46" i="11"/>
  <c r="S6" i="3"/>
  <c r="O41" i="11" s="1"/>
  <c r="S43" i="3"/>
  <c r="O25" i="11" s="1"/>
  <c r="S7" i="3"/>
  <c r="O8" i="11" s="1"/>
  <c r="N44" i="11"/>
  <c r="N43" i="11"/>
  <c r="D47" i="3"/>
  <c r="D47" i="11" s="1"/>
  <c r="B47" i="11" s="1"/>
  <c r="D42" i="3"/>
  <c r="D45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0" i="11" s="1"/>
  <c r="B40" i="11" s="1"/>
  <c r="S10" i="3"/>
  <c r="O33" i="11" s="1"/>
  <c r="D48" i="3"/>
  <c r="D48" i="11" s="1"/>
  <c r="B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D49" i="11" s="1"/>
  <c r="B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AZ55" i="8" l="1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D42" i="11"/>
  <c r="B7" i="11"/>
  <c r="B18" i="1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B2" i="1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O29" i="11"/>
  <c r="B8" i="11"/>
  <c r="B6" i="11"/>
  <c r="B32" i="11"/>
  <c r="O27" i="11"/>
  <c r="O13" i="11"/>
  <c r="D11" i="11"/>
  <c r="B11" i="11" s="1"/>
  <c r="B16" i="11"/>
  <c r="O12" i="11"/>
  <c r="B17" i="11"/>
  <c r="B29" i="11"/>
  <c r="B34" i="11"/>
  <c r="O6" i="11"/>
  <c r="C43" i="11"/>
  <c r="B31" i="11"/>
  <c r="B37" i="11"/>
  <c r="B45" i="11"/>
  <c r="O15" i="11"/>
  <c r="B5" i="11"/>
  <c r="O7" i="11"/>
  <c r="O10" i="11"/>
  <c r="C25" i="11"/>
  <c r="C42" i="11"/>
  <c r="B42" i="11" s="1"/>
  <c r="O46" i="11"/>
  <c r="O2" i="11"/>
  <c r="O11" i="11"/>
  <c r="O26" i="11"/>
  <c r="O14" i="11"/>
  <c r="D46" i="11"/>
  <c r="B46" i="11" s="1"/>
  <c r="C33" i="11"/>
  <c r="C14" i="11"/>
  <c r="O5" i="11"/>
  <c r="D3" i="11"/>
  <c r="B3" i="11" s="1"/>
  <c r="D33" i="11"/>
  <c r="B33" i="11" s="1"/>
  <c r="D14" i="11"/>
  <c r="O16" i="11"/>
  <c r="O36" i="11"/>
  <c r="O42" i="11"/>
  <c r="D41" i="11"/>
  <c r="B41" i="11" s="1"/>
  <c r="O32" i="11"/>
  <c r="B19" i="11"/>
  <c r="B25" i="11"/>
  <c r="B30" i="11"/>
  <c r="B9" i="11"/>
  <c r="B23" i="11"/>
  <c r="B4" i="1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B26" i="1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B43" i="1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<sst xmlns="http://schemas.openxmlformats.org/spreadsheetml/2006/main" count="583" uniqueCount="224">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</sst>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31" workbookViewId="0">
      <selection activeCell="C53" sqref="C53"/>
    </sheetView>
  </sheetViews>
  <sheetFormatPr defaultRowHeight="14.5" x14ac:dyDescent="0.35"/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212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18.15751285056146</v>
      </c>
      <c r="C2">
        <f>PARS!C2</f>
        <v>18.15751285056146</v>
      </c>
      <c r="D2">
        <f>PARS!D2</f>
        <v>18.15751285056146</v>
      </c>
      <c r="E2">
        <v>4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>
        <v>87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-0.40498158153348779</v>
      </c>
      <c r="C4">
        <f>PARS!C4</f>
        <v>-2.3025850929940455</v>
      </c>
      <c r="D4">
        <f>PARS!D4</f>
        <v>0.40546510810816438</v>
      </c>
      <c r="E4"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</v>
      </c>
      <c r="S4">
        <f ca="1">RAND()</f>
        <v>0.62421598182632254</v>
      </c>
    </row>
    <row r="5" spans="1:19" x14ac:dyDescent="0.35">
      <c r="A5" t="s">
        <v>78</v>
      </c>
      <c r="B5">
        <f>(D5*$R$4+C5*(1-$R$4))*$R$7 +(1-$R$7)*PARS!B5</f>
        <v>-0.40498158153348779</v>
      </c>
      <c r="C5">
        <f>PARS!C5</f>
        <v>-2.3025850929940455</v>
      </c>
      <c r="D5">
        <f>PARS!D5</f>
        <v>0.40546510810816438</v>
      </c>
      <c r="E5">
        <v>2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>
        <v>2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-1.5656725697428486</v>
      </c>
      <c r="C7">
        <f>PARS!C7</f>
        <v>-2.3025850929940455</v>
      </c>
      <c r="D7">
        <f>PARS!D7</f>
        <v>-0.35667494393873245</v>
      </c>
      <c r="E7">
        <v>2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2.2258845144139113E-2</v>
      </c>
      <c r="C8">
        <f>PARS!C8</f>
        <v>-0.16251892949777494</v>
      </c>
      <c r="D8">
        <f>PARS!D8</f>
        <v>0.69314718055994529</v>
      </c>
      <c r="E8"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1.3179761114826605</v>
      </c>
      <c r="C9">
        <f>PARS!C9</f>
        <v>0.69314718055994529</v>
      </c>
      <c r="D9">
        <f>PARS!D9</f>
        <v>1.791759469228055</v>
      </c>
      <c r="E9"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-0.28720180572826765</v>
      </c>
      <c r="C10">
        <f>PARS!C10</f>
        <v>-2.3025850929940455</v>
      </c>
      <c r="D10">
        <f>PARS!D10</f>
        <v>0.40546510810816438</v>
      </c>
      <c r="E10"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-4.6319782839312431</v>
      </c>
      <c r="C11">
        <f>PARS!C11</f>
        <v>-4.8691357318225563</v>
      </c>
      <c r="D11">
        <f>PARS!D11</f>
        <v>-3.9528449999484012</v>
      </c>
      <c r="E11"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0.46853202116711917</v>
      </c>
      <c r="C12">
        <f>PARS!C12</f>
        <v>-0.40790273033909435</v>
      </c>
      <c r="D12">
        <f>PARS!D12</f>
        <v>1.0551933911457412</v>
      </c>
      <c r="E12">
        <v>0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0.87791832000000003</v>
      </c>
      <c r="C13">
        <f>PARS!C13</f>
        <v>0.62810999999999995</v>
      </c>
      <c r="D13">
        <f>PARS!D13</f>
        <v>1.16649</v>
      </c>
      <c r="E13">
        <v>4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1.2664409599999999</v>
      </c>
      <c r="C14">
        <f>PARS!C14</f>
        <v>0.90607999999999989</v>
      </c>
      <c r="D14">
        <f>PARS!D14</f>
        <v>1.68272</v>
      </c>
      <c r="E14">
        <v>4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-2.1388980981817265</v>
      </c>
      <c r="C15">
        <v>-1</v>
      </c>
      <c r="D15">
        <v>1</v>
      </c>
      <c r="E15">
        <v>4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-1.5816889413114263</v>
      </c>
      <c r="C16">
        <f>PARS!C16</f>
        <v>-1.1647520911726548</v>
      </c>
      <c r="D16">
        <f>PARS!D16</f>
        <v>-4.6051701859880909</v>
      </c>
      <c r="E16">
        <v>4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-0.72486366000969349</v>
      </c>
      <c r="C17">
        <f>PARS!C17</f>
        <v>-1.0498221244986778</v>
      </c>
      <c r="D17">
        <f>PARS!D17</f>
        <v>-0.43078291609245423</v>
      </c>
      <c r="E17">
        <v>4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2.0323123610283353</v>
      </c>
      <c r="C18">
        <f>PARS!C18</f>
        <v>1.6094379124341003</v>
      </c>
      <c r="D18">
        <f>PARS!D18</f>
        <v>2.341805806147327</v>
      </c>
      <c r="E18">
        <v>5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1.8108770912644423</v>
      </c>
      <c r="C19">
        <f>PARS!C19</f>
        <v>-0.69314718055994529</v>
      </c>
      <c r="D19">
        <f>PARS!D19</f>
        <v>2.3025850929940459</v>
      </c>
      <c r="E19">
        <v>5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6.7027336141933902E-2</v>
      </c>
      <c r="C20">
        <f>PARS!C20</f>
        <v>0</v>
      </c>
      <c r="D20">
        <f>PARS!D20</f>
        <v>0.84729786038720356</v>
      </c>
      <c r="E20">
        <v>5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0.48417553474807928</v>
      </c>
      <c r="C21">
        <f>PARS!C21</f>
        <v>0.30010459245033816</v>
      </c>
      <c r="D21">
        <f>PARS!D21</f>
        <v>0.66782937257565544</v>
      </c>
      <c r="E21">
        <v>5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2.1198705941432792</v>
      </c>
      <c r="C22">
        <f>PARS!C22</f>
        <v>1</v>
      </c>
      <c r="D22">
        <f>PARS!D22</f>
        <v>7.9067547786486871</v>
      </c>
      <c r="E22">
        <v>6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>
        <v>6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-0.10799999999999998</v>
      </c>
      <c r="C24">
        <f>PARS!C24</f>
        <v>-1</v>
      </c>
      <c r="D24">
        <f>PARS!D24</f>
        <v>1</v>
      </c>
      <c r="E24">
        <v>6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0.20399999999999999</v>
      </c>
      <c r="C25">
        <f>PARS!C25</f>
        <v>0</v>
      </c>
      <c r="D25">
        <f>PARS!D25</f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-0.26353656105189455</v>
      </c>
      <c r="C26">
        <f>PARS!C26</f>
        <v>-0.35667494393873245</v>
      </c>
      <c r="D26">
        <f>PARS!D26</f>
        <v>1.0986122886681098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0.32000000000000006</v>
      </c>
      <c r="C27">
        <f>PARS!C27</f>
        <v>0</v>
      </c>
      <c r="D27">
        <f>PARS!D27</f>
        <v>5</v>
      </c>
      <c r="E27"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1.2564009348475313</v>
      </c>
      <c r="C29">
        <f>PARS!C29</f>
        <v>0</v>
      </c>
      <c r="D29">
        <f>PARS!D29</f>
        <v>2.3025850929940459</v>
      </c>
      <c r="E29"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0.90169441103768533</v>
      </c>
      <c r="C30">
        <f>PARS!C30</f>
        <v>0.58778666490211906</v>
      </c>
      <c r="D30">
        <f>PARS!D30</f>
        <v>1.3862943611198906</v>
      </c>
      <c r="E30"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-0.41142798413248027</v>
      </c>
      <c r="C31">
        <f>PARS!C31</f>
        <v>-2.1972245773362196</v>
      </c>
      <c r="D31">
        <f>PARS!D31</f>
        <v>6.9067547786484651</v>
      </c>
      <c r="E31">
        <v>2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1.1198705941432647</v>
      </c>
      <c r="C32">
        <f>PARS!C32</f>
        <v>0</v>
      </c>
      <c r="D32">
        <f>PARS!D32</f>
        <v>6.9067547786484651</v>
      </c>
      <c r="E32"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-0.46823706472474291</v>
      </c>
      <c r="C33">
        <f>PARS!C33</f>
        <v>-2.3025850929940455</v>
      </c>
      <c r="D33">
        <f>PARS!D33</f>
        <v>1.3862943611198906</v>
      </c>
      <c r="E33"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-0.38839142338848065</v>
      </c>
      <c r="C34">
        <f>PARS!C34</f>
        <v>-0.71334988787746489</v>
      </c>
      <c r="D34">
        <f>PARS!D34</f>
        <v>-9.4310679471241415E-2</v>
      </c>
      <c r="E34"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0.89780712463659329</v>
      </c>
      <c r="C35">
        <f>PARS!C35</f>
        <v>-6.9077552789821368</v>
      </c>
      <c r="D35">
        <f>PARS!D35</f>
        <v>2.4849066497880004</v>
      </c>
      <c r="E35">
        <v>4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0.84702671494065007</v>
      </c>
      <c r="C36">
        <f>PARS!C36</f>
        <v>-6.9077552789821368</v>
      </c>
      <c r="D36">
        <f>PARS!D36</f>
        <v>4.1997100778674268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0.16418602463295548</v>
      </c>
      <c r="C37">
        <f>PARS!C37</f>
        <v>-4.0005334613699206E-2</v>
      </c>
      <c r="D37">
        <f>PARS!D37</f>
        <v>0.84729786038720356</v>
      </c>
      <c r="E37">
        <v>6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>
        <v>4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2.1145000000000005</v>
      </c>
      <c r="C39">
        <f>PARS!C39</f>
        <v>2.1145</v>
      </c>
      <c r="D39">
        <f>PARS!D39</f>
        <v>2.1145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-9.3705000000000004E-3</v>
      </c>
      <c r="C40">
        <f>PARS!C40</f>
        <v>-9.3705000000000004E-3</v>
      </c>
      <c r="D40">
        <f>PARS!D40</f>
        <v>-9.3705000000000004E-3</v>
      </c>
      <c r="E40">
        <v>99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>
        <v>88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>
        <v>88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>
        <v>88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>
        <v>0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1.0376000000000003</v>
      </c>
      <c r="C47">
        <f>PARS!C47</f>
        <v>1.0376000000000001</v>
      </c>
      <c r="D47">
        <f>PARS!D47</f>
        <v>1.0376000000000001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0.97470000000000001</v>
      </c>
      <c r="C48">
        <f>PARS!C48</f>
        <v>0.97470000000000001</v>
      </c>
      <c r="D48">
        <f>PARS!D48</f>
        <v>0.97470000000000001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0.94740000000000002</v>
      </c>
      <c r="C49">
        <f>PARS!C49</f>
        <v>0.94740000000000002</v>
      </c>
      <c r="D49">
        <f>PARS!D49</f>
        <v>0.94740000000000002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workbookViewId="0">
      <selection activeCell="E8" sqref="E8"/>
    </sheetView>
  </sheetViews>
  <sheetFormatPr defaultRowHeight="14.5" x14ac:dyDescent="0.35"/>
  <cols>
    <col min="2" max="2" width="11.36328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F2</f>
        <v>18.15751285056146</v>
      </c>
      <c r="C2">
        <f>F2</f>
        <v>18.15751285056146</v>
      </c>
      <c r="D2">
        <f>G2</f>
        <v>18.15751285056146</v>
      </c>
      <c r="E2">
        <v>18.15751285056146</v>
      </c>
      <c r="F2">
        <f>E2</f>
        <v>18.15751285056146</v>
      </c>
      <c r="G2">
        <f>E2</f>
        <v>18.15751285056146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-0.14722471975652515</v>
      </c>
      <c r="C4" s="7">
        <f>LN(F4)</f>
        <v>-2.3025850929940455</v>
      </c>
      <c r="D4" s="7">
        <f>LN(G4)</f>
        <v>0.40546510810816438</v>
      </c>
      <c r="E4">
        <v>0.86309999999999998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0.86309999999999998</v>
      </c>
    </row>
    <row r="5" spans="1:21" x14ac:dyDescent="0.35">
      <c r="A5" t="s">
        <v>78</v>
      </c>
      <c r="B5">
        <f>B4</f>
        <v>-0.14722471975652515</v>
      </c>
      <c r="C5">
        <f>C4</f>
        <v>-2.3025850929940455</v>
      </c>
      <c r="D5">
        <f>D4</f>
        <v>0.40546510810816438</v>
      </c>
      <c r="E5">
        <v>0.86309999999999998</v>
      </c>
      <c r="F5">
        <v>0.86309999999999998</v>
      </c>
      <c r="G5">
        <v>0.86309999999999998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4">LN(E7)</f>
        <v>-1.5371172508544744</v>
      </c>
      <c r="C7">
        <f t="shared" si="4"/>
        <v>-2.3025850929940455</v>
      </c>
      <c r="D7">
        <f t="shared" si="4"/>
        <v>-0.35667494393873245</v>
      </c>
      <c r="E7">
        <v>0.215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0.21499999999999997</v>
      </c>
    </row>
    <row r="8" spans="1:21" x14ac:dyDescent="0.35">
      <c r="A8" t="s">
        <v>94</v>
      </c>
      <c r="B8">
        <f t="shared" si="4"/>
        <v>0</v>
      </c>
      <c r="C8">
        <f t="shared" si="4"/>
        <v>-0.16251892949777494</v>
      </c>
      <c r="D8">
        <f t="shared" si="4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4"/>
        <v>1.3862943611198906</v>
      </c>
      <c r="C9">
        <f t="shared" si="4"/>
        <v>0.69314718055994529</v>
      </c>
      <c r="D9">
        <f t="shared" si="4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5">C4</f>
        <v>-2.3025850929940455</v>
      </c>
      <c r="D10">
        <f t="shared" si="5"/>
        <v>0.40546510810816438</v>
      </c>
      <c r="E10">
        <v>1</v>
      </c>
      <c r="F10">
        <f t="shared" si="5"/>
        <v>0.1</v>
      </c>
      <c r="G10">
        <f t="shared" si="5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 t="shared" ref="C16" si="6">LN(-F16)</f>
        <v>-1.1647520911726548</v>
      </c>
      <c r="D16">
        <f>LN(-G16)</f>
        <v>-4.6051701859880909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-1</v>
      </c>
      <c r="D24">
        <f t="shared" si="8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2.1145</v>
      </c>
      <c r="C39">
        <f>B39</f>
        <v>2.1145</v>
      </c>
      <c r="D39">
        <f>C39</f>
        <v>2.1145</v>
      </c>
      <c r="E39">
        <v>2.1145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-9.3705000000000004E-3</v>
      </c>
      <c r="C40">
        <f>B40</f>
        <v>-9.3705000000000004E-3</v>
      </c>
      <c r="D40">
        <f>C40</f>
        <v>-9.3705000000000004E-3</v>
      </c>
      <c r="E40">
        <v>-9.3705000000000004E-3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1.0376000000000001</v>
      </c>
      <c r="C47">
        <f>B47</f>
        <v>1.0376000000000001</v>
      </c>
      <c r="D47">
        <f>C47</f>
        <v>1.0376000000000001</v>
      </c>
      <c r="E47">
        <v>1.0376000000000001</v>
      </c>
      <c r="F47">
        <f>E47</f>
        <v>1.0376000000000001</v>
      </c>
      <c r="G47">
        <f>E47</f>
        <v>1.0376000000000001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0.97470000000000001</v>
      </c>
      <c r="C48">
        <f>B48</f>
        <v>0.97470000000000001</v>
      </c>
      <c r="D48">
        <f>C48</f>
        <v>0.97470000000000001</v>
      </c>
      <c r="E48">
        <v>0.97470000000000001</v>
      </c>
      <c r="F48">
        <f>E48</f>
        <v>0.97470000000000001</v>
      </c>
      <c r="G48">
        <f>E48</f>
        <v>0.97470000000000001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0.94740000000000002</v>
      </c>
      <c r="C49">
        <f>B49</f>
        <v>0.94740000000000002</v>
      </c>
      <c r="D49">
        <f>C49</f>
        <v>0.94740000000000002</v>
      </c>
      <c r="E49">
        <v>0.94740000000000002</v>
      </c>
      <c r="F49">
        <f>E49</f>
        <v>0.94740000000000002</v>
      </c>
      <c r="G49">
        <f>E49</f>
        <v>0.94740000000000002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A34" workbookViewId="0">
      <selection activeCell="B50" sqref="B50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3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f>1</f>
        <v>1</v>
      </c>
      <c r="F36">
        <v>6</v>
      </c>
      <c r="G36">
        <v>41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L8" zoomScale="65" workbookViewId="0">
      <selection activeCell="BB45" sqref="BB4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27"/>
  <sheetViews>
    <sheetView topLeftCell="A7" workbookViewId="0">
      <selection activeCell="F27" sqref="F2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6" x14ac:dyDescent="0.35">
      <c r="C17">
        <f>2206.542/(24*365)+EXP(-0.26248)*(2206.542/(24*365)-671.547/(24*365))</f>
        <v>0.38666332602882758</v>
      </c>
    </row>
    <row r="18" spans="3:6" x14ac:dyDescent="0.35">
      <c r="F18" t="s">
        <v>222</v>
      </c>
    </row>
    <row r="19" spans="3:6" x14ac:dyDescent="0.35">
      <c r="F19">
        <f>0.5*(((2206.542/(24*365)+EXP(-0.244)*(2206.542/(24*365)-671.547/(24*365)))*(1-0.22) + (2269/(24*365))*(0.22)))</f>
        <v>0.18027108726604746</v>
      </c>
    </row>
    <row r="20" spans="3:6" x14ac:dyDescent="0.35">
      <c r="F20" t="s">
        <v>221</v>
      </c>
    </row>
    <row r="21" spans="3:6" x14ac:dyDescent="0.35">
      <c r="F21">
        <f>1873/(24*365)</f>
        <v>0.21381278538812784</v>
      </c>
    </row>
    <row r="23" spans="3:6" x14ac:dyDescent="0.35">
      <c r="F23" t="s">
        <v>223</v>
      </c>
    </row>
    <row r="24" spans="3:6" x14ac:dyDescent="0.35">
      <c r="F24">
        <f>(F19*(1-F19)+F21*F16)/(1-0.16)</f>
        <v>0.28535555463472256</v>
      </c>
    </row>
    <row r="26" spans="3:6" x14ac:dyDescent="0.35">
      <c r="F26" t="s">
        <v>80</v>
      </c>
    </row>
    <row r="27" spans="3:6" x14ac:dyDescent="0.35">
      <c r="F27">
        <f>1/(F24*0.193)</f>
        <v>18.15751285056146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2022-07-12T01:28:07Z</dcterms:modified>
</cp:coreProperties>
</file>