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haits\Desktop\hoi-thi\assets\templates\"/>
    </mc:Choice>
  </mc:AlternateContent>
  <xr:revisionPtr revIDLastSave="0" documentId="13_ncr:1_{6CB63CF7-2516-4C04-BC5F-003170D59D1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hi sinh CK (2)" sheetId="1" r:id="rId1"/>
  </sheets>
  <definedNames>
    <definedName name="_xlnm._FilterDatabase" localSheetId="0" hidden="1">'Thi sinh CK (2)'!$A$1:$D$81</definedName>
    <definedName name="_xlnm.Print_Area" localSheetId="0">'Thi sinh CK (2)'!$A$1:$D$81</definedName>
    <definedName name="_xlnm.Print_Titles" localSheetId="0">'Thi sinh CK (2)'!$1:$1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7" i="1" l="1"/>
  <c r="E67" i="1" s="1"/>
  <c r="D65" i="1"/>
  <c r="E65" i="1" s="1"/>
  <c r="D59" i="1"/>
  <c r="E59" i="1" s="1"/>
  <c r="D5" i="1"/>
  <c r="E5" i="1" s="1"/>
  <c r="D2" i="1"/>
  <c r="E2" i="1" s="1"/>
  <c r="D3" i="1" l="1"/>
  <c r="E3" i="1" s="1"/>
  <c r="D4" i="1"/>
  <c r="E4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34" i="1"/>
  <c r="E34" i="1" s="1"/>
  <c r="D35" i="1"/>
  <c r="E35" i="1" s="1"/>
  <c r="D36" i="1"/>
  <c r="E36" i="1" s="1"/>
  <c r="D37" i="1"/>
  <c r="E37" i="1" s="1"/>
  <c r="D38" i="1"/>
  <c r="E38" i="1" s="1"/>
  <c r="D39" i="1"/>
  <c r="E39" i="1" s="1"/>
  <c r="D40" i="1"/>
  <c r="E40" i="1" s="1"/>
  <c r="D41" i="1"/>
  <c r="E41" i="1" s="1"/>
  <c r="D42" i="1"/>
  <c r="E42" i="1" s="1"/>
  <c r="D43" i="1"/>
  <c r="E43" i="1" s="1"/>
  <c r="D44" i="1"/>
  <c r="E44" i="1" s="1"/>
  <c r="D45" i="1"/>
  <c r="E45" i="1" s="1"/>
  <c r="D46" i="1"/>
  <c r="E46" i="1" s="1"/>
  <c r="D47" i="1"/>
  <c r="E47" i="1" s="1"/>
  <c r="D48" i="1"/>
  <c r="E48" i="1" s="1"/>
  <c r="D49" i="1"/>
  <c r="E49" i="1" s="1"/>
  <c r="D50" i="1"/>
  <c r="E50" i="1" s="1"/>
  <c r="D51" i="1"/>
  <c r="E51" i="1" s="1"/>
  <c r="D52" i="1"/>
  <c r="E52" i="1" s="1"/>
  <c r="D53" i="1"/>
  <c r="E53" i="1" s="1"/>
  <c r="D54" i="1"/>
  <c r="E54" i="1" s="1"/>
  <c r="D55" i="1"/>
  <c r="E55" i="1" s="1"/>
  <c r="D56" i="1"/>
  <c r="E56" i="1" s="1"/>
  <c r="D57" i="1"/>
  <c r="E57" i="1" s="1"/>
  <c r="D58" i="1"/>
  <c r="E58" i="1" s="1"/>
  <c r="D60" i="1"/>
  <c r="E60" i="1" s="1"/>
  <c r="D61" i="1"/>
  <c r="E61" i="1" s="1"/>
  <c r="D62" i="1"/>
  <c r="E62" i="1" s="1"/>
  <c r="D63" i="1"/>
  <c r="E63" i="1" s="1"/>
  <c r="D64" i="1"/>
  <c r="E64" i="1" s="1"/>
  <c r="D66" i="1"/>
  <c r="E66" i="1" s="1"/>
  <c r="D68" i="1"/>
  <c r="E68" i="1" s="1"/>
  <c r="D69" i="1"/>
  <c r="E69" i="1" s="1"/>
  <c r="D70" i="1"/>
  <c r="E70" i="1" s="1"/>
  <c r="D71" i="1"/>
  <c r="E71" i="1" s="1"/>
  <c r="D72" i="1"/>
  <c r="E72" i="1" s="1"/>
  <c r="D73" i="1"/>
  <c r="E73" i="1" s="1"/>
  <c r="D74" i="1"/>
  <c r="E74" i="1" s="1"/>
  <c r="D75" i="1"/>
  <c r="E75" i="1" s="1"/>
  <c r="D76" i="1"/>
  <c r="E76" i="1" s="1"/>
  <c r="D77" i="1"/>
  <c r="E77" i="1" s="1"/>
  <c r="D78" i="1"/>
  <c r="E78" i="1" s="1"/>
  <c r="D79" i="1"/>
  <c r="E79" i="1" s="1"/>
  <c r="D80" i="1"/>
  <c r="E80" i="1" s="1"/>
  <c r="D81" i="1"/>
  <c r="E81" i="1" s="1"/>
</calcChain>
</file>

<file path=xl/sharedStrings.xml><?xml version="1.0" encoding="utf-8"?>
<sst xmlns="http://schemas.openxmlformats.org/spreadsheetml/2006/main" count="246" uniqueCount="228">
  <si>
    <t>CN Chợ Lớn</t>
  </si>
  <si>
    <t>Vũ Thị Quỳnh Hoa</t>
  </si>
  <si>
    <t>80</t>
  </si>
  <si>
    <t>CN Bắc Quảng Bình</t>
  </si>
  <si>
    <t>Võ Trường Sơn</t>
  </si>
  <si>
    <t>79</t>
  </si>
  <si>
    <t>CN Gia Lai</t>
  </si>
  <si>
    <t>Trần Thị Thu Hà</t>
  </si>
  <si>
    <t>78</t>
  </si>
  <si>
    <t>CN Quảng Ninh</t>
  </si>
  <si>
    <t>Trần Mai Phương</t>
  </si>
  <si>
    <t>77</t>
  </si>
  <si>
    <t>CN Quảng Trị</t>
  </si>
  <si>
    <t>Thái Thị Thu Hằng</t>
  </si>
  <si>
    <t>76</t>
  </si>
  <si>
    <t>Phạm Xuân Long</t>
  </si>
  <si>
    <t>75</t>
  </si>
  <si>
    <t>CN Hà Nội</t>
  </si>
  <si>
    <t>Phạm Hải Yến Nhi</t>
  </si>
  <si>
    <t>74</t>
  </si>
  <si>
    <t>Văn phòng TSC</t>
  </si>
  <si>
    <t>Nguyễn Thị Trang Nhung</t>
  </si>
  <si>
    <t>73</t>
  </si>
  <si>
    <t>CN Hải Phòng</t>
  </si>
  <si>
    <t>Nguyễn Thị Thanh Huyền</t>
  </si>
  <si>
    <t>72</t>
  </si>
  <si>
    <t>CN Hóc Môn</t>
  </si>
  <si>
    <t>Nguyễn Lê Thái Phong</t>
  </si>
  <si>
    <t>71</t>
  </si>
  <si>
    <t>CN Hồng Hà</t>
  </si>
  <si>
    <t>Đào Thị Huê</t>
  </si>
  <si>
    <t>70</t>
  </si>
  <si>
    <t>CN Phố Núi</t>
  </si>
  <si>
    <t>Nguyễn Thị Bích Hạnh</t>
  </si>
  <si>
    <t>69</t>
  </si>
  <si>
    <t>Nguyễn Đức Thắng</t>
  </si>
  <si>
    <t>68</t>
  </si>
  <si>
    <t>CN Long An</t>
  </si>
  <si>
    <t>Lê Thị Thanh Ngân</t>
  </si>
  <si>
    <t>67</t>
  </si>
  <si>
    <t>Ban TKHĐQT&amp;QHCĐ</t>
  </si>
  <si>
    <t>Lâm Diệu Thủy</t>
  </si>
  <si>
    <t>66</t>
  </si>
  <si>
    <t>CN Buôn Hồ</t>
  </si>
  <si>
    <t>Hoàng Nữ Ngọc Quỳnh</t>
  </si>
  <si>
    <t>65</t>
  </si>
  <si>
    <t>Ban TCNS</t>
  </si>
  <si>
    <t>Nguyễn Bằng Duy</t>
  </si>
  <si>
    <t>64</t>
  </si>
  <si>
    <t>CN Thành phố Thủ Đức</t>
  </si>
  <si>
    <t>Đinh Thị Ngọc Ngàn</t>
  </si>
  <si>
    <t>63</t>
  </si>
  <si>
    <t>CN Tiền Giang</t>
  </si>
  <si>
    <t>Dương Thị Cẩm Tú</t>
  </si>
  <si>
    <t>62</t>
  </si>
  <si>
    <t>Trung tâm DVKH</t>
  </si>
  <si>
    <t>Vũ Thị Hải Yến</t>
  </si>
  <si>
    <t>61</t>
  </si>
  <si>
    <t>Hồ Sĩ Đằng</t>
  </si>
  <si>
    <t>60</t>
  </si>
  <si>
    <t>CN Nam Bình Dương</t>
  </si>
  <si>
    <t>Võ Thị Mai</t>
  </si>
  <si>
    <t>59</t>
  </si>
  <si>
    <t>Ban Kế toán</t>
  </si>
  <si>
    <t>Trần Thị Huệ</t>
  </si>
  <si>
    <t>58</t>
  </si>
  <si>
    <t>CN Gia Định</t>
  </si>
  <si>
    <t>Trần Lê Ân</t>
  </si>
  <si>
    <t>57</t>
  </si>
  <si>
    <t>CN Lai Châu</t>
  </si>
  <si>
    <t>Nguyễn Tuấn Hưng</t>
  </si>
  <si>
    <t>56</t>
  </si>
  <si>
    <t>CN Bắc Giang</t>
  </si>
  <si>
    <t>Phan Thị Trang</t>
  </si>
  <si>
    <t>55</t>
  </si>
  <si>
    <t>CN Đông Hải Phòng</t>
  </si>
  <si>
    <t>Nguyễn Thị Trang</t>
  </si>
  <si>
    <t>54</t>
  </si>
  <si>
    <t>CN Đồng Bằng Sông Cửu Long</t>
  </si>
  <si>
    <t>Nguyễn Thị Kiều Tiên</t>
  </si>
  <si>
    <t>53</t>
  </si>
  <si>
    <t>CN Phủ Diễn</t>
  </si>
  <si>
    <t>Nguyễn Hữu Thân</t>
  </si>
  <si>
    <t>52</t>
  </si>
  <si>
    <t>CN Hà Thành</t>
  </si>
  <si>
    <t>Ngô Thị Thúy Quỳnh</t>
  </si>
  <si>
    <t>51</t>
  </si>
  <si>
    <t>CN Hoàn Kiếm</t>
  </si>
  <si>
    <t>Lê Thị Mai Xuân</t>
  </si>
  <si>
    <t>50</t>
  </si>
  <si>
    <t>CN Châu Thành Sài Gòn</t>
  </si>
  <si>
    <t>Lại Minh Khôi</t>
  </si>
  <si>
    <t>49</t>
  </si>
  <si>
    <t>CN Nghệ An</t>
  </si>
  <si>
    <t>Đinh Thị Quỳnh Anh</t>
  </si>
  <si>
    <t>48</t>
  </si>
  <si>
    <t>CN Lào Cai</t>
  </si>
  <si>
    <t>Hoàng Ánh Duyên</t>
  </si>
  <si>
    <t>47</t>
  </si>
  <si>
    <t>CN Bà Rịa - Vũng Tàu</t>
  </si>
  <si>
    <t>Đặng Võ Ngọc Thủy</t>
  </si>
  <si>
    <t>46</t>
  </si>
  <si>
    <t>Dương Công Minh</t>
  </si>
  <si>
    <t>45</t>
  </si>
  <si>
    <t>Trương Mạnh Cường</t>
  </si>
  <si>
    <t>44</t>
  </si>
  <si>
    <t>CN Hưng Yên</t>
  </si>
  <si>
    <t>Vũ Thanh Hiền</t>
  </si>
  <si>
    <t>43</t>
  </si>
  <si>
    <t>Trần Ngọc Cẩm Tú</t>
  </si>
  <si>
    <t>42</t>
  </si>
  <si>
    <t>CN Nam Đồng Nai</t>
  </si>
  <si>
    <t>Trần Hữu Quang</t>
  </si>
  <si>
    <t>41</t>
  </si>
  <si>
    <t>CN TP Hồ Chí Minh</t>
  </si>
  <si>
    <t>Nguyễn Thị Thùy Dương</t>
  </si>
  <si>
    <t>40</t>
  </si>
  <si>
    <t>Nguyễn Thị Ngọc Xuyến</t>
  </si>
  <si>
    <t>39</t>
  </si>
  <si>
    <t>Phan Ngọc Quang</t>
  </si>
  <si>
    <t>38</t>
  </si>
  <si>
    <t>CN Tam Điệp</t>
  </si>
  <si>
    <t>Nguyễn Thị Huyền Diệu</t>
  </si>
  <si>
    <t>37</t>
  </si>
  <si>
    <t>CN Thái Bình</t>
  </si>
  <si>
    <t>Nguyễn Phương Anh</t>
  </si>
  <si>
    <t>36</t>
  </si>
  <si>
    <t>Trung tâm TNTTTM</t>
  </si>
  <si>
    <t>Nguyễn Hương Ngọc</t>
  </si>
  <si>
    <t>35</t>
  </si>
  <si>
    <t>Phạm Thành Trung</t>
  </si>
  <si>
    <t>34</t>
  </si>
  <si>
    <t>CN Bà Rịa</t>
  </si>
  <si>
    <t>Lý Thị Kiều Ny</t>
  </si>
  <si>
    <t>33</t>
  </si>
  <si>
    <t>CN Đăk Lăk</t>
  </si>
  <si>
    <t>Lê Thị Bích Ngọc</t>
  </si>
  <si>
    <t>32</t>
  </si>
  <si>
    <t>Huỳnh Thị Ngọc Nga</t>
  </si>
  <si>
    <t>31</t>
  </si>
  <si>
    <t>CN Yên Bái</t>
  </si>
  <si>
    <t>Hoàng Thị Hồng Thảo</t>
  </si>
  <si>
    <t>30</t>
  </si>
  <si>
    <t>Đoàn Lan Anh</t>
  </si>
  <si>
    <t>29</t>
  </si>
  <si>
    <t>CN Bình Dương</t>
  </si>
  <si>
    <t>Nguyễn Việt Dũng</t>
  </si>
  <si>
    <t>28</t>
  </si>
  <si>
    <t>CN Phú Quốc</t>
  </si>
  <si>
    <t>Đặng Thị An</t>
  </si>
  <si>
    <t>27</t>
  </si>
  <si>
    <t>Trung tâm CNTT</t>
  </si>
  <si>
    <t>Cao Thị Phương Loan</t>
  </si>
  <si>
    <t>26</t>
  </si>
  <si>
    <t>CN Điện Biên</t>
  </si>
  <si>
    <t>Vũ Mai</t>
  </si>
  <si>
    <t>25</t>
  </si>
  <si>
    <t>Ban KHDN</t>
  </si>
  <si>
    <t>Nguyễn Thị Khánh Hà</t>
  </si>
  <si>
    <t>24</t>
  </si>
  <si>
    <t>Trần Văn Bằng</t>
  </si>
  <si>
    <t>23</t>
  </si>
  <si>
    <t>CN Phú Thọ</t>
  </si>
  <si>
    <t>Trần Minh Nguyên Hạnh</t>
  </si>
  <si>
    <t>22</t>
  </si>
  <si>
    <t>CN Lâm Đồng</t>
  </si>
  <si>
    <t>Nguyễn Thị Xuân Thùy</t>
  </si>
  <si>
    <t>21</t>
  </si>
  <si>
    <t>CN Thanh Xuân</t>
  </si>
  <si>
    <t>Nguyễn Thị Thúy</t>
  </si>
  <si>
    <t>20</t>
  </si>
  <si>
    <t>CN Thái Nguyên</t>
  </si>
  <si>
    <t>Nguyễn Thị Ngọc Anh</t>
  </si>
  <si>
    <t>19</t>
  </si>
  <si>
    <t>CN Bình Định</t>
  </si>
  <si>
    <t>Hoàng Thị Bích Trâm</t>
  </si>
  <si>
    <t>18</t>
  </si>
  <si>
    <t>CN Ninh Bình</t>
  </si>
  <si>
    <t>Nguyễn Thị Huế</t>
  </si>
  <si>
    <t>17</t>
  </si>
  <si>
    <t>CN Thành Đô</t>
  </si>
  <si>
    <t>Nguyễn Ngọc Quỳnh</t>
  </si>
  <si>
    <t>16</t>
  </si>
  <si>
    <t>CN Cầu Giấy</t>
  </si>
  <si>
    <t>Nguyễn Hoàng Hải</t>
  </si>
  <si>
    <t>15</t>
  </si>
  <si>
    <t>Nguyễn Cẩm Tú</t>
  </si>
  <si>
    <t>14</t>
  </si>
  <si>
    <t>Lê Thị Xuân Yến</t>
  </si>
  <si>
    <t>13</t>
  </si>
  <si>
    <t>CN Phú Xuân</t>
  </si>
  <si>
    <t>Lê Quốc Tuấn</t>
  </si>
  <si>
    <t>12</t>
  </si>
  <si>
    <t>CN Kỳ Hòa</t>
  </si>
  <si>
    <t>Cao Huyền Trang</t>
  </si>
  <si>
    <t>11</t>
  </si>
  <si>
    <t>CN Sở Giao dịch 1</t>
  </si>
  <si>
    <t>Nguyễn Xuân Bách</t>
  </si>
  <si>
    <t>10</t>
  </si>
  <si>
    <t>CN Cần Thơ</t>
  </si>
  <si>
    <t>Huỳnh Ngọc Trâm</t>
  </si>
  <si>
    <t>09</t>
  </si>
  <si>
    <t>CN Phú Tài</t>
  </si>
  <si>
    <t>Phạm Y Bình</t>
  </si>
  <si>
    <t>08</t>
  </si>
  <si>
    <t>Cơ quan Đoàn Thanh niên BIDV</t>
  </si>
  <si>
    <t>Phạm Thị Ngọc</t>
  </si>
  <si>
    <t>07</t>
  </si>
  <si>
    <t>Trần Hoàng Hiếu</t>
  </si>
  <si>
    <t>06</t>
  </si>
  <si>
    <t>Hoàng Thị Thu Hiền</t>
  </si>
  <si>
    <t>05</t>
  </si>
  <si>
    <t>Ban Kinh doanh vốn tiền tệ</t>
  </si>
  <si>
    <t>Nguyễn Đoàn Ngọc Linh</t>
  </si>
  <si>
    <t>04</t>
  </si>
  <si>
    <t>Nguyễn Diệu Linh</t>
  </si>
  <si>
    <t>03</t>
  </si>
  <si>
    <t>CN Ba Tháng Hai</t>
  </si>
  <si>
    <t>Phạm Thanh Thảo</t>
  </si>
  <si>
    <t>02</t>
  </si>
  <si>
    <t>Nguyễn Thị Phương Anh</t>
  </si>
  <si>
    <t>01</t>
  </si>
  <si>
    <t>ID</t>
  </si>
  <si>
    <t>NAME</t>
  </si>
  <si>
    <t>ORG</t>
  </si>
  <si>
    <t>NICKNAME</t>
  </si>
  <si>
    <t>MAP</t>
  </si>
  <si>
    <t>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</si>
</sst>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Calibri"/>
      <family val="2"/>
      <scheme val="minor"/>
    </font>
    <font>
      <sz val="12"/>
      <color rgb="FF000000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0" fontId="2" fillId="2" borderId="1" xfId="0" applyFont="1" applyFill="1" applyBorder="1" applyAlignment="1">
      <alignment horizontal="left" vertical="center" wrapText="1"/>
    </xf>
    <xf numFmtId="0" fontId="2" fillId="2" borderId="1" xfId="0" quotePrefix="1" applyFont="1" applyFill="1" applyBorder="1" applyAlignment="1">
      <alignment horizontal="center" vertical="center" wrapText="1"/>
    </xf>
    <xf numFmtId="0" fontId="2" fillId="2" borderId="0" xfId="0" applyFont="1" applyFill="1" applyAlignment="1">
      <alignment wrapText="1"/>
    </xf>
    <xf numFmtId="0" fontId="2" fillId="2" borderId="2" xfId="0" applyFont="1" applyFill="1" applyBorder="1" applyAlignment="1">
      <alignment horizontal="left" vertical="center" wrapText="1"/>
    </xf>
    <xf numFmtId="0" fontId="2" fillId="2" borderId="0" xfId="0" applyFont="1" applyFill="1" applyAlignment="1">
      <alignment horizontal="left" vertical="center" wrapText="1"/>
    </xf>
    <xf numFmtId="0" fontId="2" fillId="2" borderId="3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left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K81"/>
  <sheetViews>
    <sheetView tabSelected="1" zoomScale="130" zoomScaleNormal="130" workbookViewId="0">
      <pane ySplit="1" topLeftCell="A2" activePane="bottomLeft" state="frozen"/>
      <selection pane="bottomLeft" activeCell="F2" sqref="F2:F81"/>
    </sheetView>
  </sheetViews>
  <sheetFormatPr defaultColWidth="12.6640625" defaultRowHeight="20.55" customHeight="1" x14ac:dyDescent="0.3"/>
  <cols>
    <col min="1" max="1" width="7.33203125" style="2" customWidth="1"/>
    <col min="2" max="2" width="34.109375" style="1" customWidth="1"/>
    <col min="3" max="3" width="32" style="1" customWidth="1"/>
    <col min="4" max="4" width="25" style="1" customWidth="1"/>
    <col min="5" max="5" width="25.33203125" style="1" customWidth="1"/>
    <col min="6" max="16384" width="12.6640625" style="1"/>
  </cols>
  <sheetData>
    <row r="1" spans="1:11" ht="20.55" customHeight="1" x14ac:dyDescent="0.3">
      <c r="A1" s="9" t="s">
        <v>222</v>
      </c>
      <c r="B1" s="9" t="s">
        <v>223</v>
      </c>
      <c r="C1" s="9" t="s">
        <v>224</v>
      </c>
      <c r="D1" s="10" t="s">
        <v>225</v>
      </c>
      <c r="E1" s="12" t="s">
        <v>226</v>
      </c>
      <c r="F1" s="12" t="s">
        <v>227</v>
      </c>
    </row>
    <row r="2" spans="1:11" ht="20.55" customHeight="1" x14ac:dyDescent="0.3">
      <c r="A2" s="4" t="s">
        <v>221</v>
      </c>
      <c r="B2" s="3" t="s">
        <v>220</v>
      </c>
      <c r="C2" s="3" t="s">
        <v>157</v>
      </c>
      <c r="D2" s="11" t="str">
        <f>CONCATENATE(A2,"-khdn")</f>
        <v>01-khdn</v>
      </c>
      <c r="E2" s="13" t="str">
        <f>CONCATENATE(D2,"/1")</f>
        <v>01-khdn/1</v>
      </c>
      <c r="F2" s="1">
        <v>0</v>
      </c>
    </row>
    <row r="3" spans="1:11" ht="20.55" customHeight="1" x14ac:dyDescent="0.3">
      <c r="A3" s="4" t="s">
        <v>219</v>
      </c>
      <c r="B3" s="3" t="s">
        <v>218</v>
      </c>
      <c r="C3" s="3" t="s">
        <v>217</v>
      </c>
      <c r="D3" s="11" t="str">
        <f>CONCATENATE(A3,"-3thang2")</f>
        <v>02-3thang2</v>
      </c>
      <c r="E3" s="13" t="str">
        <f t="shared" ref="E3:E66" si="0">CONCATENATE(D3,"/1")</f>
        <v>02-3thang2/1</v>
      </c>
      <c r="F3" s="1">
        <v>0</v>
      </c>
    </row>
    <row r="4" spans="1:11" ht="20.55" customHeight="1" x14ac:dyDescent="0.3">
      <c r="A4" s="4" t="s">
        <v>216</v>
      </c>
      <c r="B4" s="3" t="s">
        <v>215</v>
      </c>
      <c r="C4" s="3" t="s">
        <v>168</v>
      </c>
      <c r="D4" s="11" t="str">
        <f>CONCATENATE(A4,"-thanhxuan")</f>
        <v>03-thanhxuan</v>
      </c>
      <c r="E4" s="13" t="str">
        <f t="shared" si="0"/>
        <v>03-thanhxuan/1</v>
      </c>
      <c r="F4" s="1">
        <v>0</v>
      </c>
    </row>
    <row r="5" spans="1:11" ht="20.55" customHeight="1" x14ac:dyDescent="0.3">
      <c r="A5" s="4" t="s">
        <v>214</v>
      </c>
      <c r="B5" s="3" t="s">
        <v>213</v>
      </c>
      <c r="C5" s="3" t="s">
        <v>212</v>
      </c>
      <c r="D5" s="11" t="str">
        <f>CONCATENATE(A5,"-kdvtt")</f>
        <v>04-kdvtt</v>
      </c>
      <c r="E5" s="13" t="str">
        <f t="shared" si="0"/>
        <v>04-kdvtt/1</v>
      </c>
      <c r="F5" s="1">
        <v>0</v>
      </c>
    </row>
    <row r="6" spans="1:11" ht="20.55" customHeight="1" x14ac:dyDescent="0.3">
      <c r="A6" s="4" t="s">
        <v>211</v>
      </c>
      <c r="B6" s="3" t="s">
        <v>210</v>
      </c>
      <c r="C6" s="3" t="s">
        <v>17</v>
      </c>
      <c r="D6" s="11" t="str">
        <f>CONCATENATE(A6,"-hanoi")</f>
        <v>05-hanoi</v>
      </c>
      <c r="E6" s="13" t="str">
        <f t="shared" si="0"/>
        <v>05-hanoi/1</v>
      </c>
      <c r="F6" s="1">
        <v>0</v>
      </c>
    </row>
    <row r="7" spans="1:11" ht="20.55" customHeight="1" x14ac:dyDescent="0.3">
      <c r="A7" s="4" t="s">
        <v>209</v>
      </c>
      <c r="B7" s="3" t="s">
        <v>208</v>
      </c>
      <c r="C7" s="3" t="s">
        <v>114</v>
      </c>
      <c r="D7" s="11" t="str">
        <f>CONCATENATE(A7,"-tphcm")</f>
        <v>06-tphcm</v>
      </c>
      <c r="E7" s="13" t="str">
        <f t="shared" si="0"/>
        <v>06-tphcm/1</v>
      </c>
      <c r="F7" s="1">
        <v>0</v>
      </c>
    </row>
    <row r="8" spans="1:11" ht="20.55" customHeight="1" x14ac:dyDescent="0.3">
      <c r="A8" s="4" t="s">
        <v>207</v>
      </c>
      <c r="B8" s="3" t="s">
        <v>206</v>
      </c>
      <c r="C8" s="3" t="s">
        <v>205</v>
      </c>
      <c r="D8" s="11" t="str">
        <f>CONCATENATE(A8,"-cqdtn")</f>
        <v>07-cqdtn</v>
      </c>
      <c r="E8" s="13" t="str">
        <f t="shared" si="0"/>
        <v>07-cqdtn/1</v>
      </c>
      <c r="F8" s="1">
        <v>0</v>
      </c>
    </row>
    <row r="9" spans="1:11" ht="20.55" customHeight="1" x14ac:dyDescent="0.3">
      <c r="A9" s="4" t="s">
        <v>204</v>
      </c>
      <c r="B9" s="3" t="s">
        <v>203</v>
      </c>
      <c r="C9" s="3" t="s">
        <v>202</v>
      </c>
      <c r="D9" s="11" t="str">
        <f>CONCATENATE(A9,"-phutai")</f>
        <v>08-phutai</v>
      </c>
      <c r="E9" s="13" t="str">
        <f t="shared" si="0"/>
        <v>08-phutai/1</v>
      </c>
      <c r="F9" s="1">
        <v>0</v>
      </c>
    </row>
    <row r="10" spans="1:11" ht="20.55" customHeight="1" x14ac:dyDescent="0.3">
      <c r="A10" s="4" t="s">
        <v>201</v>
      </c>
      <c r="B10" s="3" t="s">
        <v>200</v>
      </c>
      <c r="C10" s="3" t="s">
        <v>199</v>
      </c>
      <c r="D10" s="11" t="str">
        <f>CONCATENATE(A10,"-cantho")</f>
        <v>09-cantho</v>
      </c>
      <c r="E10" s="13" t="str">
        <f t="shared" si="0"/>
        <v>09-cantho/1</v>
      </c>
      <c r="F10" s="1">
        <v>0</v>
      </c>
      <c r="G10" s="5"/>
      <c r="H10" s="5"/>
      <c r="I10" s="5"/>
      <c r="J10" s="5"/>
      <c r="K10" s="5"/>
    </row>
    <row r="11" spans="1:11" ht="20.55" customHeight="1" x14ac:dyDescent="0.3">
      <c r="A11" s="4" t="s">
        <v>198</v>
      </c>
      <c r="B11" s="3" t="s">
        <v>197</v>
      </c>
      <c r="C11" s="3" t="s">
        <v>196</v>
      </c>
      <c r="D11" s="11" t="str">
        <f>CONCATENATE(A11,"-sgd1")</f>
        <v>10-sgd1</v>
      </c>
      <c r="E11" s="13" t="str">
        <f t="shared" si="0"/>
        <v>10-sgd1/1</v>
      </c>
      <c r="F11" s="1">
        <v>0</v>
      </c>
    </row>
    <row r="12" spans="1:11" ht="20.55" customHeight="1" x14ac:dyDescent="0.3">
      <c r="A12" s="4" t="s">
        <v>195</v>
      </c>
      <c r="B12" s="3" t="s">
        <v>194</v>
      </c>
      <c r="C12" s="3" t="s">
        <v>193</v>
      </c>
      <c r="D12" s="11" t="str">
        <f>CONCATENATE(A12,"-kyhoa")</f>
        <v>11-kyhoa</v>
      </c>
      <c r="E12" s="13" t="str">
        <f t="shared" si="0"/>
        <v>11-kyhoa/1</v>
      </c>
      <c r="F12" s="1">
        <v>0</v>
      </c>
      <c r="G12" s="5"/>
      <c r="H12" s="5"/>
      <c r="I12" s="5"/>
      <c r="J12" s="5"/>
      <c r="K12" s="5"/>
    </row>
    <row r="13" spans="1:11" ht="20.55" customHeight="1" x14ac:dyDescent="0.3">
      <c r="A13" s="4" t="s">
        <v>192</v>
      </c>
      <c r="B13" s="3" t="s">
        <v>191</v>
      </c>
      <c r="C13" s="3" t="s">
        <v>190</v>
      </c>
      <c r="D13" s="11" t="str">
        <f>CONCATENATE(A13,"-phuxuan")</f>
        <v>12-phuxuan</v>
      </c>
      <c r="E13" s="13" t="str">
        <f t="shared" si="0"/>
        <v>12-phuxuan/1</v>
      </c>
      <c r="F13" s="1">
        <v>0</v>
      </c>
      <c r="G13" s="5"/>
      <c r="H13" s="5"/>
      <c r="I13" s="5"/>
      <c r="J13" s="5"/>
      <c r="K13" s="5"/>
    </row>
    <row r="14" spans="1:11" ht="20.55" customHeight="1" x14ac:dyDescent="0.3">
      <c r="A14" s="4" t="s">
        <v>189</v>
      </c>
      <c r="B14" s="3" t="s">
        <v>188</v>
      </c>
      <c r="C14" s="3" t="s">
        <v>37</v>
      </c>
      <c r="D14" s="11" t="str">
        <f>CONCATENATE(A14,"-longan")</f>
        <v>13-longan</v>
      </c>
      <c r="E14" s="13" t="str">
        <f t="shared" si="0"/>
        <v>13-longan/1</v>
      </c>
      <c r="F14" s="1">
        <v>0</v>
      </c>
      <c r="G14" s="5"/>
      <c r="H14" s="5"/>
      <c r="I14" s="5"/>
      <c r="J14" s="5"/>
      <c r="K14" s="5"/>
    </row>
    <row r="15" spans="1:11" ht="20.55" customHeight="1" x14ac:dyDescent="0.3">
      <c r="A15" s="4" t="s">
        <v>187</v>
      </c>
      <c r="B15" s="3" t="s">
        <v>186</v>
      </c>
      <c r="C15" s="3" t="s">
        <v>127</v>
      </c>
      <c r="D15" s="11" t="str">
        <f>CONCATENATE(A15,"-tttntttm")</f>
        <v>14-tttntttm</v>
      </c>
      <c r="E15" s="13" t="str">
        <f t="shared" si="0"/>
        <v>14-tttntttm/1</v>
      </c>
      <c r="F15" s="1">
        <v>0</v>
      </c>
      <c r="G15" s="5"/>
      <c r="H15" s="5"/>
      <c r="I15" s="5"/>
      <c r="J15" s="5"/>
      <c r="K15" s="5"/>
    </row>
    <row r="16" spans="1:11" ht="20.55" customHeight="1" x14ac:dyDescent="0.3">
      <c r="A16" s="4" t="s">
        <v>185</v>
      </c>
      <c r="B16" s="3" t="s">
        <v>184</v>
      </c>
      <c r="C16" s="3" t="s">
        <v>183</v>
      </c>
      <c r="D16" s="11" t="str">
        <f>CONCATENATE(A16,"-caugiay")</f>
        <v>15-caugiay</v>
      </c>
      <c r="E16" s="13" t="str">
        <f t="shared" si="0"/>
        <v>15-caugiay/1</v>
      </c>
      <c r="F16" s="1">
        <v>0</v>
      </c>
      <c r="G16" s="5"/>
      <c r="H16" s="5"/>
      <c r="I16" s="5"/>
      <c r="J16" s="5"/>
      <c r="K16" s="5"/>
    </row>
    <row r="17" spans="1:11" ht="20.55" customHeight="1" x14ac:dyDescent="0.3">
      <c r="A17" s="4" t="s">
        <v>182</v>
      </c>
      <c r="B17" s="3" t="s">
        <v>181</v>
      </c>
      <c r="C17" s="3" t="s">
        <v>180</v>
      </c>
      <c r="D17" s="11" t="str">
        <f>CONCATENATE(A17,"-thanhdo")</f>
        <v>16-thanhdo</v>
      </c>
      <c r="E17" s="13" t="str">
        <f t="shared" si="0"/>
        <v>16-thanhdo/1</v>
      </c>
      <c r="F17" s="1">
        <v>0</v>
      </c>
      <c r="G17" s="5"/>
      <c r="H17" s="5"/>
      <c r="I17" s="5"/>
      <c r="J17" s="5"/>
      <c r="K17" s="5"/>
    </row>
    <row r="18" spans="1:11" ht="20.55" customHeight="1" x14ac:dyDescent="0.3">
      <c r="A18" s="4" t="s">
        <v>179</v>
      </c>
      <c r="B18" s="3" t="s">
        <v>178</v>
      </c>
      <c r="C18" s="3" t="s">
        <v>177</v>
      </c>
      <c r="D18" s="11" t="str">
        <f>CONCATENATE(A18,"-ninhbinh")</f>
        <v>17-ninhbinh</v>
      </c>
      <c r="E18" s="13" t="str">
        <f t="shared" si="0"/>
        <v>17-ninhbinh/1</v>
      </c>
      <c r="F18" s="1">
        <v>0</v>
      </c>
      <c r="G18" s="5"/>
      <c r="H18" s="5"/>
      <c r="I18" s="5"/>
      <c r="J18" s="5"/>
      <c r="K18" s="5"/>
    </row>
    <row r="19" spans="1:11" ht="20.55" customHeight="1" x14ac:dyDescent="0.3">
      <c r="A19" s="4" t="s">
        <v>176</v>
      </c>
      <c r="B19" s="3" t="s">
        <v>175</v>
      </c>
      <c r="C19" s="3" t="s">
        <v>174</v>
      </c>
      <c r="D19" s="11" t="str">
        <f>CONCATENATE(A19,"-binhdinh")</f>
        <v>18-binhdinh</v>
      </c>
      <c r="E19" s="13" t="str">
        <f t="shared" si="0"/>
        <v>18-binhdinh/1</v>
      </c>
      <c r="F19" s="1">
        <v>0</v>
      </c>
      <c r="G19" s="5"/>
      <c r="H19" s="5"/>
      <c r="I19" s="5"/>
      <c r="J19" s="5"/>
      <c r="K19" s="5"/>
    </row>
    <row r="20" spans="1:11" ht="20.55" customHeight="1" x14ac:dyDescent="0.3">
      <c r="A20" s="4" t="s">
        <v>173</v>
      </c>
      <c r="B20" s="3" t="s">
        <v>172</v>
      </c>
      <c r="C20" s="3" t="s">
        <v>171</v>
      </c>
      <c r="D20" s="11" t="str">
        <f>CONCATENATE(A20,"-th.nguyen")</f>
        <v>19-th.nguyen</v>
      </c>
      <c r="E20" s="13" t="str">
        <f t="shared" si="0"/>
        <v>19-th.nguyen/1</v>
      </c>
      <c r="F20" s="1">
        <v>0</v>
      </c>
    </row>
    <row r="21" spans="1:11" ht="20.55" customHeight="1" x14ac:dyDescent="0.3">
      <c r="A21" s="4" t="s">
        <v>170</v>
      </c>
      <c r="B21" s="3" t="s">
        <v>169</v>
      </c>
      <c r="C21" s="3" t="s">
        <v>168</v>
      </c>
      <c r="D21" s="11" t="str">
        <f>CONCATENATE(A21,"-thanhxuan")</f>
        <v>20-thanhxuan</v>
      </c>
      <c r="E21" s="13" t="str">
        <f t="shared" si="0"/>
        <v>20-thanhxuan/1</v>
      </c>
      <c r="F21" s="1">
        <v>0</v>
      </c>
    </row>
    <row r="22" spans="1:11" ht="20.55" customHeight="1" x14ac:dyDescent="0.3">
      <c r="A22" s="4" t="s">
        <v>167</v>
      </c>
      <c r="B22" s="3" t="s">
        <v>166</v>
      </c>
      <c r="C22" s="3" t="s">
        <v>165</v>
      </c>
      <c r="D22" s="11" t="str">
        <f>CONCATENATE(A22,"-lamdong")</f>
        <v>21-lamdong</v>
      </c>
      <c r="E22" s="13" t="str">
        <f t="shared" si="0"/>
        <v>21-lamdong/1</v>
      </c>
      <c r="F22" s="1">
        <v>0</v>
      </c>
    </row>
    <row r="23" spans="1:11" ht="20.55" customHeight="1" x14ac:dyDescent="0.3">
      <c r="A23" s="4" t="s">
        <v>164</v>
      </c>
      <c r="B23" s="3" t="s">
        <v>163</v>
      </c>
      <c r="C23" s="3" t="s">
        <v>162</v>
      </c>
      <c r="D23" s="11" t="str">
        <f>CONCATENATE(A23,"-phutho")</f>
        <v>22-phutho</v>
      </c>
      <c r="E23" s="13" t="str">
        <f t="shared" si="0"/>
        <v>22-phutho/1</v>
      </c>
      <c r="F23" s="1">
        <v>0</v>
      </c>
    </row>
    <row r="24" spans="1:11" ht="20.55" customHeight="1" x14ac:dyDescent="0.3">
      <c r="A24" s="4" t="s">
        <v>161</v>
      </c>
      <c r="B24" s="3" t="s">
        <v>160</v>
      </c>
      <c r="C24" s="3" t="s">
        <v>17</v>
      </c>
      <c r="D24" s="11" t="str">
        <f>CONCATENATE(A24,"-hanoi")</f>
        <v>23-hanoi</v>
      </c>
      <c r="E24" s="13" t="str">
        <f t="shared" si="0"/>
        <v>23-hanoi/1</v>
      </c>
      <c r="F24" s="1">
        <v>0</v>
      </c>
    </row>
    <row r="25" spans="1:11" ht="20.55" customHeight="1" x14ac:dyDescent="0.3">
      <c r="A25" s="4" t="s">
        <v>159</v>
      </c>
      <c r="B25" s="3" t="s">
        <v>158</v>
      </c>
      <c r="C25" s="3" t="s">
        <v>157</v>
      </c>
      <c r="D25" s="11" t="str">
        <f>CONCATENATE(A25,"-khdn")</f>
        <v>24-khdn</v>
      </c>
      <c r="E25" s="13" t="str">
        <f t="shared" si="0"/>
        <v>24-khdn/1</v>
      </c>
      <c r="F25" s="1">
        <v>0</v>
      </c>
    </row>
    <row r="26" spans="1:11" ht="20.55" customHeight="1" x14ac:dyDescent="0.3">
      <c r="A26" s="4" t="s">
        <v>156</v>
      </c>
      <c r="B26" s="3" t="s">
        <v>155</v>
      </c>
      <c r="C26" s="3" t="s">
        <v>154</v>
      </c>
      <c r="D26" s="11" t="str">
        <f>CONCATENATE(A26,"-dienbien")</f>
        <v>25-dienbien</v>
      </c>
      <c r="E26" s="13" t="str">
        <f t="shared" si="0"/>
        <v>25-dienbien/1</v>
      </c>
      <c r="F26" s="1">
        <v>0</v>
      </c>
    </row>
    <row r="27" spans="1:11" ht="20.55" customHeight="1" x14ac:dyDescent="0.3">
      <c r="A27" s="4" t="s">
        <v>153</v>
      </c>
      <c r="B27" s="3" t="s">
        <v>152</v>
      </c>
      <c r="C27" s="3" t="s">
        <v>151</v>
      </c>
      <c r="D27" s="11" t="str">
        <f>CONCATENATE(A27,"-ttcntt")</f>
        <v>26-ttcntt</v>
      </c>
      <c r="E27" s="13" t="str">
        <f t="shared" si="0"/>
        <v>26-ttcntt/1</v>
      </c>
      <c r="F27" s="1">
        <v>0</v>
      </c>
    </row>
    <row r="28" spans="1:11" ht="20.55" customHeight="1" x14ac:dyDescent="0.3">
      <c r="A28" s="4" t="s">
        <v>150</v>
      </c>
      <c r="B28" s="3" t="s">
        <v>149</v>
      </c>
      <c r="C28" s="3" t="s">
        <v>148</v>
      </c>
      <c r="D28" s="11" t="str">
        <f>CONCATENATE(A28,"-phuquoc")</f>
        <v>27-phuquoc</v>
      </c>
      <c r="E28" s="13" t="str">
        <f t="shared" si="0"/>
        <v>27-phuquoc/1</v>
      </c>
      <c r="F28" s="1">
        <v>0</v>
      </c>
    </row>
    <row r="29" spans="1:11" ht="20.55" customHeight="1" x14ac:dyDescent="0.3">
      <c r="A29" s="4" t="s">
        <v>147</v>
      </c>
      <c r="B29" s="3" t="s">
        <v>146</v>
      </c>
      <c r="C29" s="3" t="s">
        <v>145</v>
      </c>
      <c r="D29" s="11" t="str">
        <f>CONCATENATE(A29,"-binhduong")</f>
        <v>28-binhduong</v>
      </c>
      <c r="E29" s="13" t="str">
        <f t="shared" si="0"/>
        <v>28-binhduong/1</v>
      </c>
      <c r="F29" s="1">
        <v>0</v>
      </c>
    </row>
    <row r="30" spans="1:11" ht="20.55" customHeight="1" x14ac:dyDescent="0.3">
      <c r="A30" s="4" t="s">
        <v>144</v>
      </c>
      <c r="B30" s="3" t="s">
        <v>143</v>
      </c>
      <c r="C30" s="3" t="s">
        <v>106</v>
      </c>
      <c r="D30" s="11" t="str">
        <f>CONCATENATE(A30,"-hungyen")</f>
        <v>29-hungyen</v>
      </c>
      <c r="E30" s="13" t="str">
        <f t="shared" si="0"/>
        <v>29-hungyen/1</v>
      </c>
      <c r="F30" s="1">
        <v>0</v>
      </c>
    </row>
    <row r="31" spans="1:11" ht="20.55" customHeight="1" x14ac:dyDescent="0.3">
      <c r="A31" s="4" t="s">
        <v>142</v>
      </c>
      <c r="B31" s="3" t="s">
        <v>141</v>
      </c>
      <c r="C31" s="3" t="s">
        <v>140</v>
      </c>
      <c r="D31" s="11" t="str">
        <f>CONCATENATE(A31,"-yenbai")</f>
        <v>30-yenbai</v>
      </c>
      <c r="E31" s="13" t="str">
        <f t="shared" si="0"/>
        <v>30-yenbai/1</v>
      </c>
      <c r="F31" s="1">
        <v>0</v>
      </c>
    </row>
    <row r="32" spans="1:11" ht="20.55" customHeight="1" x14ac:dyDescent="0.3">
      <c r="A32" s="4" t="s">
        <v>139</v>
      </c>
      <c r="B32" s="3" t="s">
        <v>138</v>
      </c>
      <c r="C32" s="3" t="s">
        <v>52</v>
      </c>
      <c r="D32" s="11" t="str">
        <f>CONCATENATE(A32,"-tiengiang")</f>
        <v>31-tiengiang</v>
      </c>
      <c r="E32" s="13" t="str">
        <f t="shared" si="0"/>
        <v>31-tiengiang/1</v>
      </c>
      <c r="F32" s="1">
        <v>0</v>
      </c>
    </row>
    <row r="33" spans="1:6" ht="20.55" customHeight="1" x14ac:dyDescent="0.3">
      <c r="A33" s="4" t="s">
        <v>137</v>
      </c>
      <c r="B33" s="3" t="s">
        <v>136</v>
      </c>
      <c r="C33" s="3" t="s">
        <v>135</v>
      </c>
      <c r="D33" s="11" t="str">
        <f>CONCATENATE(A33,"-daklak")</f>
        <v>32-daklak</v>
      </c>
      <c r="E33" s="13" t="str">
        <f t="shared" si="0"/>
        <v>32-daklak/1</v>
      </c>
      <c r="F33" s="1">
        <v>0</v>
      </c>
    </row>
    <row r="34" spans="1:6" ht="20.55" customHeight="1" x14ac:dyDescent="0.3">
      <c r="A34" s="4" t="s">
        <v>134</v>
      </c>
      <c r="B34" s="3" t="s">
        <v>133</v>
      </c>
      <c r="C34" s="3" t="s">
        <v>132</v>
      </c>
      <c r="D34" s="11" t="str">
        <f>CONCATENATE(A34,"-baria")</f>
        <v>33-baria</v>
      </c>
      <c r="E34" s="13" t="str">
        <f t="shared" si="0"/>
        <v>33-baria/1</v>
      </c>
      <c r="F34" s="1">
        <v>0</v>
      </c>
    </row>
    <row r="35" spans="1:6" ht="20.55" customHeight="1" x14ac:dyDescent="0.3">
      <c r="A35" s="4" t="s">
        <v>131</v>
      </c>
      <c r="B35" s="3" t="s">
        <v>130</v>
      </c>
      <c r="C35" s="3" t="s">
        <v>93</v>
      </c>
      <c r="D35" s="11" t="str">
        <f>CONCATENATE(A35,"-nghean")</f>
        <v>34-nghean</v>
      </c>
      <c r="E35" s="13" t="str">
        <f t="shared" si="0"/>
        <v>34-nghean/1</v>
      </c>
      <c r="F35" s="1">
        <v>0</v>
      </c>
    </row>
    <row r="36" spans="1:6" ht="20.55" customHeight="1" x14ac:dyDescent="0.3">
      <c r="A36" s="4" t="s">
        <v>129</v>
      </c>
      <c r="B36" s="3" t="s">
        <v>128</v>
      </c>
      <c r="C36" s="3" t="s">
        <v>127</v>
      </c>
      <c r="D36" s="11" t="str">
        <f>CONCATENATE(A36,"-tttntttm")</f>
        <v>35-tttntttm</v>
      </c>
      <c r="E36" s="13" t="str">
        <f t="shared" si="0"/>
        <v>35-tttntttm/1</v>
      </c>
      <c r="F36" s="1">
        <v>0</v>
      </c>
    </row>
    <row r="37" spans="1:6" ht="20.55" customHeight="1" x14ac:dyDescent="0.3">
      <c r="A37" s="4" t="s">
        <v>126</v>
      </c>
      <c r="B37" s="3" t="s">
        <v>125</v>
      </c>
      <c r="C37" s="3" t="s">
        <v>124</v>
      </c>
      <c r="D37" s="11" t="str">
        <f>CONCATENATE(A37,"-thaibinh")</f>
        <v>36-thaibinh</v>
      </c>
      <c r="E37" s="13" t="str">
        <f t="shared" si="0"/>
        <v>36-thaibinh/1</v>
      </c>
      <c r="F37" s="1">
        <v>0</v>
      </c>
    </row>
    <row r="38" spans="1:6" ht="20.55" customHeight="1" x14ac:dyDescent="0.3">
      <c r="A38" s="4" t="s">
        <v>123</v>
      </c>
      <c r="B38" s="3" t="s">
        <v>122</v>
      </c>
      <c r="C38" s="3" t="s">
        <v>121</v>
      </c>
      <c r="D38" s="11" t="str">
        <f>CONCATENATE(A38,"-tamdiep")</f>
        <v>37-tamdiep</v>
      </c>
      <c r="E38" s="13" t="str">
        <f t="shared" si="0"/>
        <v>37-tamdiep/1</v>
      </c>
      <c r="F38" s="1">
        <v>0</v>
      </c>
    </row>
    <row r="39" spans="1:6" ht="20.55" customHeight="1" x14ac:dyDescent="0.3">
      <c r="A39" s="4" t="s">
        <v>120</v>
      </c>
      <c r="B39" s="3" t="s">
        <v>119</v>
      </c>
      <c r="C39" s="3" t="s">
        <v>66</v>
      </c>
      <c r="D39" s="11" t="str">
        <f>CONCATENATE(A39,"-giadinh")</f>
        <v>38-giadinh</v>
      </c>
      <c r="E39" s="13" t="str">
        <f t="shared" si="0"/>
        <v>38-giadinh/1</v>
      </c>
      <c r="F39" s="1">
        <v>0</v>
      </c>
    </row>
    <row r="40" spans="1:6" ht="20.55" customHeight="1" x14ac:dyDescent="0.3">
      <c r="A40" s="4" t="s">
        <v>118</v>
      </c>
      <c r="B40" s="3" t="s">
        <v>117</v>
      </c>
      <c r="C40" s="3" t="s">
        <v>0</v>
      </c>
      <c r="D40" s="11" t="str">
        <f>CONCATENATE(A40,"-cholon")</f>
        <v>39-cholon</v>
      </c>
      <c r="E40" s="13" t="str">
        <f t="shared" si="0"/>
        <v>39-cholon/1</v>
      </c>
      <c r="F40" s="1">
        <v>0</v>
      </c>
    </row>
    <row r="41" spans="1:6" ht="20.55" customHeight="1" x14ac:dyDescent="0.3">
      <c r="A41" s="4" t="s">
        <v>116</v>
      </c>
      <c r="B41" s="3" t="s">
        <v>115</v>
      </c>
      <c r="C41" s="3" t="s">
        <v>114</v>
      </c>
      <c r="D41" s="11" t="str">
        <f>CONCATENATE(A41,"-tphcm")</f>
        <v>40-tphcm</v>
      </c>
      <c r="E41" s="13" t="str">
        <f t="shared" si="0"/>
        <v>40-tphcm/1</v>
      </c>
      <c r="F41" s="1">
        <v>0</v>
      </c>
    </row>
    <row r="42" spans="1:6" ht="20.55" customHeight="1" x14ac:dyDescent="0.3">
      <c r="A42" s="4" t="s">
        <v>113</v>
      </c>
      <c r="B42" s="3" t="s">
        <v>112</v>
      </c>
      <c r="C42" s="3" t="s">
        <v>111</v>
      </c>
      <c r="D42" s="11" t="str">
        <f>CONCATENATE(A42,"-namdongnai")</f>
        <v>41-namdongnai</v>
      </c>
      <c r="E42" s="13" t="str">
        <f t="shared" si="0"/>
        <v>41-namdongnai/1</v>
      </c>
      <c r="F42" s="1">
        <v>0</v>
      </c>
    </row>
    <row r="43" spans="1:6" ht="20.55" customHeight="1" x14ac:dyDescent="0.3">
      <c r="A43" s="4" t="s">
        <v>110</v>
      </c>
      <c r="B43" s="3" t="s">
        <v>109</v>
      </c>
      <c r="C43" s="3" t="s">
        <v>66</v>
      </c>
      <c r="D43" s="11" t="str">
        <f>CONCATENATE(A43,"-giadinh")</f>
        <v>42-giadinh</v>
      </c>
      <c r="E43" s="13" t="str">
        <f t="shared" si="0"/>
        <v>42-giadinh/1</v>
      </c>
      <c r="F43" s="1">
        <v>0</v>
      </c>
    </row>
    <row r="44" spans="1:6" ht="20.55" customHeight="1" x14ac:dyDescent="0.3">
      <c r="A44" s="4" t="s">
        <v>108</v>
      </c>
      <c r="B44" s="8" t="s">
        <v>107</v>
      </c>
      <c r="C44" s="3" t="s">
        <v>106</v>
      </c>
      <c r="D44" s="11" t="str">
        <f>CONCATENATE(A44,"-hungyen")</f>
        <v>43-hungyen</v>
      </c>
      <c r="E44" s="13" t="str">
        <f t="shared" si="0"/>
        <v>43-hungyen/1</v>
      </c>
      <c r="F44" s="1">
        <v>0</v>
      </c>
    </row>
    <row r="45" spans="1:6" ht="20.55" customHeight="1" x14ac:dyDescent="0.3">
      <c r="A45" s="4" t="s">
        <v>105</v>
      </c>
      <c r="B45" s="3" t="s">
        <v>104</v>
      </c>
      <c r="C45" s="3" t="s">
        <v>60</v>
      </c>
      <c r="D45" s="11" t="str">
        <f>CONCATENATE(A45,"-namb.duong")</f>
        <v>44-namb.duong</v>
      </c>
      <c r="E45" s="13" t="str">
        <f t="shared" si="0"/>
        <v>44-namb.duong/1</v>
      </c>
      <c r="F45" s="1">
        <v>0</v>
      </c>
    </row>
    <row r="46" spans="1:6" ht="20.55" customHeight="1" x14ac:dyDescent="0.3">
      <c r="A46" s="4" t="s">
        <v>103</v>
      </c>
      <c r="B46" s="3" t="s">
        <v>102</v>
      </c>
      <c r="C46" s="3" t="s">
        <v>17</v>
      </c>
      <c r="D46" s="11" t="str">
        <f>CONCATENATE(A46,"-hanoi")</f>
        <v>45-hanoi</v>
      </c>
      <c r="E46" s="13" t="str">
        <f t="shared" si="0"/>
        <v>45-hanoi/1</v>
      </c>
      <c r="F46" s="1">
        <v>0</v>
      </c>
    </row>
    <row r="47" spans="1:6" ht="20.55" customHeight="1" x14ac:dyDescent="0.3">
      <c r="A47" s="4" t="s">
        <v>101</v>
      </c>
      <c r="B47" s="3" t="s">
        <v>100</v>
      </c>
      <c r="C47" s="3" t="s">
        <v>99</v>
      </c>
      <c r="D47" s="11" t="str">
        <f>CONCATENATE(A47,"-brvt")</f>
        <v>46-brvt</v>
      </c>
      <c r="E47" s="13" t="str">
        <f t="shared" si="0"/>
        <v>46-brvt/1</v>
      </c>
      <c r="F47" s="1">
        <v>0</v>
      </c>
    </row>
    <row r="48" spans="1:6" ht="20.55" customHeight="1" x14ac:dyDescent="0.3">
      <c r="A48" s="4" t="s">
        <v>98</v>
      </c>
      <c r="B48" s="3" t="s">
        <v>97</v>
      </c>
      <c r="C48" s="3" t="s">
        <v>96</v>
      </c>
      <c r="D48" s="11" t="str">
        <f>CONCATENATE(A48,"-laocai")</f>
        <v>47-laocai</v>
      </c>
      <c r="E48" s="13" t="str">
        <f t="shared" si="0"/>
        <v>47-laocai/1</v>
      </c>
      <c r="F48" s="1">
        <v>0</v>
      </c>
    </row>
    <row r="49" spans="1:11" ht="20.55" customHeight="1" x14ac:dyDescent="0.3">
      <c r="A49" s="4" t="s">
        <v>95</v>
      </c>
      <c r="B49" s="3" t="s">
        <v>94</v>
      </c>
      <c r="C49" s="3" t="s">
        <v>93</v>
      </c>
      <c r="D49" s="11" t="str">
        <f>CONCATENATE(A49,"-nghean")</f>
        <v>48-nghean</v>
      </c>
      <c r="E49" s="13" t="str">
        <f t="shared" si="0"/>
        <v>48-nghean/1</v>
      </c>
      <c r="F49" s="1">
        <v>0</v>
      </c>
      <c r="G49" s="5"/>
      <c r="H49" s="5"/>
      <c r="I49" s="5"/>
      <c r="J49" s="5"/>
      <c r="K49" s="5"/>
    </row>
    <row r="50" spans="1:11" ht="20.55" customHeight="1" x14ac:dyDescent="0.3">
      <c r="A50" s="4" t="s">
        <v>92</v>
      </c>
      <c r="B50" s="3" t="s">
        <v>91</v>
      </c>
      <c r="C50" s="3" t="s">
        <v>90</v>
      </c>
      <c r="D50" s="11" t="str">
        <f>CONCATENATE(A50,"-chauthanhsg")</f>
        <v>49-chauthanhsg</v>
      </c>
      <c r="E50" s="13" t="str">
        <f t="shared" si="0"/>
        <v>49-chauthanhsg/1</v>
      </c>
      <c r="F50" s="1">
        <v>0</v>
      </c>
    </row>
    <row r="51" spans="1:11" ht="20.55" customHeight="1" x14ac:dyDescent="0.3">
      <c r="A51" s="4" t="s">
        <v>89</v>
      </c>
      <c r="B51" s="3" t="s">
        <v>88</v>
      </c>
      <c r="C51" s="3" t="s">
        <v>87</v>
      </c>
      <c r="D51" s="11" t="str">
        <f>CONCATENATE(A51,"-hoankiem")</f>
        <v>50-hoankiem</v>
      </c>
      <c r="E51" s="13" t="str">
        <f t="shared" si="0"/>
        <v>50-hoankiem/1</v>
      </c>
      <c r="F51" s="1">
        <v>0</v>
      </c>
    </row>
    <row r="52" spans="1:11" ht="20.55" customHeight="1" x14ac:dyDescent="0.3">
      <c r="A52" s="4" t="s">
        <v>86</v>
      </c>
      <c r="B52" s="3" t="s">
        <v>85</v>
      </c>
      <c r="C52" s="3" t="s">
        <v>84</v>
      </c>
      <c r="D52" s="11" t="str">
        <f>CONCATENATE(A52,"-hathanh")</f>
        <v>51-hathanh</v>
      </c>
      <c r="E52" s="13" t="str">
        <f t="shared" si="0"/>
        <v>51-hathanh/1</v>
      </c>
      <c r="F52" s="1">
        <v>0</v>
      </c>
    </row>
    <row r="53" spans="1:11" ht="20.55" customHeight="1" x14ac:dyDescent="0.3">
      <c r="A53" s="4" t="s">
        <v>83</v>
      </c>
      <c r="B53" s="3" t="s">
        <v>82</v>
      </c>
      <c r="C53" s="3" t="s">
        <v>81</v>
      </c>
      <c r="D53" s="11" t="str">
        <f>CONCATENATE(A53,"-phudien")</f>
        <v>52-phudien</v>
      </c>
      <c r="E53" s="13" t="str">
        <f t="shared" si="0"/>
        <v>52-phudien/1</v>
      </c>
      <c r="F53" s="1">
        <v>0</v>
      </c>
    </row>
    <row r="54" spans="1:11" ht="20.55" customHeight="1" x14ac:dyDescent="0.3">
      <c r="A54" s="4" t="s">
        <v>80</v>
      </c>
      <c r="B54" s="3" t="s">
        <v>79</v>
      </c>
      <c r="C54" s="3" t="s">
        <v>78</v>
      </c>
      <c r="D54" s="11" t="str">
        <f>CONCATENATE(A54,"-dbscl")</f>
        <v>53-dbscl</v>
      </c>
      <c r="E54" s="13" t="str">
        <f t="shared" si="0"/>
        <v>53-dbscl/1</v>
      </c>
      <c r="F54" s="1">
        <v>0</v>
      </c>
    </row>
    <row r="55" spans="1:11" ht="20.55" customHeight="1" x14ac:dyDescent="0.3">
      <c r="A55" s="4" t="s">
        <v>77</v>
      </c>
      <c r="B55" s="3" t="s">
        <v>76</v>
      </c>
      <c r="C55" s="3" t="s">
        <v>75</v>
      </c>
      <c r="D55" s="11" t="str">
        <f>CONCATENATE(A55,"-d.haiphong")</f>
        <v>54-d.haiphong</v>
      </c>
      <c r="E55" s="13" t="str">
        <f t="shared" si="0"/>
        <v>54-d.haiphong/1</v>
      </c>
      <c r="F55" s="1">
        <v>0</v>
      </c>
    </row>
    <row r="56" spans="1:11" ht="20.55" customHeight="1" x14ac:dyDescent="0.3">
      <c r="A56" s="4" t="s">
        <v>74</v>
      </c>
      <c r="B56" s="3" t="s">
        <v>73</v>
      </c>
      <c r="C56" s="3" t="s">
        <v>72</v>
      </c>
      <c r="D56" s="11" t="str">
        <f>CONCATENATE(A56,"-bacgiang")</f>
        <v>55-bacgiang</v>
      </c>
      <c r="E56" s="13" t="str">
        <f t="shared" si="0"/>
        <v>55-bacgiang/1</v>
      </c>
      <c r="F56" s="1">
        <v>0</v>
      </c>
    </row>
    <row r="57" spans="1:11" ht="20.55" customHeight="1" x14ac:dyDescent="0.3">
      <c r="A57" s="4" t="s">
        <v>71</v>
      </c>
      <c r="B57" s="3" t="s">
        <v>70</v>
      </c>
      <c r="C57" s="3" t="s">
        <v>69</v>
      </c>
      <c r="D57" s="11" t="str">
        <f>CONCATENATE(A57,"-laichau")</f>
        <v>56-laichau</v>
      </c>
      <c r="E57" s="13" t="str">
        <f t="shared" si="0"/>
        <v>56-laichau/1</v>
      </c>
      <c r="F57" s="1">
        <v>0</v>
      </c>
    </row>
    <row r="58" spans="1:11" ht="20.55" customHeight="1" x14ac:dyDescent="0.3">
      <c r="A58" s="4" t="s">
        <v>68</v>
      </c>
      <c r="B58" s="3" t="s">
        <v>67</v>
      </c>
      <c r="C58" s="3" t="s">
        <v>66</v>
      </c>
      <c r="D58" s="11" t="str">
        <f>CONCATENATE(A58,"-giadinh")</f>
        <v>57-giadinh</v>
      </c>
      <c r="E58" s="13" t="str">
        <f t="shared" si="0"/>
        <v>57-giadinh/1</v>
      </c>
      <c r="F58" s="1">
        <v>0</v>
      </c>
    </row>
    <row r="59" spans="1:11" ht="20.55" customHeight="1" x14ac:dyDescent="0.3">
      <c r="A59" s="4" t="s">
        <v>65</v>
      </c>
      <c r="B59" s="3" t="s">
        <v>64</v>
      </c>
      <c r="C59" s="3" t="s">
        <v>63</v>
      </c>
      <c r="D59" s="11" t="str">
        <f>CONCATENATE(A59,"-ketoan")</f>
        <v>58-ketoan</v>
      </c>
      <c r="E59" s="13" t="str">
        <f t="shared" si="0"/>
        <v>58-ketoan/1</v>
      </c>
      <c r="F59" s="1">
        <v>0</v>
      </c>
    </row>
    <row r="60" spans="1:11" ht="20.55" customHeight="1" x14ac:dyDescent="0.3">
      <c r="A60" s="4" t="s">
        <v>62</v>
      </c>
      <c r="B60" s="3" t="s">
        <v>61</v>
      </c>
      <c r="C60" s="3" t="s">
        <v>60</v>
      </c>
      <c r="D60" s="11" t="str">
        <f>CONCATENATE(A60,"-namb.duong")</f>
        <v>59-namb.duong</v>
      </c>
      <c r="E60" s="13" t="str">
        <f t="shared" si="0"/>
        <v>59-namb.duong/1</v>
      </c>
      <c r="F60" s="1">
        <v>0</v>
      </c>
    </row>
    <row r="61" spans="1:11" ht="20.55" customHeight="1" x14ac:dyDescent="0.3">
      <c r="A61" s="4" t="s">
        <v>59</v>
      </c>
      <c r="B61" s="7" t="s">
        <v>58</v>
      </c>
      <c r="C61" s="6" t="s">
        <v>37</v>
      </c>
      <c r="D61" s="11" t="str">
        <f>CONCATENATE(A61,"-longan")</f>
        <v>60-longan</v>
      </c>
      <c r="E61" s="13" t="str">
        <f t="shared" si="0"/>
        <v>60-longan/1</v>
      </c>
      <c r="F61" s="1">
        <v>0</v>
      </c>
    </row>
    <row r="62" spans="1:11" ht="20.55" customHeight="1" x14ac:dyDescent="0.3">
      <c r="A62" s="4" t="s">
        <v>57</v>
      </c>
      <c r="B62" s="3" t="s">
        <v>56</v>
      </c>
      <c r="C62" s="3" t="s">
        <v>55</v>
      </c>
      <c r="D62" s="11" t="str">
        <f>CONCATENATE(A62,"-ttdvkh")</f>
        <v>61-ttdvkh</v>
      </c>
      <c r="E62" s="13" t="str">
        <f t="shared" si="0"/>
        <v>61-ttdvkh/1</v>
      </c>
      <c r="F62" s="1">
        <v>0</v>
      </c>
    </row>
    <row r="63" spans="1:11" ht="20.55" customHeight="1" x14ac:dyDescent="0.3">
      <c r="A63" s="4" t="s">
        <v>54</v>
      </c>
      <c r="B63" s="3" t="s">
        <v>53</v>
      </c>
      <c r="C63" s="3" t="s">
        <v>52</v>
      </c>
      <c r="D63" s="11" t="str">
        <f>CONCATENATE(A63,"-tiengiang")</f>
        <v>62-tiengiang</v>
      </c>
      <c r="E63" s="13" t="str">
        <f t="shared" si="0"/>
        <v>62-tiengiang/1</v>
      </c>
      <c r="F63" s="1">
        <v>0</v>
      </c>
    </row>
    <row r="64" spans="1:11" ht="20.55" customHeight="1" x14ac:dyDescent="0.3">
      <c r="A64" s="4" t="s">
        <v>51</v>
      </c>
      <c r="B64" s="3" t="s">
        <v>50</v>
      </c>
      <c r="C64" s="3" t="s">
        <v>49</v>
      </c>
      <c r="D64" s="11" t="str">
        <f>CONCATENATE(A64,"-tpthuduc")</f>
        <v>63-tpthuduc</v>
      </c>
      <c r="E64" s="13" t="str">
        <f t="shared" si="0"/>
        <v>63-tpthuduc/1</v>
      </c>
      <c r="F64" s="1">
        <v>0</v>
      </c>
    </row>
    <row r="65" spans="1:11" ht="20.55" customHeight="1" x14ac:dyDescent="0.3">
      <c r="A65" s="4" t="s">
        <v>48</v>
      </c>
      <c r="B65" s="3" t="s">
        <v>47</v>
      </c>
      <c r="C65" s="3" t="s">
        <v>46</v>
      </c>
      <c r="D65" s="11" t="str">
        <f>CONCATENATE(A65,"-tcns")</f>
        <v>64-tcns</v>
      </c>
      <c r="E65" s="13" t="str">
        <f t="shared" si="0"/>
        <v>64-tcns/1</v>
      </c>
      <c r="F65" s="1">
        <v>0</v>
      </c>
    </row>
    <row r="66" spans="1:11" ht="20.55" customHeight="1" x14ac:dyDescent="0.3">
      <c r="A66" s="4" t="s">
        <v>45</v>
      </c>
      <c r="B66" s="3" t="s">
        <v>44</v>
      </c>
      <c r="C66" s="3" t="s">
        <v>43</v>
      </c>
      <c r="D66" s="11" t="str">
        <f>CONCATENATE(A66,"-buonho")</f>
        <v>65-buonho</v>
      </c>
      <c r="E66" s="13" t="str">
        <f t="shared" si="0"/>
        <v>65-buonho/1</v>
      </c>
      <c r="F66" s="1">
        <v>0</v>
      </c>
    </row>
    <row r="67" spans="1:11" ht="20.55" customHeight="1" x14ac:dyDescent="0.3">
      <c r="A67" s="4" t="s">
        <v>42</v>
      </c>
      <c r="B67" s="3" t="s">
        <v>41</v>
      </c>
      <c r="C67" s="3" t="s">
        <v>40</v>
      </c>
      <c r="D67" s="11" t="str">
        <f>CONCATENATE(A67,"-tkhdqt")</f>
        <v>66-tkhdqt</v>
      </c>
      <c r="E67" s="13" t="str">
        <f t="shared" ref="E67:E81" si="1">CONCATENATE(D67,"/1")</f>
        <v>66-tkhdqt/1</v>
      </c>
      <c r="F67" s="1">
        <v>0</v>
      </c>
    </row>
    <row r="68" spans="1:11" ht="20.55" customHeight="1" x14ac:dyDescent="0.3">
      <c r="A68" s="4" t="s">
        <v>39</v>
      </c>
      <c r="B68" s="3" t="s">
        <v>38</v>
      </c>
      <c r="C68" s="3" t="s">
        <v>37</v>
      </c>
      <c r="D68" s="11" t="str">
        <f>CONCATENATE(A68,"-longan")</f>
        <v>67-longan</v>
      </c>
      <c r="E68" s="13" t="str">
        <f t="shared" si="1"/>
        <v>67-longan/1</v>
      </c>
      <c r="F68" s="1">
        <v>0</v>
      </c>
    </row>
    <row r="69" spans="1:11" ht="20.55" customHeight="1" x14ac:dyDescent="0.3">
      <c r="A69" s="4" t="s">
        <v>36</v>
      </c>
      <c r="B69" s="3" t="s">
        <v>35</v>
      </c>
      <c r="C69" s="3" t="s">
        <v>6</v>
      </c>
      <c r="D69" s="11" t="str">
        <f>CONCATENATE(A69,"-gialai")</f>
        <v>68-gialai</v>
      </c>
      <c r="E69" s="13" t="str">
        <f t="shared" si="1"/>
        <v>68-gialai/1</v>
      </c>
      <c r="F69" s="1">
        <v>0</v>
      </c>
    </row>
    <row r="70" spans="1:11" ht="20.55" customHeight="1" x14ac:dyDescent="0.3">
      <c r="A70" s="4" t="s">
        <v>34</v>
      </c>
      <c r="B70" s="3" t="s">
        <v>33</v>
      </c>
      <c r="C70" s="3" t="s">
        <v>32</v>
      </c>
      <c r="D70" s="11" t="str">
        <f>CONCATENATE(A70,"-phonui")</f>
        <v>69-phonui</v>
      </c>
      <c r="E70" s="13" t="str">
        <f t="shared" si="1"/>
        <v>69-phonui/1</v>
      </c>
      <c r="F70" s="1">
        <v>0</v>
      </c>
    </row>
    <row r="71" spans="1:11" ht="20.55" customHeight="1" x14ac:dyDescent="0.3">
      <c r="A71" s="4" t="s">
        <v>31</v>
      </c>
      <c r="B71" s="3" t="s">
        <v>30</v>
      </c>
      <c r="C71" s="3" t="s">
        <v>29</v>
      </c>
      <c r="D71" s="11" t="str">
        <f>CONCATENATE(A71,"-hongha")</f>
        <v>70-hongha</v>
      </c>
      <c r="E71" s="13" t="str">
        <f t="shared" si="1"/>
        <v>70-hongha/1</v>
      </c>
      <c r="F71" s="1">
        <v>0</v>
      </c>
      <c r="G71" s="5"/>
      <c r="H71" s="5"/>
      <c r="I71" s="5"/>
      <c r="J71" s="5"/>
      <c r="K71" s="5"/>
    </row>
    <row r="72" spans="1:11" ht="20.55" customHeight="1" x14ac:dyDescent="0.3">
      <c r="A72" s="4" t="s">
        <v>28</v>
      </c>
      <c r="B72" s="3" t="s">
        <v>27</v>
      </c>
      <c r="C72" s="3" t="s">
        <v>26</v>
      </c>
      <c r="D72" s="11" t="str">
        <f>CONCATENATE(A72,"-hocmon")</f>
        <v>71-hocmon</v>
      </c>
      <c r="E72" s="13" t="str">
        <f t="shared" si="1"/>
        <v>71-hocmon/1</v>
      </c>
      <c r="F72" s="1">
        <v>0</v>
      </c>
    </row>
    <row r="73" spans="1:11" ht="20.55" customHeight="1" x14ac:dyDescent="0.3">
      <c r="A73" s="4" t="s">
        <v>25</v>
      </c>
      <c r="B73" s="3" t="s">
        <v>24</v>
      </c>
      <c r="C73" s="3" t="s">
        <v>23</v>
      </c>
      <c r="D73" s="11" t="str">
        <f>CONCATENATE(A73,"-haiphong")</f>
        <v>72-haiphong</v>
      </c>
      <c r="E73" s="13" t="str">
        <f t="shared" si="1"/>
        <v>72-haiphong/1</v>
      </c>
      <c r="F73" s="1">
        <v>0</v>
      </c>
    </row>
    <row r="74" spans="1:11" ht="20.55" customHeight="1" x14ac:dyDescent="0.3">
      <c r="A74" s="4" t="s">
        <v>22</v>
      </c>
      <c r="B74" s="3" t="s">
        <v>21</v>
      </c>
      <c r="C74" s="3" t="s">
        <v>20</v>
      </c>
      <c r="D74" s="11" t="str">
        <f>CONCATENATE(A74,"-vanphong")</f>
        <v>73-vanphong</v>
      </c>
      <c r="E74" s="13" t="str">
        <f t="shared" si="1"/>
        <v>73-vanphong/1</v>
      </c>
      <c r="F74" s="1">
        <v>0</v>
      </c>
    </row>
    <row r="75" spans="1:11" ht="20.55" customHeight="1" x14ac:dyDescent="0.3">
      <c r="A75" s="4" t="s">
        <v>19</v>
      </c>
      <c r="B75" s="3" t="s">
        <v>18</v>
      </c>
      <c r="C75" s="3" t="s">
        <v>17</v>
      </c>
      <c r="D75" s="11" t="str">
        <f>CONCATENATE(A75,"-hanoi")</f>
        <v>74-hanoi</v>
      </c>
      <c r="E75" s="13" t="str">
        <f t="shared" si="1"/>
        <v>74-hanoi/1</v>
      </c>
      <c r="F75" s="1">
        <v>0</v>
      </c>
    </row>
    <row r="76" spans="1:11" ht="20.55" customHeight="1" x14ac:dyDescent="0.3">
      <c r="A76" s="4" t="s">
        <v>16</v>
      </c>
      <c r="B76" s="3" t="s">
        <v>15</v>
      </c>
      <c r="C76" s="3" t="s">
        <v>6</v>
      </c>
      <c r="D76" s="11" t="str">
        <f>CONCATENATE(A76,"-gialai")</f>
        <v>75-gialai</v>
      </c>
      <c r="E76" s="13" t="str">
        <f t="shared" si="1"/>
        <v>75-gialai/1</v>
      </c>
      <c r="F76" s="1">
        <v>0</v>
      </c>
    </row>
    <row r="77" spans="1:11" ht="20.55" customHeight="1" x14ac:dyDescent="0.3">
      <c r="A77" s="4" t="s">
        <v>14</v>
      </c>
      <c r="B77" s="3" t="s">
        <v>13</v>
      </c>
      <c r="C77" s="3" t="s">
        <v>12</v>
      </c>
      <c r="D77" s="11" t="str">
        <f>CONCATENATE(A77,"-quangtri")</f>
        <v>76-quangtri</v>
      </c>
      <c r="E77" s="13" t="str">
        <f t="shared" si="1"/>
        <v>76-quangtri/1</v>
      </c>
      <c r="F77" s="1">
        <v>0</v>
      </c>
    </row>
    <row r="78" spans="1:11" ht="20.55" customHeight="1" x14ac:dyDescent="0.3">
      <c r="A78" s="4" t="s">
        <v>11</v>
      </c>
      <c r="B78" s="3" t="s">
        <v>10</v>
      </c>
      <c r="C78" s="3" t="s">
        <v>9</v>
      </c>
      <c r="D78" s="11" t="str">
        <f>CONCATENATE(A78,"-quangninh")</f>
        <v>77-quangninh</v>
      </c>
      <c r="E78" s="13" t="str">
        <f t="shared" si="1"/>
        <v>77-quangninh/1</v>
      </c>
      <c r="F78" s="1">
        <v>0</v>
      </c>
    </row>
    <row r="79" spans="1:11" ht="20.55" customHeight="1" x14ac:dyDescent="0.3">
      <c r="A79" s="4" t="s">
        <v>8</v>
      </c>
      <c r="B79" s="3" t="s">
        <v>7</v>
      </c>
      <c r="C79" s="3" t="s">
        <v>6</v>
      </c>
      <c r="D79" s="11" t="str">
        <f>CONCATENATE(A79,"-gialai")</f>
        <v>78-gialai</v>
      </c>
      <c r="E79" s="13" t="str">
        <f t="shared" si="1"/>
        <v>78-gialai/1</v>
      </c>
      <c r="F79" s="1">
        <v>0</v>
      </c>
    </row>
    <row r="80" spans="1:11" ht="20.55" customHeight="1" x14ac:dyDescent="0.3">
      <c r="A80" s="4" t="s">
        <v>5</v>
      </c>
      <c r="B80" s="3" t="s">
        <v>4</v>
      </c>
      <c r="C80" s="3" t="s">
        <v>3</v>
      </c>
      <c r="D80" s="11" t="str">
        <f>CONCATENATE(A80,"-b.quangbinh")</f>
        <v>79-b.quangbinh</v>
      </c>
      <c r="E80" s="13" t="str">
        <f t="shared" si="1"/>
        <v>79-b.quangbinh/1</v>
      </c>
      <c r="F80" s="1">
        <v>0</v>
      </c>
    </row>
    <row r="81" spans="1:6" ht="20.55" customHeight="1" x14ac:dyDescent="0.3">
      <c r="A81" s="4" t="s">
        <v>2</v>
      </c>
      <c r="B81" s="3" t="s">
        <v>1</v>
      </c>
      <c r="C81" s="3" t="s">
        <v>0</v>
      </c>
      <c r="D81" s="11" t="str">
        <f>CONCATENATE(A81,"-cholon")</f>
        <v>80-cholon</v>
      </c>
      <c r="E81" s="13" t="str">
        <f t="shared" si="1"/>
        <v>80-cholon/1</v>
      </c>
      <c r="F81" s="1">
        <v>0</v>
      </c>
    </row>
  </sheetData>
  <conditionalFormatting sqref="B1:B1048576">
    <cfRule type="duplicateValues" dxfId="0" priority="1"/>
  </conditionalFormatting>
  <pageMargins left="0.23622047244094491" right="0.23622047244094491" top="0.55118110236220474" bottom="0.55118110236220474" header="0.31496062992125984" footer="0.31496062992125984"/>
  <pageSetup paperSize="9" scale="91" fitToHeight="0" orientation="portrait" r:id="rId1"/>
  <headerFooter>
    <oddFooter>&amp;C&amp;P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Thi sinh CK (2)</vt:lpstr>
      <vt:lpstr>'Thi sinh CK (2)'!Print_Area</vt:lpstr>
      <vt:lpstr>'Thi sinh CK (2)'!Print_Titles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Phuong Anh</dc:creator>
  <cp:lastModifiedBy>Hải Trần Sách</cp:lastModifiedBy>
  <dcterms:created xsi:type="dcterms:W3CDTF">2024-10-10T06:46:38Z</dcterms:created>
  <dcterms:modified xsi:type="dcterms:W3CDTF">2024-10-16T14:07:26Z</dcterms:modified>
</cp:coreProperties>
</file>