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04"/>
  <workbookPr defaultThemeVersion="166925"/>
  <mc:AlternateContent xmlns:mc="http://schemas.openxmlformats.org/markup-compatibility/2006">
    <mc:Choice Requires="x15">
      <x15ac:absPath xmlns:x15ac="http://schemas.microsoft.com/office/spreadsheetml/2010/11/ac" url="https://jnj-my.sharepoint.com/personal/bsnoeije_its_jnj_com/Documents/Documents/TransCelerate/"/>
    </mc:Choice>
  </mc:AlternateContent>
  <xr:revisionPtr revIDLastSave="0" documentId="8_{819F7CC4-D63A-43CA-84E9-D7326D0D774A}" xr6:coauthVersionLast="47" xr6:coauthVersionMax="47" xr10:uidLastSave="{00000000-0000-0000-0000-000000000000}"/>
  <bookViews>
    <workbookView xWindow="-108" yWindow="-108" windowWidth="23256" windowHeight="12576" xr2:uid="{2D095C26-2F09-4D60-A2B9-08B90D15186C}"/>
  </bookViews>
  <sheets>
    <sheet name="Shelled" sheetId="1" r:id="rId1"/>
    <sheet name="StudyWorkflow_USDMv1.0" sheetId="18" r:id="rId2"/>
    <sheet name="ClinicalStudy_USDMv1.0" sheetId="6" r:id="rId3"/>
    <sheet name="StudyIdentifiers_USDMv1.0" sheetId="7" r:id="rId4"/>
    <sheet name="StudyProtocolVersions_USDMv1.0" sheetId="9" r:id="rId5"/>
    <sheet name="StudyDesigns_USDM_v1.0" sheetId="12" r:id="rId6"/>
    <sheet name="StudyIndications_USDM_v1.0" sheetId="11" r:id="rId7"/>
    <sheet name="Investigationalinterv_USDM_v1.0" sheetId="8" r:id="rId8"/>
    <sheet name="StudyObjectives_USDM_v1.0" sheetId="10" r:id="rId9"/>
    <sheet name="StudyPopulations_USDM_v1.0" sheetId="13" r:id="rId10"/>
    <sheet name="StudyCells_USDM_v1.0" sheetId="14" r:id="rId11"/>
    <sheet name="studyEstimands_USDM_v1.0" sheetId="19" r:id="rId12"/>
    <sheet name="CT" sheetId="4" r:id="rId1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9" l="1"/>
  <c r="B4" i="9"/>
  <c r="C4" i="6"/>
  <c r="O63" i="1" l="1"/>
  <c r="V9" i="19" s="1"/>
  <c r="W9" i="19" s="1"/>
  <c r="N62" i="1"/>
  <c r="V5" i="19" s="1"/>
  <c r="W5" i="19" s="1"/>
  <c r="Q63" i="1"/>
  <c r="V10" i="19" s="1"/>
  <c r="W10" i="19" s="1"/>
  <c r="N63" i="1"/>
  <c r="V8" i="19" s="1"/>
  <c r="W8" i="19" s="1"/>
  <c r="AW9" i="14"/>
  <c r="AW8" i="14"/>
  <c r="AV7" i="14"/>
  <c r="AV6" i="14"/>
  <c r="AV8" i="14"/>
  <c r="AV9" i="14"/>
  <c r="AU8" i="14"/>
  <c r="AU9" i="14"/>
  <c r="AU7" i="14"/>
  <c r="AS8" i="14"/>
  <c r="AS9" i="14"/>
  <c r="AS7" i="14"/>
  <c r="AL8" i="14"/>
  <c r="AL9" i="14"/>
  <c r="AK9" i="14"/>
  <c r="AH9" i="14" s="1"/>
  <c r="AK8" i="14"/>
  <c r="AH8" i="14" s="1"/>
  <c r="AK7" i="14"/>
  <c r="AH7" i="14" s="1"/>
  <c r="AE9" i="14"/>
  <c r="AB9" i="14" s="1"/>
  <c r="AE8" i="14"/>
  <c r="AB8" i="14" s="1"/>
  <c r="AE7" i="14"/>
  <c r="AB7" i="14" s="1"/>
  <c r="Z8" i="14"/>
  <c r="Z9" i="14"/>
  <c r="Z7" i="14"/>
  <c r="Z6" i="14"/>
  <c r="AU6" i="14"/>
  <c r="AS6" i="14"/>
  <c r="AP7" i="18"/>
  <c r="AN7" i="18"/>
  <c r="AL7" i="14"/>
  <c r="AK6" i="14"/>
  <c r="AH6" i="14" s="1"/>
  <c r="AH10" i="14"/>
  <c r="AH11" i="14"/>
  <c r="AH12" i="14"/>
  <c r="AE6" i="14"/>
  <c r="AB6" i="14" s="1"/>
  <c r="AB10" i="14"/>
  <c r="AB11" i="14"/>
  <c r="AB12" i="14"/>
  <c r="AL6" i="14"/>
  <c r="E4" i="9"/>
  <c r="D4" i="9"/>
  <c r="B4" i="6"/>
  <c r="V7" i="19"/>
  <c r="W7" i="19" s="1"/>
  <c r="V6" i="19"/>
  <c r="W6" i="19" s="1"/>
  <c r="B5" i="19"/>
  <c r="L8" i="19"/>
  <c r="K8" i="19"/>
  <c r="D8" i="19"/>
  <c r="B8" i="19"/>
  <c r="I8" i="19"/>
  <c r="K5" i="19"/>
  <c r="I5" i="19"/>
  <c r="D5" i="19"/>
  <c r="L5" i="19"/>
  <c r="I63" i="1"/>
  <c r="M8" i="19" s="1"/>
  <c r="S8" i="19" s="1"/>
  <c r="I62" i="1"/>
  <c r="M5" i="19" s="1"/>
  <c r="S5" i="19" s="1"/>
  <c r="BD12" i="14"/>
  <c r="BB12" i="14"/>
  <c r="BD10" i="14"/>
  <c r="BD11" i="14"/>
  <c r="BB10" i="14"/>
  <c r="BB11" i="14"/>
  <c r="S6" i="14"/>
  <c r="AY12" i="14"/>
  <c r="AY11" i="14"/>
  <c r="AZ12" i="14"/>
  <c r="AZ11" i="14"/>
  <c r="AZ10" i="14"/>
  <c r="G54" i="1"/>
  <c r="A52" i="1"/>
  <c r="T10" i="14" s="1"/>
  <c r="T12" i="14"/>
  <c r="T11" i="14"/>
  <c r="H6" i="14"/>
  <c r="E6" i="14" s="1"/>
  <c r="O6" i="10"/>
  <c r="L6" i="10" s="1"/>
  <c r="O7" i="10"/>
  <c r="L7" i="10" s="1"/>
  <c r="O8" i="10"/>
  <c r="L8" i="10" s="1"/>
  <c r="O9" i="10"/>
  <c r="L9" i="10" s="1"/>
  <c r="O10" i="10"/>
  <c r="L10" i="10" s="1"/>
  <c r="O11" i="10"/>
  <c r="L11" i="10" s="1"/>
  <c r="O12" i="10"/>
  <c r="L12" i="10" s="1"/>
  <c r="O5" i="10"/>
  <c r="L5" i="10" s="1"/>
  <c r="J6" i="10"/>
  <c r="J7" i="10"/>
  <c r="J8" i="10"/>
  <c r="J9" i="10"/>
  <c r="J10" i="10"/>
  <c r="J11" i="10"/>
  <c r="J12" i="10"/>
  <c r="J5" i="10"/>
  <c r="P4" i="12"/>
  <c r="M4" i="12" s="1"/>
  <c r="K4" i="12"/>
  <c r="H4" i="12" s="1"/>
  <c r="F4" i="12"/>
  <c r="C4" i="12" s="1"/>
  <c r="K4" i="9"/>
  <c r="J4" i="9"/>
  <c r="G4" i="9" s="1"/>
  <c r="F6" i="7"/>
  <c r="F7" i="7"/>
  <c r="F8" i="7"/>
  <c r="F5" i="7"/>
  <c r="D6" i="7"/>
  <c r="D7" i="7"/>
  <c r="D8" i="7"/>
  <c r="D5" i="7"/>
  <c r="K6" i="7"/>
  <c r="H6" i="7" s="1"/>
  <c r="K7" i="7"/>
  <c r="H7" i="7" s="1"/>
  <c r="K8" i="7"/>
  <c r="H8" i="7" s="1"/>
  <c r="K5" i="7"/>
  <c r="H5" i="7" s="1"/>
  <c r="N4" i="6"/>
  <c r="K4" i="6" s="1"/>
  <c r="H4" i="6"/>
  <c r="E4" i="6" s="1"/>
  <c r="AT24" i="18"/>
  <c r="AS22" i="18"/>
  <c r="AR27" i="18"/>
  <c r="AR24" i="18"/>
  <c r="AQ27" i="18"/>
  <c r="AQ24" i="18"/>
  <c r="AP27" i="18"/>
  <c r="AN27" i="18"/>
  <c r="AN24" i="18"/>
  <c r="AP24" i="18"/>
  <c r="AP15" i="18"/>
  <c r="AF27" i="18"/>
  <c r="AC27" i="18" s="1"/>
  <c r="AF24" i="18"/>
  <c r="AC24" i="18" s="1"/>
  <c r="AF22" i="18"/>
  <c r="AC22" i="18" s="1"/>
  <c r="AF21" i="18"/>
  <c r="AC21" i="18" s="1"/>
  <c r="AF18" i="18"/>
  <c r="AC18" i="18" s="1"/>
  <c r="AF15" i="18"/>
  <c r="AC15" i="18" s="1"/>
  <c r="AF12" i="18"/>
  <c r="AC12" i="18" s="1"/>
  <c r="AF9" i="18"/>
  <c r="AC9" i="18" s="1"/>
  <c r="AF8" i="18"/>
  <c r="AC8" i="18" s="1"/>
  <c r="AF7" i="18"/>
  <c r="AC7" i="18" s="1"/>
  <c r="Z27" i="18"/>
  <c r="W27" i="18" s="1"/>
  <c r="Z24" i="18"/>
  <c r="W24" i="18" s="1"/>
  <c r="U24" i="18"/>
  <c r="U27" i="18"/>
  <c r="R25" i="18"/>
  <c r="S25" i="18"/>
  <c r="T25" i="18"/>
  <c r="R26" i="18"/>
  <c r="S26" i="18"/>
  <c r="T26" i="18"/>
  <c r="S24" i="18"/>
  <c r="T24" i="18"/>
  <c r="R24" i="18"/>
  <c r="P27" i="18"/>
  <c r="P24" i="18"/>
  <c r="O27" i="18"/>
  <c r="O24" i="18"/>
  <c r="F27" i="18"/>
  <c r="F24" i="18"/>
  <c r="E24" i="18"/>
  <c r="D27" i="18"/>
  <c r="D24" i="18"/>
  <c r="AT27" i="18"/>
  <c r="AS27" i="18"/>
  <c r="AG27" i="18"/>
  <c r="E27" i="18"/>
  <c r="AS24" i="18"/>
  <c r="AG24" i="18"/>
  <c r="AT22" i="18"/>
  <c r="U22" i="18"/>
  <c r="Z22" i="18"/>
  <c r="W22" i="18" s="1"/>
  <c r="AG22" i="18"/>
  <c r="AN22" i="18"/>
  <c r="AP22" i="18"/>
  <c r="AQ22" i="18"/>
  <c r="AR22" i="18"/>
  <c r="T23" i="18"/>
  <c r="S23" i="18"/>
  <c r="R23" i="18"/>
  <c r="T22" i="18"/>
  <c r="S22" i="18"/>
  <c r="R22" i="18"/>
  <c r="P22" i="18"/>
  <c r="O22" i="18"/>
  <c r="F22" i="18"/>
  <c r="E22" i="18"/>
  <c r="D22" i="18"/>
  <c r="AR21" i="18"/>
  <c r="AQ21" i="18"/>
  <c r="AP21" i="18"/>
  <c r="AN21" i="18"/>
  <c r="AT21" i="18"/>
  <c r="AS21" i="18"/>
  <c r="AR18" i="18"/>
  <c r="AR15" i="18"/>
  <c r="AQ18" i="18"/>
  <c r="AQ15" i="18"/>
  <c r="AP18" i="18"/>
  <c r="AN18" i="18"/>
  <c r="AG21" i="18"/>
  <c r="Z21" i="18"/>
  <c r="W21" i="18" s="1"/>
  <c r="U21" i="18"/>
  <c r="O21" i="18"/>
  <c r="P21" i="18"/>
  <c r="P18" i="18"/>
  <c r="F21" i="18"/>
  <c r="E21" i="18"/>
  <c r="D21" i="18"/>
  <c r="AT18" i="18"/>
  <c r="Z18" i="18"/>
  <c r="W18" i="18" s="1"/>
  <c r="Z15" i="18"/>
  <c r="W15" i="18" s="1"/>
  <c r="Z12" i="18"/>
  <c r="W12" i="18" s="1"/>
  <c r="Z9" i="18"/>
  <c r="W9" i="18" s="1"/>
  <c r="Z8" i="18"/>
  <c r="W8" i="18" s="1"/>
  <c r="Z7" i="18"/>
  <c r="W7" i="18" s="1"/>
  <c r="AG18" i="18"/>
  <c r="U18" i="18"/>
  <c r="S18" i="18"/>
  <c r="T18" i="18"/>
  <c r="S19" i="18"/>
  <c r="T19" i="18"/>
  <c r="S20" i="18"/>
  <c r="T20" i="18"/>
  <c r="R20" i="18"/>
  <c r="R19" i="18"/>
  <c r="R18" i="18"/>
  <c r="O18" i="18"/>
  <c r="F18" i="18"/>
  <c r="E18" i="18"/>
  <c r="D18" i="18"/>
  <c r="AS18" i="18"/>
  <c r="D15" i="18"/>
  <c r="D7" i="18"/>
  <c r="D12" i="18"/>
  <c r="D9" i="18"/>
  <c r="D8" i="18"/>
  <c r="P15" i="18"/>
  <c r="O15" i="18"/>
  <c r="F15" i="18"/>
  <c r="E15" i="18"/>
  <c r="T17" i="18"/>
  <c r="S17" i="18"/>
  <c r="R17" i="18"/>
  <c r="T16" i="18"/>
  <c r="S16" i="18"/>
  <c r="R16" i="18"/>
  <c r="AT15" i="18"/>
  <c r="AS15" i="18"/>
  <c r="AN15" i="18"/>
  <c r="AG15" i="18"/>
  <c r="U15" i="18"/>
  <c r="T15" i="18"/>
  <c r="S15" i="18"/>
  <c r="R15" i="18"/>
  <c r="AT12" i="18"/>
  <c r="AS12" i="18"/>
  <c r="AQ12" i="18"/>
  <c r="AP12" i="18"/>
  <c r="AN12" i="18"/>
  <c r="AG12" i="18"/>
  <c r="U12" i="18"/>
  <c r="T12" i="18"/>
  <c r="T13" i="18"/>
  <c r="T14" i="18"/>
  <c r="S12" i="18"/>
  <c r="S13" i="18"/>
  <c r="S14" i="18"/>
  <c r="R12" i="18"/>
  <c r="R13" i="18"/>
  <c r="R14" i="18"/>
  <c r="P12" i="18"/>
  <c r="O12" i="18"/>
  <c r="G12" i="18"/>
  <c r="F12" i="18"/>
  <c r="E12" i="18"/>
  <c r="AS9" i="18"/>
  <c r="AT9" i="18"/>
  <c r="AQ9" i="18"/>
  <c r="U8" i="18"/>
  <c r="AP9" i="18"/>
  <c r="AN9" i="18"/>
  <c r="AG9" i="18"/>
  <c r="U9" i="18"/>
  <c r="U7" i="18"/>
  <c r="A78" i="1"/>
  <c r="G24" i="18" s="1"/>
  <c r="G9" i="18"/>
  <c r="R10" i="18"/>
  <c r="S10" i="18"/>
  <c r="T10" i="18"/>
  <c r="R11" i="18"/>
  <c r="S11" i="18"/>
  <c r="T11" i="18"/>
  <c r="T9" i="18"/>
  <c r="S9" i="18"/>
  <c r="R9" i="18"/>
  <c r="P9" i="18"/>
  <c r="O9" i="18"/>
  <c r="P8" i="18"/>
  <c r="O8" i="18"/>
  <c r="F9" i="18"/>
  <c r="E9" i="18"/>
  <c r="AS8" i="18"/>
  <c r="AT8" i="18"/>
  <c r="AS7" i="18"/>
  <c r="AQ8" i="18"/>
  <c r="AQ7" i="18"/>
  <c r="AP8" i="18"/>
  <c r="AN8" i="18"/>
  <c r="AG8" i="18"/>
  <c r="AG7" i="18"/>
  <c r="G8" i="18"/>
  <c r="F8" i="18"/>
  <c r="E8" i="18"/>
  <c r="T7" i="18"/>
  <c r="S7" i="18"/>
  <c r="R7" i="18"/>
  <c r="O7" i="18"/>
  <c r="F7" i="18"/>
  <c r="A88" i="1"/>
  <c r="G22" i="18" s="1"/>
  <c r="A87" i="1"/>
  <c r="G27" i="18" s="1"/>
  <c r="A84" i="1"/>
  <c r="G15" i="18" s="1"/>
  <c r="A81" i="1"/>
  <c r="A77" i="1"/>
  <c r="A76" i="1"/>
  <c r="G7" i="18"/>
  <c r="E7" i="18"/>
  <c r="B7" i="18"/>
  <c r="G52" i="1" l="1"/>
  <c r="N5" i="19"/>
  <c r="N8" i="19"/>
  <c r="G53" i="1"/>
  <c r="T8" i="14"/>
  <c r="G21" i="18"/>
  <c r="G18" i="18"/>
  <c r="A64" i="1" l="1"/>
  <c r="A63" i="1"/>
  <c r="A62" i="1"/>
  <c r="AF9" i="14" s="1"/>
  <c r="A61" i="1"/>
  <c r="AF8" i="14" s="1"/>
  <c r="A60" i="1"/>
  <c r="S12" i="14"/>
  <c r="S11" i="14"/>
  <c r="S10" i="14"/>
  <c r="S8" i="14"/>
  <c r="S7" i="14"/>
  <c r="Y12" i="14"/>
  <c r="V12" i="14" s="1"/>
  <c r="Y11" i="14"/>
  <c r="V11" i="14" s="1"/>
  <c r="Y10" i="14"/>
  <c r="V10" i="14" s="1"/>
  <c r="Y8" i="14"/>
  <c r="V8" i="14" s="1"/>
  <c r="Y7" i="14"/>
  <c r="V7" i="14" s="1"/>
  <c r="Y6" i="14"/>
  <c r="V6" i="14" s="1"/>
  <c r="J12" i="14"/>
  <c r="C12" i="14"/>
  <c r="H12" i="14"/>
  <c r="E12" i="14" s="1"/>
  <c r="O12" i="14"/>
  <c r="I12" i="14"/>
  <c r="J11" i="14"/>
  <c r="C11" i="14"/>
  <c r="H11" i="14"/>
  <c r="E11" i="14" s="1"/>
  <c r="O11" i="14"/>
  <c r="I11" i="14"/>
  <c r="J10" i="14"/>
  <c r="C10" i="14"/>
  <c r="H10" i="14"/>
  <c r="E10" i="14" s="1"/>
  <c r="O10" i="14"/>
  <c r="I10" i="14"/>
  <c r="J8" i="14"/>
  <c r="C8" i="14"/>
  <c r="H8" i="14"/>
  <c r="E8" i="14" s="1"/>
  <c r="O8" i="14"/>
  <c r="I8" i="14"/>
  <c r="J7" i="14"/>
  <c r="J6" i="14"/>
  <c r="C7" i="14"/>
  <c r="C6" i="14"/>
  <c r="H7" i="14"/>
  <c r="E7" i="14" s="1"/>
  <c r="O7" i="14"/>
  <c r="O6" i="14"/>
  <c r="I7" i="14"/>
  <c r="I6" i="14"/>
  <c r="BD8" i="14"/>
  <c r="BD7" i="14"/>
  <c r="BD6" i="14"/>
  <c r="BB8" i="14"/>
  <c r="BB7" i="14"/>
  <c r="BB6" i="14"/>
  <c r="AY10" i="14"/>
  <c r="AY8" i="14"/>
  <c r="AY7" i="14"/>
  <c r="AY6" i="14"/>
  <c r="AZ8" i="14"/>
  <c r="AZ7" i="14"/>
  <c r="AZ6" i="14"/>
  <c r="A51" i="1"/>
  <c r="T6" i="14" s="1"/>
  <c r="G51" i="1"/>
  <c r="E4" i="8"/>
  <c r="F4" i="8"/>
  <c r="G4" i="8"/>
  <c r="E6" i="8"/>
  <c r="F6" i="8"/>
  <c r="G6" i="8"/>
  <c r="E7" i="8"/>
  <c r="F7" i="8"/>
  <c r="G7" i="8"/>
  <c r="D6" i="8"/>
  <c r="D7" i="8"/>
  <c r="D4" i="8"/>
  <c r="B6" i="8"/>
  <c r="B7" i="8"/>
  <c r="B4" i="8"/>
  <c r="B3" i="13"/>
  <c r="E7" i="11"/>
  <c r="F7" i="11"/>
  <c r="G7" i="11"/>
  <c r="E6" i="11"/>
  <c r="F6" i="11"/>
  <c r="G6" i="11"/>
  <c r="E5" i="11"/>
  <c r="F5" i="11"/>
  <c r="G5" i="11"/>
  <c r="E4" i="11"/>
  <c r="F4" i="11"/>
  <c r="G4" i="11"/>
  <c r="D7" i="11"/>
  <c r="D6" i="11"/>
  <c r="D5" i="11"/>
  <c r="D4" i="11"/>
  <c r="B6" i="11"/>
  <c r="B4" i="11"/>
  <c r="I6" i="10"/>
  <c r="I7" i="10"/>
  <c r="I8" i="10"/>
  <c r="I9" i="10"/>
  <c r="I10" i="10"/>
  <c r="I11" i="10"/>
  <c r="I12" i="10"/>
  <c r="I5" i="10"/>
  <c r="G10" i="10"/>
  <c r="G7" i="10"/>
  <c r="G5" i="10"/>
  <c r="B7" i="10"/>
  <c r="B10" i="10"/>
  <c r="B13" i="10"/>
  <c r="B5" i="10"/>
  <c r="B6" i="7"/>
  <c r="B7" i="7"/>
  <c r="B8" i="7"/>
  <c r="B5" i="7"/>
  <c r="AF6" i="14" l="1"/>
  <c r="AF7" i="14"/>
  <c r="E8" i="19"/>
  <c r="E5" i="19"/>
  <c r="C5" i="19"/>
  <c r="C8" i="19"/>
  <c r="H5" i="19"/>
  <c r="H8" i="19"/>
  <c r="G5" i="19"/>
  <c r="G8" i="19"/>
  <c r="F8" i="19"/>
  <c r="F5" i="19"/>
  <c r="AA22" i="18"/>
  <c r="AA18" i="18"/>
  <c r="AA21" i="18"/>
  <c r="AA24" i="18"/>
  <c r="AA27" i="18"/>
  <c r="AA15" i="18"/>
  <c r="AA7" i="18"/>
  <c r="AA9" i="18"/>
  <c r="AA12" i="18"/>
  <c r="AA8" i="18"/>
  <c r="T7" i="14"/>
</calcChain>
</file>

<file path=xl/sharedStrings.xml><?xml version="1.0" encoding="utf-8"?>
<sst xmlns="http://schemas.openxmlformats.org/spreadsheetml/2006/main" count="1127" uniqueCount="692">
  <si>
    <t>Study details</t>
  </si>
  <si>
    <t>General note</t>
  </si>
  <si>
    <t>Study Title:</t>
  </si>
  <si>
    <t xml:space="preserve">BMS 1 </t>
  </si>
  <si>
    <t xml:space="preserve">This shell is for testing purposes only. Its usability and flexibility is limited by the Excel features. The actual model allows for more designs, objectives, endpoints, indications, interventions etc than the number that can be entered into this shell.
Please do not add or delete columns. This will have an effect on the JSON export of the Excel </t>
  </si>
  <si>
    <t>Study Version</t>
  </si>
  <si>
    <t>Population:</t>
  </si>
  <si>
    <t>A metastatic cancer population</t>
  </si>
  <si>
    <t>Arm 1:</t>
  </si>
  <si>
    <t>Dose group 1</t>
  </si>
  <si>
    <t>Description:</t>
  </si>
  <si>
    <t>This is Arm A</t>
  </si>
  <si>
    <t>Type:</t>
  </si>
  <si>
    <t>Treatment Arm</t>
  </si>
  <si>
    <t>Origin:</t>
  </si>
  <si>
    <t>Origin type:</t>
  </si>
  <si>
    <t>Data Generated Within Study</t>
  </si>
  <si>
    <t>Arm 2:</t>
  </si>
  <si>
    <t>Dose group 2</t>
  </si>
  <si>
    <t>Phase:</t>
  </si>
  <si>
    <t>PHASE II TRIAL</t>
  </si>
  <si>
    <t>Identifiers</t>
  </si>
  <si>
    <t>Interventions</t>
  </si>
  <si>
    <t>Study type:</t>
  </si>
  <si>
    <t>INTERVENTIONAL</t>
  </si>
  <si>
    <t>Number</t>
  </si>
  <si>
    <t>Organization Type</t>
  </si>
  <si>
    <t>Organisation ID</t>
  </si>
  <si>
    <t>Organisation name</t>
  </si>
  <si>
    <t>Intervention Model:</t>
  </si>
  <si>
    <t>SEQUENTIAL</t>
  </si>
  <si>
    <t>Trial Intent type:</t>
  </si>
  <si>
    <t>CURE</t>
  </si>
  <si>
    <t>XX03CC05</t>
  </si>
  <si>
    <t>Clinical Study Sponsor</t>
  </si>
  <si>
    <t>Sponsor</t>
  </si>
  <si>
    <t>My company</t>
  </si>
  <si>
    <t>Descriptions</t>
  </si>
  <si>
    <t>Code</t>
  </si>
  <si>
    <t>System</t>
  </si>
  <si>
    <t>Version</t>
  </si>
  <si>
    <t>Decoded value</t>
  </si>
  <si>
    <t>Trial type:</t>
  </si>
  <si>
    <t>DOSE FINDING</t>
  </si>
  <si>
    <t>Clinical Study Registry</t>
  </si>
  <si>
    <t>NCT</t>
  </si>
  <si>
    <t>Treatment with substX</t>
  </si>
  <si>
    <t>XX031ZA</t>
  </si>
  <si>
    <t>ATC</t>
  </si>
  <si>
    <t>SubstX</t>
  </si>
  <si>
    <t>Protocol version:</t>
  </si>
  <si>
    <t>Regulatory Agency</t>
  </si>
  <si>
    <t>CT-GOV</t>
  </si>
  <si>
    <t>FDA</t>
  </si>
  <si>
    <t>Protocol status:</t>
  </si>
  <si>
    <t>Draft</t>
  </si>
  <si>
    <t>Amendment:</t>
  </si>
  <si>
    <t>Protocol effective date:</t>
  </si>
  <si>
    <t>Brief Protocol Title</t>
  </si>
  <si>
    <t>This is a brief title</t>
  </si>
  <si>
    <t>Official Protocol Title</t>
  </si>
  <si>
    <t>My official protocol title</t>
  </si>
  <si>
    <t>Objectives</t>
  </si>
  <si>
    <t>Indications</t>
  </si>
  <si>
    <t>Level</t>
  </si>
  <si>
    <t>Description</t>
  </si>
  <si>
    <t>Corresponding Endpoints</t>
  </si>
  <si>
    <t>Purpose</t>
  </si>
  <si>
    <t>Indication 1:</t>
  </si>
  <si>
    <t>Diabetes Type II</t>
  </si>
  <si>
    <t>Study Primary Objective</t>
  </si>
  <si>
    <t xml:space="preserve">To evaluate the treatment effect of My Treatment on the overall survival </t>
  </si>
  <si>
    <t>Survival rate after cycle 8 of treatment</t>
  </si>
  <si>
    <t>EFFICACY</t>
  </si>
  <si>
    <t>Primary Endpoint</t>
  </si>
  <si>
    <t>code</t>
  </si>
  <si>
    <t>Adverse events count</t>
  </si>
  <si>
    <t>E11</t>
  </si>
  <si>
    <t>ICD-10-CM</t>
  </si>
  <si>
    <t>Type 2 diabetes mellitus</t>
  </si>
  <si>
    <t>Study Secondary Objective</t>
  </si>
  <si>
    <t>SNOMED</t>
  </si>
  <si>
    <t>Diabetes mellitus type 2 (disorder)</t>
  </si>
  <si>
    <t>Indication 2:</t>
  </si>
  <si>
    <t>Diabetes Type I</t>
  </si>
  <si>
    <t>E10</t>
  </si>
  <si>
    <t>Type 1 diabetes mellitus</t>
  </si>
  <si>
    <t>Diabetes mellitus type 1 (disorder)</t>
  </si>
  <si>
    <t>Schedule of activities - Table 1</t>
  </si>
  <si>
    <t>Study period (EPOCH)</t>
  </si>
  <si>
    <t>Screening</t>
  </si>
  <si>
    <t>Treatment</t>
  </si>
  <si>
    <t>Follow-up</t>
  </si>
  <si>
    <t>SoA note</t>
  </si>
  <si>
    <t>Part A, Part B, Arm DL1, Arm DL2</t>
  </si>
  <si>
    <t xml:space="preserve">Activity UUID </t>
  </si>
  <si>
    <t>VISIT</t>
  </si>
  <si>
    <t>Cycle 1, Day 1</t>
  </si>
  <si>
    <t>Cycle 1, Day 15</t>
  </si>
  <si>
    <t>Cycle 2, Day 1</t>
  </si>
  <si>
    <t>Cycle 2, Day 15</t>
  </si>
  <si>
    <t>Cycle 3, Day 1</t>
  </si>
  <si>
    <t>Cycle 4, Day 1</t>
  </si>
  <si>
    <t>Cycle 5, Day 1</t>
  </si>
  <si>
    <t>Cycle 6, Day 1</t>
  </si>
  <si>
    <t>Cycle 7, Day 1</t>
  </si>
  <si>
    <t>Cycle 8, Day 1</t>
  </si>
  <si>
    <t>Cycle 9, Day 1</t>
  </si>
  <si>
    <r>
      <t xml:space="preserve">This shell is for testing purposes. Please do </t>
    </r>
    <r>
      <rPr>
        <b/>
        <sz val="11"/>
        <color theme="1"/>
        <rFont val="Calibri"/>
        <family val="2"/>
        <scheme val="minor"/>
      </rPr>
      <t>not</t>
    </r>
    <r>
      <rPr>
        <sz val="11"/>
        <color theme="1"/>
        <rFont val="Calibri"/>
        <family val="2"/>
        <scheme val="minor"/>
      </rPr>
      <t xml:space="preserve"> add or delete columns and/or adjust merging. You may leave columns empty if superfluous. You can change the epoch and visit text as you like. This is the text in the green boxes. The presented texts are examples.</t>
    </r>
  </si>
  <si>
    <t>for shell</t>
  </si>
  <si>
    <t>ASSESSMENTS</t>
  </si>
  <si>
    <t>Informed Consent</t>
  </si>
  <si>
    <t>X</t>
  </si>
  <si>
    <t>A01001</t>
  </si>
  <si>
    <t>Eligibility Screening</t>
  </si>
  <si>
    <t>X (after assessments)</t>
  </si>
  <si>
    <t>A01002</t>
  </si>
  <si>
    <t>Hematology</t>
  </si>
  <si>
    <t>A01003</t>
  </si>
  <si>
    <t>Biochemistry</t>
  </si>
  <si>
    <t>A01004</t>
  </si>
  <si>
    <t>Demographics</t>
  </si>
  <si>
    <t>A01005</t>
  </si>
  <si>
    <t>Dosing</t>
  </si>
  <si>
    <t>A01006</t>
  </si>
  <si>
    <t>Plasma Biomarker</t>
  </si>
  <si>
    <t>A01007</t>
  </si>
  <si>
    <t>A01008</t>
  </si>
  <si>
    <t>A01009</t>
  </si>
  <si>
    <t>Epochs</t>
  </si>
  <si>
    <t>Elements corresponding to epochs in SoA (only change values in green cells)</t>
  </si>
  <si>
    <t>Epoch</t>
  </si>
  <si>
    <t>Type</t>
  </si>
  <si>
    <t>Element Name</t>
  </si>
  <si>
    <t>Element description</t>
  </si>
  <si>
    <t>Start Rule</t>
  </si>
  <si>
    <t>End Rule</t>
  </si>
  <si>
    <t>SCREENING</t>
  </si>
  <si>
    <t>6 weeks prior to treatment</t>
  </si>
  <si>
    <t>Start of run-in period</t>
  </si>
  <si>
    <t>TREATMENT</t>
  </si>
  <si>
    <t>Treatment cycles</t>
  </si>
  <si>
    <t>DL1</t>
  </si>
  <si>
    <t>dose level 1</t>
  </si>
  <si>
    <t>Start of treatment period</t>
  </si>
  <si>
    <t>end of treatment period</t>
  </si>
  <si>
    <t>FOLLOW-UP</t>
  </si>
  <si>
    <t>DL2</t>
  </si>
  <si>
    <t>dose level 2</t>
  </si>
  <si>
    <t>FOLLOW_UP</t>
  </si>
  <si>
    <t>Follow up</t>
  </si>
  <si>
    <t>End of follow-up</t>
  </si>
  <si>
    <t>Visits</t>
  </si>
  <si>
    <t>Visit name description 
(in SoA table)</t>
  </si>
  <si>
    <t>Standard name</t>
  </si>
  <si>
    <t>Start rule</t>
  </si>
  <si>
    <t>Contact mode</t>
  </si>
  <si>
    <t>Environmental Setting</t>
  </si>
  <si>
    <t>UUID for shell</t>
  </si>
  <si>
    <t>start of run-in period</t>
  </si>
  <si>
    <t>IN PERSON</t>
  </si>
  <si>
    <t>CLINIC</t>
  </si>
  <si>
    <t>V001</t>
  </si>
  <si>
    <t>Estimands</t>
  </si>
  <si>
    <t>Intercurrent events</t>
  </si>
  <si>
    <t>CYCLE 1 DAY 1</t>
  </si>
  <si>
    <t>2 hours before treatment</t>
  </si>
  <si>
    <t>HOSPITAL</t>
  </si>
  <si>
    <t>V002</t>
  </si>
  <si>
    <t>Endpoint</t>
  </si>
  <si>
    <t>Estimand name</t>
  </si>
  <si>
    <t>Analysis population</t>
  </si>
  <si>
    <t>CYCLE 1 DAY 15</t>
  </si>
  <si>
    <t>start of day 15</t>
  </si>
  <si>
    <t>end of day 15</t>
  </si>
  <si>
    <t>V003</t>
  </si>
  <si>
    <t>Survival All Pts</t>
  </si>
  <si>
    <t>ITT</t>
  </si>
  <si>
    <t>CYCLE 2 DAY 1</t>
  </si>
  <si>
    <t>start of day 22</t>
  </si>
  <si>
    <t>end of day 22</t>
  </si>
  <si>
    <t>V004</t>
  </si>
  <si>
    <t>Sruvival pp pop</t>
  </si>
  <si>
    <t>PP</t>
  </si>
  <si>
    <t>CYCLE 2 DAY 15</t>
  </si>
  <si>
    <t>start of day 36</t>
  </si>
  <si>
    <t>End of day 36</t>
  </si>
  <si>
    <t>V005</t>
  </si>
  <si>
    <t>CYCLE 3 DAY 1</t>
  </si>
  <si>
    <t>Start of day 43</t>
  </si>
  <si>
    <t>End of day 43</t>
  </si>
  <si>
    <t>V006</t>
  </si>
  <si>
    <t>Strategy</t>
  </si>
  <si>
    <t>CYCLE 4 DAY 1</t>
  </si>
  <si>
    <t>Start of day 64</t>
  </si>
  <si>
    <t>End of day 64</t>
  </si>
  <si>
    <t>V007</t>
  </si>
  <si>
    <t>Event</t>
  </si>
  <si>
    <t>CYCLE 5 DAY 1</t>
  </si>
  <si>
    <t>Start of day 85</t>
  </si>
  <si>
    <t>End of day 85</t>
  </si>
  <si>
    <t>V008</t>
  </si>
  <si>
    <t>missed dose</t>
  </si>
  <si>
    <t>pts with 1 missed dose will be included. Pts with &gt;1 missed dose will be excluded</t>
  </si>
  <si>
    <t>CYCLE 6 DAY 1</t>
  </si>
  <si>
    <t>Start of day 106</t>
  </si>
  <si>
    <t>End of day 106</t>
  </si>
  <si>
    <t>V009</t>
  </si>
  <si>
    <t>termination</t>
  </si>
  <si>
    <t>pts with early termination will be excluded from analysis if no doses are received</t>
  </si>
  <si>
    <t>CYCLE 7 DAY 1</t>
  </si>
  <si>
    <t>Start of day 127</t>
  </si>
  <si>
    <t>End of day 127</t>
  </si>
  <si>
    <t>V010</t>
  </si>
  <si>
    <t>out of range lab values</t>
  </si>
  <si>
    <t>pts with out of range lab values before dosing will be excluded</t>
  </si>
  <si>
    <t>CYCLE 8 DAY 1</t>
  </si>
  <si>
    <t>Start of day 148</t>
  </si>
  <si>
    <t>End of day 148</t>
  </si>
  <si>
    <t>V011</t>
  </si>
  <si>
    <t>CYCLE 9 DAY 1</t>
  </si>
  <si>
    <t>Start of day 169</t>
  </si>
  <si>
    <t>End of day 169</t>
  </si>
  <si>
    <t>TELEPHONE CALL</t>
  </si>
  <si>
    <t>HOME</t>
  </si>
  <si>
    <t>V012</t>
  </si>
  <si>
    <t>V013</t>
  </si>
  <si>
    <t>Activities and assessments</t>
  </si>
  <si>
    <t>Name</t>
  </si>
  <si>
    <t>Procedure</t>
  </si>
  <si>
    <t>Assessment</t>
  </si>
  <si>
    <t>Assessment description</t>
  </si>
  <si>
    <t>CRFLink</t>
  </si>
  <si>
    <t>Informed consent is obtained at screening</t>
  </si>
  <si>
    <t>Inclusion and Exclusion criteria evaluation</t>
  </si>
  <si>
    <t>Hematology assessment in blood samples</t>
  </si>
  <si>
    <t>Obtain blood sample</t>
  </si>
  <si>
    <t>RBC</t>
  </si>
  <si>
    <t>Red Blood Cell count</t>
  </si>
  <si>
    <t>LabPage</t>
  </si>
  <si>
    <t>HCT</t>
  </si>
  <si>
    <t>Hematocrit</t>
  </si>
  <si>
    <t>WBC</t>
  </si>
  <si>
    <t>White blood Cell differential</t>
  </si>
  <si>
    <t>Biochemistry assessment in plasma samples</t>
  </si>
  <si>
    <t>Obtain plasma sample</t>
  </si>
  <si>
    <t>CHOL</t>
  </si>
  <si>
    <t>Cholesterol</t>
  </si>
  <si>
    <t>MG</t>
  </si>
  <si>
    <t>Magnesium</t>
  </si>
  <si>
    <t>P</t>
  </si>
  <si>
    <t>Potassium</t>
  </si>
  <si>
    <t>HGT</t>
  </si>
  <si>
    <t>Height</t>
  </si>
  <si>
    <t>DemoPage</t>
  </si>
  <si>
    <t>WGT</t>
  </si>
  <si>
    <t>Weight</t>
  </si>
  <si>
    <t>Bdate</t>
  </si>
  <si>
    <t>Birth Date</t>
  </si>
  <si>
    <t>Dosing of Drug A - 2 times a week</t>
  </si>
  <si>
    <t>Oral dose administration</t>
  </si>
  <si>
    <t>Biomarker assessments for xxx</t>
  </si>
  <si>
    <t>Biomarker X</t>
  </si>
  <si>
    <t>AddLabPage</t>
  </si>
  <si>
    <t>Biomarker Y</t>
  </si>
  <si>
    <t xml:space="preserve">                                                                               StudyWorkflow</t>
  </si>
  <si>
    <t>uuid</t>
  </si>
  <si>
    <t>workflowDesc</t>
  </si>
  <si>
    <t>workflowItems</t>
  </si>
  <si>
    <t>workflowItemDesc</t>
  </si>
  <si>
    <t>workflowItemActivity</t>
  </si>
  <si>
    <t>workflowItemEncounter</t>
  </si>
  <si>
    <t>nextWorkflowItemId</t>
  </si>
  <si>
    <t>previousWorkflowItemId</t>
  </si>
  <si>
    <t>UUID</t>
  </si>
  <si>
    <t>activityDesc</t>
  </si>
  <si>
    <t>activityName</t>
  </si>
  <si>
    <t>definedProcedures</t>
  </si>
  <si>
    <t>nextActivityId</t>
  </si>
  <si>
    <t>previousActivityId</t>
  </si>
  <si>
    <t>studyDataCollection</t>
  </si>
  <si>
    <t>encounterContactMode</t>
  </si>
  <si>
    <t>encounterDesc</t>
  </si>
  <si>
    <t>encounterEnvironmentalSetting</t>
  </si>
  <si>
    <t>encounterName</t>
  </si>
  <si>
    <t>encounterType</t>
  </si>
  <si>
    <t>transitionStartRule</t>
  </si>
  <si>
    <t>transitionEndRule</t>
  </si>
  <si>
    <t>nextEncounterId</t>
  </si>
  <si>
    <t>previousEncounterId</t>
  </si>
  <si>
    <t>procedureCode</t>
  </si>
  <si>
    <t>procedureType</t>
  </si>
  <si>
    <t>studyDataName</t>
  </si>
  <si>
    <t>studyDataDesc</t>
  </si>
  <si>
    <t>crfLink</t>
  </si>
  <si>
    <t>codeSystem</t>
  </si>
  <si>
    <t>codeSystemVersion</t>
  </si>
  <si>
    <t>decode</t>
  </si>
  <si>
    <t>transitionRuleDesc</t>
  </si>
  <si>
    <t>CodeSystemVersion</t>
  </si>
  <si>
    <t>ABC001</t>
  </si>
  <si>
    <t>BCD001</t>
  </si>
  <si>
    <t>P01001</t>
  </si>
  <si>
    <t>D01001</t>
  </si>
  <si>
    <t>CM0101</t>
  </si>
  <si>
    <t>CDISC</t>
  </si>
  <si>
    <t>ES0101</t>
  </si>
  <si>
    <t>R0X01</t>
  </si>
  <si>
    <t>R0X02</t>
  </si>
  <si>
    <t>BCD002</t>
  </si>
  <si>
    <t>BCD003</t>
  </si>
  <si>
    <t>D01002</t>
  </si>
  <si>
    <t>D01003</t>
  </si>
  <si>
    <t>D01004</t>
  </si>
  <si>
    <t>BCD004</t>
  </si>
  <si>
    <t>D01005</t>
  </si>
  <si>
    <t>D01006</t>
  </si>
  <si>
    <t>D01007</t>
  </si>
  <si>
    <t>BCD005</t>
  </si>
  <si>
    <t>D01008</t>
  </si>
  <si>
    <t>D01009</t>
  </si>
  <si>
    <t>D01010</t>
  </si>
  <si>
    <t>BCD006</t>
  </si>
  <si>
    <t>ES0102</t>
  </si>
  <si>
    <t>R0X03</t>
  </si>
  <si>
    <t>R0X04</t>
  </si>
  <si>
    <t>BCD007</t>
  </si>
  <si>
    <t>BCD008</t>
  </si>
  <si>
    <t>D01012</t>
  </si>
  <si>
    <t>R0X05</t>
  </si>
  <si>
    <t>BCD009</t>
  </si>
  <si>
    <t>BCD010</t>
  </si>
  <si>
    <t>clinicalStudy</t>
  </si>
  <si>
    <t>studyId</t>
  </si>
  <si>
    <t>studyVersion</t>
  </si>
  <si>
    <t>studyTitle</t>
  </si>
  <si>
    <t>studyType</t>
  </si>
  <si>
    <t>studyIdentifiers</t>
  </si>
  <si>
    <t>studyPhase</t>
  </si>
  <si>
    <t>studyProtocolVersions</t>
  </si>
  <si>
    <t>studyDesigns</t>
  </si>
  <si>
    <t>studyObjectives</t>
  </si>
  <si>
    <t>ecc6e5e2-fe39-45dc-8402-e453f4b08752</t>
  </si>
  <si>
    <t>XX01</t>
  </si>
  <si>
    <t>StudyIdentifiers</t>
  </si>
  <si>
    <t>XX02</t>
  </si>
  <si>
    <t>StudyDesigns</t>
  </si>
  <si>
    <t>StudyObjectives</t>
  </si>
  <si>
    <t>studyIdentifier</t>
  </si>
  <si>
    <t>studyIdentifierScope</t>
  </si>
  <si>
    <t>organisationIdentifier</t>
  </si>
  <si>
    <t>organisationIdentifierScheme</t>
  </si>
  <si>
    <t>organisationName</t>
  </si>
  <si>
    <t>organisationType</t>
  </si>
  <si>
    <t>XYZ01235</t>
  </si>
  <si>
    <t>por029</t>
  </si>
  <si>
    <t>PP01010</t>
  </si>
  <si>
    <t>XYZ01236</t>
  </si>
  <si>
    <t>por030</t>
  </si>
  <si>
    <t>PP01011</t>
  </si>
  <si>
    <t>XYZ01237</t>
  </si>
  <si>
    <t>por031</t>
  </si>
  <si>
    <t>PP01012</t>
  </si>
  <si>
    <t>XYZ01238</t>
  </si>
  <si>
    <t>por032</t>
  </si>
  <si>
    <t>PP01013</t>
  </si>
  <si>
    <t>briefTitle</t>
  </si>
  <si>
    <t>officialTitle</t>
  </si>
  <si>
    <t>protocolAmendment</t>
  </si>
  <si>
    <t>protocolEffectiveDate</t>
  </si>
  <si>
    <t>protocolStatus</t>
  </si>
  <si>
    <t>protocolVersion</t>
  </si>
  <si>
    <t>publicTitle</t>
  </si>
  <si>
    <t>scientificTitle</t>
  </si>
  <si>
    <t>XYZ01239</t>
  </si>
  <si>
    <t>InterventionModel</t>
  </si>
  <si>
    <t>trialIntentType</t>
  </si>
  <si>
    <t>trialType</t>
  </si>
  <si>
    <t>studyIndications</t>
  </si>
  <si>
    <t>studyInvestigationalInterventions</t>
  </si>
  <si>
    <t>studyPopulations</t>
  </si>
  <si>
    <t>studyCells</t>
  </si>
  <si>
    <t>studyWorkflows</t>
  </si>
  <si>
    <t>codesystem</t>
  </si>
  <si>
    <t>Investigationalinterventions</t>
  </si>
  <si>
    <t>StudyPopulations</t>
  </si>
  <si>
    <t>StudyCells</t>
  </si>
  <si>
    <t>StudyWorkflow</t>
  </si>
  <si>
    <t>XYZ01253</t>
  </si>
  <si>
    <t>indicationDesc</t>
  </si>
  <si>
    <t>codes</t>
  </si>
  <si>
    <t>XYZ01251</t>
  </si>
  <si>
    <t>XYZ01252</t>
  </si>
  <si>
    <t>interventionDesc</t>
  </si>
  <si>
    <t>XYZ01254</t>
  </si>
  <si>
    <t>TrtxRT01</t>
  </si>
  <si>
    <t>XYZ01255</t>
  </si>
  <si>
    <t>XYZ01256</t>
  </si>
  <si>
    <t>objectiveDesc</t>
  </si>
  <si>
    <t>objectiveLevel</t>
  </si>
  <si>
    <t>objectiveEndpoints</t>
  </si>
  <si>
    <t>endpointDesc</t>
  </si>
  <si>
    <t>endpointPurposeDesc</t>
  </si>
  <si>
    <t>endpointLevel</t>
  </si>
  <si>
    <t>XYZ01240</t>
  </si>
  <si>
    <t>C85826</t>
  </si>
  <si>
    <t>xx019</t>
  </si>
  <si>
    <t>XYZ01241</t>
  </si>
  <si>
    <t>C85827</t>
  </si>
  <si>
    <t>XYZ01242</t>
  </si>
  <si>
    <t>population_desc</t>
  </si>
  <si>
    <t xml:space="preserve">                                                                                                                                                                                              studyCells</t>
  </si>
  <si>
    <t>studyArm</t>
  </si>
  <si>
    <t>studyEpoch</t>
  </si>
  <si>
    <t>studyElements</t>
  </si>
  <si>
    <t>studyArmOriginDesc</t>
  </si>
  <si>
    <t>studyOriginType</t>
  </si>
  <si>
    <t>StudyArmDesc</t>
  </si>
  <si>
    <t>studyArmName</t>
  </si>
  <si>
    <t>studyArmType</t>
  </si>
  <si>
    <t>nextEpochId</t>
  </si>
  <si>
    <t>previousEpochId</t>
  </si>
  <si>
    <t>studyEpochDesc</t>
  </si>
  <si>
    <t>stduyEpochName</t>
  </si>
  <si>
    <t>studyEpochType</t>
  </si>
  <si>
    <t>Encounters</t>
  </si>
  <si>
    <t>studyElementDesc</t>
  </si>
  <si>
    <t>studyElementName</t>
  </si>
  <si>
    <t>description</t>
  </si>
  <si>
    <t>XYZ01257</t>
  </si>
  <si>
    <t>XYZ01280</t>
  </si>
  <si>
    <t>XYZ01282</t>
  </si>
  <si>
    <t>XYZ01283</t>
  </si>
  <si>
    <t>XYZ01265</t>
  </si>
  <si>
    <t>XYZ01270</t>
  </si>
  <si>
    <t>XYZ01275</t>
  </si>
  <si>
    <t>XYZ01258</t>
  </si>
  <si>
    <t>XYZ01281</t>
  </si>
  <si>
    <t>XYZ01259</t>
  </si>
  <si>
    <t>XYZ01284</t>
  </si>
  <si>
    <t>XYZ01266</t>
  </si>
  <si>
    <t>XYZ01271</t>
  </si>
  <si>
    <t>XYZ01276</t>
  </si>
  <si>
    <t>XYZ01260</t>
  </si>
  <si>
    <t>etc.</t>
  </si>
  <si>
    <t>XYZ01261</t>
  </si>
  <si>
    <t>XYZ01267</t>
  </si>
  <si>
    <t>XYZ01272</t>
  </si>
  <si>
    <t>XYZ01277</t>
  </si>
  <si>
    <t>XYZ01262</t>
  </si>
  <si>
    <t>XYZ01268</t>
  </si>
  <si>
    <t>XYZ01278</t>
  </si>
  <si>
    <t>StudyEstimands</t>
  </si>
  <si>
    <t>treatment</t>
  </si>
  <si>
    <t>summaryMeasure</t>
  </si>
  <si>
    <t>analysisPopulation</t>
  </si>
  <si>
    <t>variableOfInterest</t>
  </si>
  <si>
    <t>IntercurrentEvents</t>
  </si>
  <si>
    <t>population_Desc</t>
  </si>
  <si>
    <t>EndpointLevel</t>
  </si>
  <si>
    <t>intercurrentEventDesc</t>
  </si>
  <si>
    <t>intercurrentEventName</t>
  </si>
  <si>
    <t>intercurrentEventStrategy</t>
  </si>
  <si>
    <t>OPX091</t>
  </si>
  <si>
    <t>C94496</t>
  </si>
  <si>
    <t>IE0192</t>
  </si>
  <si>
    <t>IE0193</t>
  </si>
  <si>
    <t>IE0194</t>
  </si>
  <si>
    <t>OPX092</t>
  </si>
  <si>
    <t>IE0195</t>
  </si>
  <si>
    <t>IE0196</t>
  </si>
  <si>
    <t>IE0197</t>
  </si>
  <si>
    <t>StudyPhase (C66737)</t>
  </si>
  <si>
    <t xml:space="preserve">organizationType </t>
  </si>
  <si>
    <t>Study_identifier_type_id</t>
  </si>
  <si>
    <t>interventional_model</t>
  </si>
  <si>
    <t>Study_Status (NEW)</t>
  </si>
  <si>
    <t>study_type (C99077)</t>
  </si>
  <si>
    <t>OutcomeLevel</t>
  </si>
  <si>
    <t>TrialIntentType</t>
  </si>
  <si>
    <t>TrialType</t>
  </si>
  <si>
    <t>StudyArmType</t>
  </si>
  <si>
    <t>StudyArmOriginType</t>
  </si>
  <si>
    <t>EpochType</t>
  </si>
  <si>
    <t>ContactMode</t>
  </si>
  <si>
    <t>Ev_Setting</t>
  </si>
  <si>
    <t>NOT APPLICABLE</t>
  </si>
  <si>
    <t>C48660</t>
  </si>
  <si>
    <t>C70793</t>
  </si>
  <si>
    <t>REGISTRY_STUDY</t>
  </si>
  <si>
    <t>CROSS-OVER</t>
  </si>
  <si>
    <t>C82637</t>
  </si>
  <si>
    <t>C85255</t>
  </si>
  <si>
    <t>EXPANDED ACCESS</t>
  </si>
  <si>
    <t>C98722</t>
  </si>
  <si>
    <t>BASIC SCIENCE</t>
  </si>
  <si>
    <t>C15714</t>
  </si>
  <si>
    <t>ADHESION PERFORMANCE</t>
  </si>
  <si>
    <t>C158283</t>
  </si>
  <si>
    <t>Active Comparator Arm</t>
  </si>
  <si>
    <t>Historical Data</t>
  </si>
  <si>
    <t>CNEW</t>
  </si>
  <si>
    <t>BASELINE</t>
  </si>
  <si>
    <t>C125938</t>
  </si>
  <si>
    <t>C175574</t>
  </si>
  <si>
    <t>CHILD CARE CENTER</t>
  </si>
  <si>
    <t>C127785</t>
  </si>
  <si>
    <t>PHASE 0 TRIAL</t>
  </si>
  <si>
    <t>C54721</t>
  </si>
  <si>
    <t>C93453</t>
  </si>
  <si>
    <t>SPONSOR_ID</t>
  </si>
  <si>
    <t>FACTORIAL</t>
  </si>
  <si>
    <t>C82638</t>
  </si>
  <si>
    <t>Pending Review</t>
  </si>
  <si>
    <t>C98388</t>
  </si>
  <si>
    <t>PHARMACODYNAMIC</t>
  </si>
  <si>
    <t>Secondary Endpoint</t>
  </si>
  <si>
    <t>C139173</t>
  </si>
  <si>
    <t>C49654</t>
  </si>
  <si>
    <t>ALCOHOL EFFECT</t>
  </si>
  <si>
    <t>C158284</t>
  </si>
  <si>
    <t>Control Arm</t>
  </si>
  <si>
    <t>Real World Data</t>
  </si>
  <si>
    <t>C165830</t>
  </si>
  <si>
    <t>BLINDED TREATMENT</t>
  </si>
  <si>
    <t>C102255</t>
  </si>
  <si>
    <t>IVRS</t>
  </si>
  <si>
    <t>C177933</t>
  </si>
  <si>
    <t>C51282</t>
  </si>
  <si>
    <t>PHASE I TRIAL</t>
  </si>
  <si>
    <t>C15600</t>
  </si>
  <si>
    <t>REGULATORY_ID</t>
  </si>
  <si>
    <t>PARALLEL</t>
  </si>
  <si>
    <t>C82639</t>
  </si>
  <si>
    <t>Approved</t>
  </si>
  <si>
    <t>C25425</t>
  </si>
  <si>
    <t>OBSERVATIONAL</t>
  </si>
  <si>
    <t>C16084</t>
  </si>
  <si>
    <t>SAFETY</t>
  </si>
  <si>
    <t>Exploratory Endpoint</t>
  </si>
  <si>
    <t>C170559</t>
  </si>
  <si>
    <t>DEVICE FEASIBILITY</t>
  </si>
  <si>
    <t>C139174</t>
  </si>
  <si>
    <t>BIO-AVAILABILITY</t>
  </si>
  <si>
    <t>C49664</t>
  </si>
  <si>
    <t>Experimental Arm</t>
  </si>
  <si>
    <t>Synthetic Data</t>
  </si>
  <si>
    <t>C176263</t>
  </si>
  <si>
    <t>CONTINUATION TREATMENT</t>
  </si>
  <si>
    <t>C123452</t>
  </si>
  <si>
    <t>REMOTE AUDIO VIDEO</t>
  </si>
  <si>
    <t>C171525</t>
  </si>
  <si>
    <t>FARM</t>
  </si>
  <si>
    <t>C48953</t>
  </si>
  <si>
    <t>PHASE I/II TRIAL</t>
  </si>
  <si>
    <t>C15693</t>
  </si>
  <si>
    <t>C142568</t>
  </si>
  <si>
    <t>Final</t>
  </si>
  <si>
    <t>C25508</t>
  </si>
  <si>
    <t>PATIENT REGISTRY</t>
  </si>
  <si>
    <t>C129000</t>
  </si>
  <si>
    <t>DIAGNOSIS</t>
  </si>
  <si>
    <t>C49653</t>
  </si>
  <si>
    <t>BIO-EQUIVALENCE</t>
  </si>
  <si>
    <t>C49665</t>
  </si>
  <si>
    <t>No Intervention Arm</t>
  </si>
  <si>
    <t>Virtual Data</t>
  </si>
  <si>
    <t>C99158</t>
  </si>
  <si>
    <t>REMOTE AUDIO</t>
  </si>
  <si>
    <t>C171524</t>
  </si>
  <si>
    <t>FIELD</t>
  </si>
  <si>
    <t>C102650</t>
  </si>
  <si>
    <t>C15601</t>
  </si>
  <si>
    <t>SINGLE GROUP</t>
  </si>
  <si>
    <t>C82640</t>
  </si>
  <si>
    <t>Obsolete</t>
  </si>
  <si>
    <t>C63553</t>
  </si>
  <si>
    <t>DISEASE MODIFYING</t>
  </si>
  <si>
    <t>C170629</t>
  </si>
  <si>
    <t>BIOSIMILARITY</t>
  </si>
  <si>
    <t>C158288</t>
  </si>
  <si>
    <t>Placebo Comparator Arm</t>
  </si>
  <si>
    <t>INDUCTION TREATMENT</t>
  </si>
  <si>
    <t>C123453</t>
  </si>
  <si>
    <t>SHIPMENT CONFIRMED BY SIGNATURE</t>
  </si>
  <si>
    <t>C171533</t>
  </si>
  <si>
    <t>HEALTH FACILITY</t>
  </si>
  <si>
    <t>C21541</t>
  </si>
  <si>
    <t>PHASE II/III TRIAL</t>
  </si>
  <si>
    <t>C15694</t>
  </si>
  <si>
    <t>HEALTH SERVICES RESEARCH</t>
  </si>
  <si>
    <t>C15245</t>
  </si>
  <si>
    <t>DEVICE-DRUG INTERACTION</t>
  </si>
  <si>
    <t>C158285</t>
  </si>
  <si>
    <t>Sham Comparator Arm</t>
  </si>
  <si>
    <t>LONG-TERM FOLLOW-UP</t>
  </si>
  <si>
    <t>C16032</t>
  </si>
  <si>
    <t>C171537</t>
  </si>
  <si>
    <t>C18002</t>
  </si>
  <si>
    <t>PHASE IIA TRIAL</t>
  </si>
  <si>
    <t>C49686</t>
  </si>
  <si>
    <t>MITIGATION</t>
  </si>
  <si>
    <t>C49655</t>
  </si>
  <si>
    <t>OBSERVATION</t>
  </si>
  <si>
    <t>C165873</t>
  </si>
  <si>
    <t>C16696</t>
  </si>
  <si>
    <t>PHASE IIB TRIAL</t>
  </si>
  <si>
    <t>C49688</t>
  </si>
  <si>
    <t>PREVENTION</t>
  </si>
  <si>
    <t>C49657</t>
  </si>
  <si>
    <t>C158289</t>
  </si>
  <si>
    <t>OPEN LABEL TREATMENT</t>
  </si>
  <si>
    <t>C102256</t>
  </si>
  <si>
    <t>HOUSEHOLD ENVIRONMENT</t>
  </si>
  <si>
    <t>C102647</t>
  </si>
  <si>
    <t>PHASE III TRIAL</t>
  </si>
  <si>
    <t>C15602</t>
  </si>
  <si>
    <t>C71485</t>
  </si>
  <si>
    <t>DOSE PROPORTIONALITY</t>
  </si>
  <si>
    <t>C158290</t>
  </si>
  <si>
    <t>RUN-IN</t>
  </si>
  <si>
    <t>C98779</t>
  </si>
  <si>
    <t>INSTITUTION</t>
  </si>
  <si>
    <t>C41206</t>
  </si>
  <si>
    <t>PHASE IIIA TRIAL</t>
  </si>
  <si>
    <t>C49687</t>
  </si>
  <si>
    <t>SUPPORTIVE CARE</t>
  </si>
  <si>
    <t>C71486</t>
  </si>
  <si>
    <t>DOSE RESPONSE</t>
  </si>
  <si>
    <t>C127803</t>
  </si>
  <si>
    <t>C48262</t>
  </si>
  <si>
    <t>MOTOR VEHICLE</t>
  </si>
  <si>
    <t>C181529</t>
  </si>
  <si>
    <t>PHASE IIIB TRIAL</t>
  </si>
  <si>
    <t>C49689</t>
  </si>
  <si>
    <t>C49656</t>
  </si>
  <si>
    <t>DRUG-DRUG INTERACTION</t>
  </si>
  <si>
    <t>C158286</t>
  </si>
  <si>
    <t>C101526</t>
  </si>
  <si>
    <t>NON-HOUSEHOLD ENVIRONMENT</t>
  </si>
  <si>
    <t>C102679</t>
  </si>
  <si>
    <t>PHASE IV TRIAL</t>
  </si>
  <si>
    <t>C15603</t>
  </si>
  <si>
    <t>ECG</t>
  </si>
  <si>
    <t>C178057</t>
  </si>
  <si>
    <t>WASHOUT</t>
  </si>
  <si>
    <t>C42872</t>
  </si>
  <si>
    <t>NOT IN CLINIC</t>
  </si>
  <si>
    <t>C181530</t>
  </si>
  <si>
    <t>PHASE V TRIAL</t>
  </si>
  <si>
    <t>C47865</t>
  </si>
  <si>
    <t>C49666</t>
  </si>
  <si>
    <t>OUTPATIENT CLINIC</t>
  </si>
  <si>
    <t>C16281</t>
  </si>
  <si>
    <t>FOOD EFFECT</t>
  </si>
  <si>
    <t>C98729</t>
  </si>
  <si>
    <t>PRISON</t>
  </si>
  <si>
    <t>C85862</t>
  </si>
  <si>
    <t>IMMUNOGENICITY</t>
  </si>
  <si>
    <t>C120842</t>
  </si>
  <si>
    <t>SCHOOL</t>
  </si>
  <si>
    <t>C17118</t>
  </si>
  <si>
    <t>C49662</t>
  </si>
  <si>
    <t>SHELTER</t>
  </si>
  <si>
    <t>C85863</t>
  </si>
  <si>
    <t>PHARMACOECONOMIC</t>
  </si>
  <si>
    <t>C39493</t>
  </si>
  <si>
    <t>SOCIAL SETTING</t>
  </si>
  <si>
    <t>C102712</t>
  </si>
  <si>
    <t>PHARMACOGENETIC</t>
  </si>
  <si>
    <t>C129001</t>
  </si>
  <si>
    <t>WORKSITE</t>
  </si>
  <si>
    <t>C17556</t>
  </si>
  <si>
    <t>PHARMACOGENOMIC</t>
  </si>
  <si>
    <t>C49661</t>
  </si>
  <si>
    <t>PHARMACOKINETIC</t>
  </si>
  <si>
    <t>C49663</t>
  </si>
  <si>
    <t>POSITION EFFECT</t>
  </si>
  <si>
    <t>C161477</t>
  </si>
  <si>
    <t>REACTOGENICITY</t>
  </si>
  <si>
    <t>C174366</t>
  </si>
  <si>
    <t>C49667</t>
  </si>
  <si>
    <t>SWALLOWING FUNCTION</t>
  </si>
  <si>
    <t>C161478</t>
  </si>
  <si>
    <t>THOROUGH QT</t>
  </si>
  <si>
    <t>C158287</t>
  </si>
  <si>
    <t>TOLERABILITY</t>
  </si>
  <si>
    <t>C98791</t>
  </si>
  <si>
    <t>USABILITY TESTING</t>
  </si>
  <si>
    <t>C161479</t>
  </si>
  <si>
    <t>WATER EFFECT</t>
  </si>
  <si>
    <t>C161480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</si>
</sst>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11"/>
      <color theme="1"/>
      <name val="Calibri"/>
      <family val="2"/>
      <scheme val="minor"/>
    </font>
    <font>
      <sz val="10"/>
      <name val="Arial"/>
      <family val="2"/>
    </font>
    <font>
      <sz val="8"/>
      <name val="Calibri"/>
      <family val="2"/>
      <scheme val="minor"/>
    </font>
    <font>
      <u/>
      <sz val="11"/>
      <color theme="10"/>
      <name val="Calibri"/>
      <family val="2"/>
      <scheme val="minor"/>
    </font>
    <font>
      <sz val="11"/>
      <color theme="0" tint="-0.14999847407452621"/>
      <name val="Calibri"/>
      <family val="2"/>
      <scheme val="minor"/>
    </font>
    <font>
      <sz val="10"/>
      <color theme="1"/>
      <name val="Arial"/>
      <family val="2"/>
    </font>
  </fonts>
  <fills count="5">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0" tint="-4.9989318521683403E-2"/>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theme="9"/>
      </left>
      <right style="thin">
        <color theme="9"/>
      </right>
      <top style="thin">
        <color theme="9"/>
      </top>
      <bottom style="thin">
        <color theme="9"/>
      </bottom>
      <diagonal/>
    </border>
    <border>
      <left style="thin">
        <color theme="9"/>
      </left>
      <right/>
      <top/>
      <bottom style="thin">
        <color theme="9"/>
      </bottom>
      <diagonal/>
    </border>
    <border>
      <left/>
      <right/>
      <top/>
      <bottom style="thin">
        <color theme="9"/>
      </bottom>
      <diagonal/>
    </border>
    <border>
      <left/>
      <right style="thin">
        <color theme="9"/>
      </right>
      <top/>
      <bottom style="thin">
        <color theme="9"/>
      </bottom>
      <diagonal/>
    </border>
    <border>
      <left style="thin">
        <color indexed="64"/>
      </left>
      <right style="thin">
        <color theme="9"/>
      </right>
      <top style="thin">
        <color indexed="64"/>
      </top>
      <bottom style="thin">
        <color theme="9"/>
      </bottom>
      <diagonal/>
    </border>
    <border>
      <left style="thin">
        <color theme="9"/>
      </left>
      <right style="thin">
        <color indexed="64"/>
      </right>
      <top style="thin">
        <color indexed="64"/>
      </top>
      <bottom style="thin">
        <color theme="9"/>
      </bottom>
      <diagonal/>
    </border>
    <border>
      <left style="thin">
        <color indexed="64"/>
      </left>
      <right style="thin">
        <color theme="9"/>
      </right>
      <top style="thin">
        <color theme="9"/>
      </top>
      <bottom style="thin">
        <color theme="9"/>
      </bottom>
      <diagonal/>
    </border>
    <border>
      <left style="thin">
        <color theme="9"/>
      </left>
      <right style="thin">
        <color indexed="64"/>
      </right>
      <top style="thin">
        <color theme="9"/>
      </top>
      <bottom style="thin">
        <color theme="9"/>
      </bottom>
      <diagonal/>
    </border>
    <border>
      <left style="thin">
        <color indexed="64"/>
      </left>
      <right style="thin">
        <color theme="9"/>
      </right>
      <top style="thin">
        <color theme="9"/>
      </top>
      <bottom style="thin">
        <color indexed="64"/>
      </bottom>
      <diagonal/>
    </border>
    <border>
      <left style="thin">
        <color theme="9"/>
      </left>
      <right style="thin">
        <color indexed="64"/>
      </right>
      <top style="thin">
        <color theme="9"/>
      </top>
      <bottom style="thin">
        <color indexed="64"/>
      </bottom>
      <diagonal/>
    </border>
    <border>
      <left style="thin">
        <color theme="9"/>
      </left>
      <right style="thin">
        <color theme="9"/>
      </right>
      <top style="thin">
        <color theme="9"/>
      </top>
      <bottom style="thin">
        <color indexed="64"/>
      </bottom>
      <diagonal/>
    </border>
    <border>
      <left style="thin">
        <color theme="9"/>
      </left>
      <right style="thin">
        <color theme="9"/>
      </right>
      <top style="thin">
        <color indexed="64"/>
      </top>
      <bottom style="thin">
        <color theme="9"/>
      </bottom>
      <diagonal/>
    </border>
    <border>
      <left style="thin">
        <color theme="9"/>
      </left>
      <right/>
      <top style="thin">
        <color indexed="64"/>
      </top>
      <bottom style="thin">
        <color theme="9"/>
      </bottom>
      <diagonal/>
    </border>
    <border>
      <left/>
      <right style="thin">
        <color theme="9"/>
      </right>
      <top style="thin">
        <color indexed="64"/>
      </top>
      <bottom style="thin">
        <color theme="9"/>
      </bottom>
      <diagonal/>
    </border>
    <border>
      <left style="thin">
        <color theme="9"/>
      </left>
      <right/>
      <top style="thin">
        <color theme="9"/>
      </top>
      <bottom style="thin">
        <color theme="9"/>
      </bottom>
      <diagonal/>
    </border>
    <border>
      <left/>
      <right style="thin">
        <color theme="9"/>
      </right>
      <top style="thin">
        <color theme="9"/>
      </top>
      <bottom style="thin">
        <color theme="9"/>
      </bottom>
      <diagonal/>
    </border>
    <border>
      <left style="thin">
        <color theme="9"/>
      </left>
      <right/>
      <top style="thin">
        <color theme="9"/>
      </top>
      <bottom style="thin">
        <color indexed="64"/>
      </bottom>
      <diagonal/>
    </border>
    <border>
      <left/>
      <right style="thin">
        <color theme="9"/>
      </right>
      <top style="thin">
        <color theme="9"/>
      </top>
      <bottom style="thin">
        <color indexed="64"/>
      </bottom>
      <diagonal/>
    </border>
    <border>
      <left/>
      <right style="thin">
        <color indexed="64"/>
      </right>
      <top style="thin">
        <color theme="9"/>
      </top>
      <bottom style="thin">
        <color theme="9"/>
      </bottom>
      <diagonal/>
    </border>
    <border>
      <left/>
      <right style="thin">
        <color indexed="64"/>
      </right>
      <top/>
      <bottom style="thin">
        <color theme="9"/>
      </bottom>
      <diagonal/>
    </border>
    <border>
      <left/>
      <right/>
      <top style="thin">
        <color theme="9"/>
      </top>
      <bottom style="thin">
        <color theme="9"/>
      </bottom>
      <diagonal/>
    </border>
    <border>
      <left/>
      <right style="thin">
        <color indexed="64"/>
      </right>
      <top style="thin">
        <color theme="9"/>
      </top>
      <bottom style="thin">
        <color indexed="64"/>
      </bottom>
      <diagonal/>
    </border>
    <border>
      <left style="thin">
        <color indexed="64"/>
      </left>
      <right/>
      <top style="thin">
        <color theme="9"/>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9"/>
      </left>
      <right style="thin">
        <color theme="9"/>
      </right>
      <top/>
      <bottom style="thin">
        <color theme="9"/>
      </bottom>
      <diagonal/>
    </border>
    <border>
      <left/>
      <right/>
      <top style="thin">
        <color theme="9"/>
      </top>
      <bottom style="thin">
        <color indexed="64"/>
      </bottom>
      <diagonal/>
    </border>
    <border>
      <left style="thin">
        <color theme="9"/>
      </left>
      <right style="thin">
        <color theme="9"/>
      </right>
      <top/>
      <bottom style="thin">
        <color indexed="64"/>
      </bottom>
      <diagonal/>
    </border>
    <border>
      <left style="thin">
        <color theme="9"/>
      </left>
      <right style="thin">
        <color indexed="64"/>
      </right>
      <top/>
      <bottom style="thin">
        <color theme="9"/>
      </bottom>
      <diagonal/>
    </border>
    <border>
      <left style="thin">
        <color theme="9"/>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theme="9"/>
      </right>
      <top style="thin">
        <color theme="9"/>
      </top>
      <bottom/>
      <diagonal/>
    </border>
    <border>
      <left style="thin">
        <color indexed="64"/>
      </left>
      <right style="thin">
        <color theme="9"/>
      </right>
      <top/>
      <bottom/>
      <diagonal/>
    </border>
    <border>
      <left style="thin">
        <color indexed="64"/>
      </left>
      <right style="thin">
        <color theme="9"/>
      </right>
      <top/>
      <bottom style="thin">
        <color theme="9"/>
      </bottom>
      <diagonal/>
    </border>
    <border>
      <left style="thin">
        <color indexed="64"/>
      </left>
      <right/>
      <top style="thin">
        <color theme="9"/>
      </top>
      <bottom style="thin">
        <color theme="9"/>
      </bottom>
      <diagonal/>
    </border>
    <border>
      <left style="thin">
        <color indexed="64"/>
      </left>
      <right/>
      <top/>
      <bottom style="thin">
        <color theme="9"/>
      </bottom>
      <diagonal/>
    </border>
    <border>
      <left/>
      <right/>
      <top style="medium">
        <color indexed="64"/>
      </top>
      <bottom/>
      <diagonal/>
    </border>
    <border>
      <left/>
      <right/>
      <top style="thin">
        <color theme="9"/>
      </top>
      <bottom/>
      <diagonal/>
    </border>
  </borders>
  <cellStyleXfs count="2">
    <xf numFmtId="0" fontId="0" fillId="0" borderId="0"/>
    <xf numFmtId="0" fontId="4" fillId="0" borderId="0" applyNumberFormat="0" applyFill="0" applyBorder="0" applyAlignment="0" applyProtection="0"/>
  </cellStyleXfs>
  <cellXfs count="208">
    <xf numFmtId="0" fontId="0" fillId="0" borderId="0" xfId="0"/>
    <xf numFmtId="0" fontId="1" fillId="0" borderId="0" xfId="0" applyFont="1"/>
    <xf numFmtId="0" fontId="0" fillId="0" borderId="1" xfId="0" applyBorder="1"/>
    <xf numFmtId="0" fontId="0" fillId="2" borderId="0" xfId="0" applyFill="1"/>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1" fillId="0" borderId="2" xfId="0" applyFont="1"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Alignment="1">
      <alignment horizontal="left"/>
    </xf>
    <xf numFmtId="0" fontId="4" fillId="0" borderId="0" xfId="1"/>
    <xf numFmtId="0" fontId="1" fillId="0" borderId="1" xfId="0" applyFont="1" applyBorder="1" applyAlignment="1">
      <alignment vertical="center" wrapText="1"/>
    </xf>
    <xf numFmtId="0" fontId="1" fillId="0" borderId="1" xfId="0" applyFont="1" applyBorder="1" applyAlignment="1">
      <alignment horizontal="center" vertical="center" wrapText="1"/>
    </xf>
    <xf numFmtId="0" fontId="4" fillId="0" borderId="0" xfId="1" applyFill="1"/>
    <xf numFmtId="0" fontId="1" fillId="0" borderId="3" xfId="0" applyFont="1" applyBorder="1"/>
    <xf numFmtId="0" fontId="0" fillId="0" borderId="7" xfId="0" applyBorder="1"/>
    <xf numFmtId="0" fontId="0" fillId="3" borderId="13" xfId="0" applyFill="1" applyBorder="1"/>
    <xf numFmtId="0" fontId="0" fillId="3" borderId="19" xfId="0" applyFill="1" applyBorder="1"/>
    <xf numFmtId="0" fontId="0" fillId="3" borderId="20" xfId="0" applyFill="1" applyBorder="1"/>
    <xf numFmtId="0" fontId="0" fillId="3" borderId="21" xfId="0" applyFill="1" applyBorder="1"/>
    <xf numFmtId="0" fontId="0" fillId="3" borderId="23" xfId="0" applyFill="1" applyBorder="1"/>
    <xf numFmtId="0" fontId="0" fillId="3" borderId="22" xfId="0" applyFill="1" applyBorder="1"/>
    <xf numFmtId="0" fontId="0" fillId="3" borderId="24" xfId="0" applyFill="1" applyBorder="1"/>
    <xf numFmtId="0" fontId="0" fillId="3" borderId="18" xfId="0" applyFill="1" applyBorder="1"/>
    <xf numFmtId="0" fontId="0" fillId="0" borderId="0" xfId="0" applyAlignment="1">
      <alignment horizontal="right"/>
    </xf>
    <xf numFmtId="0" fontId="0" fillId="0" borderId="7" xfId="0" applyBorder="1" applyAlignment="1">
      <alignment horizontal="center"/>
    </xf>
    <xf numFmtId="0" fontId="0" fillId="0" borderId="5" xfId="0" applyBorder="1" applyAlignment="1">
      <alignment horizontal="right"/>
    </xf>
    <xf numFmtId="0" fontId="0" fillId="0" borderId="10" xfId="0" applyBorder="1"/>
    <xf numFmtId="0" fontId="2" fillId="0" borderId="10" xfId="0" applyFont="1" applyBorder="1" applyAlignment="1">
      <alignment horizontal="center" vertical="center" wrapText="1"/>
    </xf>
    <xf numFmtId="0" fontId="0" fillId="3" borderId="1" xfId="0" applyFill="1" applyBorder="1"/>
    <xf numFmtId="0" fontId="0" fillId="3" borderId="13" xfId="0" applyFill="1" applyBorder="1" applyAlignment="1">
      <alignment wrapText="1"/>
    </xf>
    <xf numFmtId="0" fontId="0" fillId="3" borderId="23" xfId="0" applyFill="1" applyBorder="1" applyAlignment="1">
      <alignment wrapText="1"/>
    </xf>
    <xf numFmtId="0" fontId="0" fillId="3" borderId="39" xfId="0" applyFill="1" applyBorder="1" applyAlignment="1">
      <alignment wrapText="1"/>
    </xf>
    <xf numFmtId="0" fontId="0" fillId="0" borderId="36" xfId="0" applyBorder="1"/>
    <xf numFmtId="0" fontId="0" fillId="0" borderId="37" xfId="0" applyBorder="1" applyAlignment="1">
      <alignment wrapText="1"/>
    </xf>
    <xf numFmtId="0" fontId="0" fillId="0" borderId="37" xfId="0" applyBorder="1"/>
    <xf numFmtId="0" fontId="0" fillId="3" borderId="41" xfId="0" applyFill="1" applyBorder="1" applyAlignment="1">
      <alignment wrapText="1"/>
    </xf>
    <xf numFmtId="0" fontId="1" fillId="0" borderId="1" xfId="0" applyFont="1" applyBorder="1"/>
    <xf numFmtId="0" fontId="0" fillId="0" borderId="38" xfId="0" applyBorder="1" applyAlignment="1">
      <alignment wrapText="1"/>
    </xf>
    <xf numFmtId="0" fontId="0" fillId="3" borderId="42" xfId="0" applyFill="1" applyBorder="1" applyAlignment="1">
      <alignment wrapText="1"/>
    </xf>
    <xf numFmtId="0" fontId="0" fillId="3" borderId="43" xfId="0" applyFill="1" applyBorder="1" applyAlignment="1">
      <alignment wrapText="1"/>
    </xf>
    <xf numFmtId="0" fontId="0" fillId="0" borderId="36" xfId="0" applyBorder="1" applyAlignment="1">
      <alignment wrapText="1"/>
    </xf>
    <xf numFmtId="0" fontId="0" fillId="3" borderId="27" xfId="0" applyFill="1" applyBorder="1" applyAlignment="1">
      <alignment horizontal="left" wrapText="1"/>
    </xf>
    <xf numFmtId="0" fontId="0" fillId="3" borderId="33" xfId="0" applyFill="1" applyBorder="1" applyAlignment="1">
      <alignment horizontal="left" wrapText="1"/>
    </xf>
    <xf numFmtId="0" fontId="0" fillId="3" borderId="31" xfId="0" applyFill="1" applyBorder="1" applyAlignment="1">
      <alignment horizontal="left" wrapText="1"/>
    </xf>
    <xf numFmtId="0" fontId="0" fillId="3" borderId="28" xfId="0" applyFill="1" applyBorder="1" applyAlignment="1">
      <alignment horizontal="left" wrapText="1"/>
    </xf>
    <xf numFmtId="0" fontId="0" fillId="0" borderId="1" xfId="0"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1" fillId="0" borderId="6" xfId="0" applyFont="1" applyBorder="1" applyAlignment="1">
      <alignment horizontal="center"/>
    </xf>
    <xf numFmtId="0" fontId="0" fillId="3" borderId="0" xfId="0" applyFill="1"/>
    <xf numFmtId="0" fontId="0" fillId="0" borderId="0" xfId="0" applyAlignment="1">
      <alignment horizontal="center"/>
    </xf>
    <xf numFmtId="0" fontId="1" fillId="0" borderId="50" xfId="0" applyFont="1" applyBorder="1"/>
    <xf numFmtId="0" fontId="5" fillId="4" borderId="0" xfId="0" applyFont="1" applyFill="1" applyAlignment="1">
      <alignment wrapText="1"/>
    </xf>
    <xf numFmtId="0" fontId="5" fillId="4" borderId="0" xfId="0" applyFont="1" applyFill="1"/>
    <xf numFmtId="0" fontId="5" fillId="4" borderId="5" xfId="0" applyFont="1" applyFill="1" applyBorder="1"/>
    <xf numFmtId="0" fontId="2" fillId="0" borderId="38" xfId="0" applyFont="1" applyBorder="1" applyAlignment="1">
      <alignment horizontal="center" vertical="center" wrapText="1"/>
    </xf>
    <xf numFmtId="0" fontId="0" fillId="0" borderId="12" xfId="0" applyBorder="1"/>
    <xf numFmtId="0" fontId="0" fillId="3" borderId="17" xfId="0" applyFill="1" applyBorder="1"/>
    <xf numFmtId="0" fontId="0" fillId="3" borderId="35" xfId="0" applyFill="1" applyBorder="1"/>
    <xf numFmtId="0" fontId="6" fillId="0" borderId="1" xfId="0" applyFont="1" applyBorder="1" applyAlignment="1">
      <alignment horizontal="center" vertical="center" wrapText="1"/>
    </xf>
    <xf numFmtId="0" fontId="0" fillId="0" borderId="37" xfId="0" applyBorder="1" applyAlignment="1">
      <alignment horizontal="center"/>
    </xf>
    <xf numFmtId="0" fontId="1" fillId="0" borderId="1" xfId="0" applyFont="1" applyBorder="1" applyAlignment="1">
      <alignment vertical="center"/>
    </xf>
    <xf numFmtId="0" fontId="0" fillId="3" borderId="29" xfId="0" applyFill="1" applyBorder="1" applyAlignment="1">
      <alignment horizontal="left" wrapText="1"/>
    </xf>
    <xf numFmtId="0" fontId="0" fillId="3" borderId="34" xfId="0" applyFill="1" applyBorder="1" applyAlignment="1">
      <alignment horizontal="left" wrapText="1"/>
    </xf>
    <xf numFmtId="0" fontId="0" fillId="3" borderId="27" xfId="0" applyFill="1" applyBorder="1"/>
    <xf numFmtId="0" fontId="0" fillId="0" borderId="11" xfId="0" applyBorder="1"/>
    <xf numFmtId="0" fontId="0" fillId="0" borderId="8" xfId="0" applyBorder="1"/>
    <xf numFmtId="0" fontId="4" fillId="0" borderId="0" xfId="1" applyBorder="1" applyAlignment="1"/>
    <xf numFmtId="0" fontId="4" fillId="0" borderId="0" xfId="1" applyFill="1" applyBorder="1"/>
    <xf numFmtId="0" fontId="4" fillId="0" borderId="0" xfId="1" applyBorder="1"/>
    <xf numFmtId="0" fontId="1" fillId="0" borderId="36" xfId="0" applyFont="1" applyBorder="1" applyAlignment="1">
      <alignment vertical="center" wrapText="1"/>
    </xf>
    <xf numFmtId="0" fontId="1" fillId="0" borderId="37" xfId="0" applyFont="1" applyBorder="1" applyAlignment="1">
      <alignment vertical="center" wrapText="1"/>
    </xf>
    <xf numFmtId="0" fontId="1" fillId="0" borderId="38" xfId="0" applyFont="1" applyBorder="1" applyAlignment="1">
      <alignment vertical="center" wrapText="1"/>
    </xf>
    <xf numFmtId="0" fontId="0" fillId="3" borderId="35" xfId="0" applyFill="1" applyBorder="1" applyAlignment="1">
      <alignment horizontal="center" wrapText="1"/>
    </xf>
    <xf numFmtId="0" fontId="0" fillId="3" borderId="30" xfId="0" applyFill="1" applyBorder="1" applyAlignment="1">
      <alignment horizontal="center" wrapText="1"/>
    </xf>
    <xf numFmtId="0" fontId="0" fillId="3" borderId="36" xfId="0" applyFill="1" applyBorder="1" applyAlignment="1">
      <alignment horizontal="left" wrapText="1"/>
    </xf>
    <xf numFmtId="0" fontId="0" fillId="3" borderId="37" xfId="0" applyFill="1" applyBorder="1" applyAlignment="1">
      <alignment horizontal="left" wrapText="1"/>
    </xf>
    <xf numFmtId="0" fontId="0" fillId="3" borderId="37" xfId="0" applyFill="1" applyBorder="1" applyAlignment="1">
      <alignment horizontal="center" wrapText="1"/>
    </xf>
    <xf numFmtId="0" fontId="0" fillId="3" borderId="38" xfId="0" applyFill="1" applyBorder="1" applyAlignment="1">
      <alignment horizontal="center" wrapText="1"/>
    </xf>
    <xf numFmtId="0" fontId="0" fillId="3" borderId="27" xfId="0" applyFill="1" applyBorder="1" applyAlignment="1">
      <alignment horizontal="left" wrapText="1"/>
    </xf>
    <xf numFmtId="0" fontId="0" fillId="3" borderId="33" xfId="0" applyFill="1" applyBorder="1" applyAlignment="1">
      <alignment horizontal="left" wrapText="1"/>
    </xf>
    <xf numFmtId="0" fontId="0" fillId="3" borderId="31" xfId="0" applyFill="1" applyBorder="1" applyAlignment="1">
      <alignment horizontal="left" wrapText="1"/>
    </xf>
    <xf numFmtId="0" fontId="0" fillId="3" borderId="29" xfId="0" applyFill="1" applyBorder="1" applyAlignment="1">
      <alignment horizontal="left" wrapText="1"/>
    </xf>
    <xf numFmtId="0" fontId="0" fillId="3" borderId="40" xfId="0" applyFill="1" applyBorder="1" applyAlignment="1">
      <alignment horizontal="left" wrapText="1"/>
    </xf>
    <xf numFmtId="0" fontId="0" fillId="3" borderId="34" xfId="0" applyFill="1" applyBorder="1" applyAlignment="1">
      <alignment horizontal="left" wrapText="1"/>
    </xf>
    <xf numFmtId="0" fontId="0" fillId="3" borderId="55" xfId="0" applyFill="1" applyBorder="1" applyAlignment="1">
      <alignment horizontal="center" wrapText="1"/>
    </xf>
    <xf numFmtId="0" fontId="0" fillId="3" borderId="28" xfId="0" applyFill="1" applyBorder="1" applyAlignment="1">
      <alignment horizontal="center" wrapText="1"/>
    </xf>
    <xf numFmtId="0" fontId="0" fillId="3" borderId="14" xfId="0" applyFill="1" applyBorder="1" applyAlignment="1">
      <alignment horizontal="left" wrapText="1"/>
    </xf>
    <xf numFmtId="0" fontId="0" fillId="3" borderId="15" xfId="0" applyFill="1" applyBorder="1" applyAlignment="1">
      <alignment horizontal="left" wrapText="1"/>
    </xf>
    <xf numFmtId="0" fontId="0" fillId="3" borderId="32" xfId="0" applyFill="1" applyBorder="1" applyAlignment="1">
      <alignment horizontal="left" wrapText="1"/>
    </xf>
    <xf numFmtId="0" fontId="0" fillId="3" borderId="55" xfId="0" applyFill="1" applyBorder="1" applyAlignment="1">
      <alignment horizontal="left" wrapText="1"/>
    </xf>
    <xf numFmtId="0" fontId="0" fillId="3" borderId="28" xfId="0" applyFill="1" applyBorder="1" applyAlignment="1">
      <alignment horizontal="left" wrapText="1"/>
    </xf>
    <xf numFmtId="0" fontId="0" fillId="3" borderId="56" xfId="0" applyFill="1" applyBorder="1" applyAlignment="1">
      <alignment horizontal="left" wrapText="1"/>
    </xf>
    <xf numFmtId="0" fontId="0" fillId="3" borderId="16" xfId="0" applyFill="1" applyBorder="1" applyAlignment="1">
      <alignment horizontal="left" wrapText="1"/>
    </xf>
    <xf numFmtId="0" fontId="0" fillId="0" borderId="10" xfId="0" applyBorder="1" applyAlignment="1">
      <alignment horizontal="center" vertical="top"/>
    </xf>
    <xf numFmtId="0" fontId="0" fillId="0" borderId="11" xfId="0" applyBorder="1" applyAlignment="1">
      <alignment horizontal="center" vertical="top"/>
    </xf>
    <xf numFmtId="0" fontId="0" fillId="0" borderId="12" xfId="0" applyBorder="1" applyAlignment="1">
      <alignment horizontal="center" vertical="top"/>
    </xf>
    <xf numFmtId="0" fontId="0" fillId="3" borderId="27" xfId="0" applyFill="1" applyBorder="1" applyAlignment="1">
      <alignment horizontal="center"/>
    </xf>
    <xf numFmtId="0" fontId="0" fillId="3" borderId="28" xfId="0" applyFill="1" applyBorder="1" applyAlignment="1">
      <alignment horizontal="center"/>
    </xf>
    <xf numFmtId="0" fontId="0" fillId="3" borderId="29" xfId="0" applyFill="1" applyBorder="1" applyAlignment="1">
      <alignment horizontal="center"/>
    </xf>
    <xf numFmtId="0" fontId="0" fillId="3" borderId="30" xfId="0" applyFill="1" applyBorder="1" applyAlignment="1">
      <alignment horizontal="center"/>
    </xf>
    <xf numFmtId="0" fontId="0" fillId="3" borderId="17"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3" xfId="0" applyFill="1" applyBorder="1" applyAlignment="1">
      <alignment horizontal="left" vertical="top" wrapText="1"/>
    </xf>
    <xf numFmtId="0" fontId="0" fillId="3" borderId="21" xfId="0" applyFill="1" applyBorder="1" applyAlignment="1">
      <alignment horizontal="left" vertical="top" wrapText="1"/>
    </xf>
    <xf numFmtId="0" fontId="0" fillId="3" borderId="23" xfId="0" applyFill="1" applyBorder="1" applyAlignment="1">
      <alignment horizontal="left" vertical="top"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5"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3" borderId="27" xfId="0" applyFill="1" applyBorder="1" applyAlignment="1">
      <alignment horizontal="left"/>
    </xf>
    <xf numFmtId="0" fontId="0" fillId="3" borderId="31" xfId="0" applyFill="1" applyBorder="1" applyAlignment="1">
      <alignment horizontal="left"/>
    </xf>
    <xf numFmtId="0" fontId="0" fillId="3" borderId="25" xfId="0" applyFill="1" applyBorder="1" applyAlignment="1">
      <alignment horizontal="left"/>
    </xf>
    <xf numFmtId="0" fontId="0" fillId="3" borderId="26" xfId="0" applyFill="1" applyBorder="1" applyAlignment="1">
      <alignment horizontal="left"/>
    </xf>
    <xf numFmtId="0" fontId="0" fillId="3" borderId="13" xfId="0" applyFill="1" applyBorder="1" applyAlignment="1">
      <alignment horizontal="left"/>
    </xf>
    <xf numFmtId="0" fontId="0" fillId="3" borderId="33" xfId="0" applyFill="1" applyBorder="1" applyAlignment="1">
      <alignment horizontal="left"/>
    </xf>
    <xf numFmtId="0" fontId="0" fillId="3" borderId="28" xfId="0" applyFill="1" applyBorder="1" applyAlignment="1">
      <alignment horizontal="left"/>
    </xf>
    <xf numFmtId="0" fontId="0" fillId="3" borderId="19" xfId="0" applyFill="1" applyBorder="1" applyAlignment="1">
      <alignment horizontal="left"/>
    </xf>
    <xf numFmtId="0" fontId="0" fillId="3" borderId="21" xfId="0" applyFill="1" applyBorder="1" applyAlignment="1">
      <alignment horizontal="left"/>
    </xf>
    <xf numFmtId="0" fontId="0" fillId="3" borderId="23" xfId="0" applyFill="1" applyBorder="1" applyAlignment="1">
      <alignment horizontal="left"/>
    </xf>
    <xf numFmtId="0" fontId="0" fillId="0" borderId="0" xfId="0" applyAlignment="1">
      <alignment horizontal="left"/>
    </xf>
    <xf numFmtId="0" fontId="0" fillId="0" borderId="6" xfId="0" applyBorder="1" applyAlignment="1">
      <alignment horizontal="left"/>
    </xf>
    <xf numFmtId="0" fontId="0" fillId="3" borderId="23" xfId="0" applyFill="1" applyBorder="1" applyAlignment="1">
      <alignment horizontal="center"/>
    </xf>
    <xf numFmtId="0" fontId="0" fillId="3" borderId="22" xfId="0" applyFill="1" applyBorder="1" applyAlignment="1">
      <alignment horizontal="center"/>
    </xf>
    <xf numFmtId="0" fontId="0" fillId="3" borderId="33" xfId="0" applyFill="1" applyBorder="1" applyAlignment="1">
      <alignment horizontal="center"/>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3" borderId="29" xfId="0" applyFill="1" applyBorder="1" applyAlignment="1">
      <alignment horizontal="left"/>
    </xf>
    <xf numFmtId="0" fontId="0" fillId="3" borderId="34" xfId="0" applyFill="1" applyBorder="1" applyAlignment="1">
      <alignment horizontal="left"/>
    </xf>
    <xf numFmtId="0" fontId="0" fillId="3" borderId="36" xfId="0" applyFill="1" applyBorder="1" applyAlignment="1">
      <alignment horizontal="center"/>
    </xf>
    <xf numFmtId="0" fontId="0" fillId="3" borderId="37" xfId="0" applyFill="1" applyBorder="1" applyAlignment="1">
      <alignment horizontal="center"/>
    </xf>
    <xf numFmtId="0" fontId="0" fillId="3" borderId="38" xfId="0" applyFill="1" applyBorder="1" applyAlignment="1">
      <alignment horizontal="center"/>
    </xf>
    <xf numFmtId="0" fontId="0" fillId="3" borderId="58" xfId="0" applyFill="1" applyBorder="1" applyAlignment="1">
      <alignment horizontal="left"/>
    </xf>
    <xf numFmtId="0" fontId="0" fillId="3" borderId="0" xfId="0" applyFill="1" applyAlignment="1">
      <alignment horizontal="left"/>
    </xf>
    <xf numFmtId="0" fontId="0" fillId="3" borderId="13" xfId="0" applyFill="1" applyBorder="1" applyAlignment="1">
      <alignment horizontal="center"/>
    </xf>
    <xf numFmtId="0" fontId="0" fillId="3" borderId="20" xfId="0" applyFill="1" applyBorder="1" applyAlignment="1">
      <alignment horizontal="center"/>
    </xf>
    <xf numFmtId="0" fontId="0" fillId="0" borderId="37" xfId="0" applyBorder="1" applyAlignment="1">
      <alignment horizontal="left"/>
    </xf>
    <xf numFmtId="0" fontId="0" fillId="0" borderId="38" xfId="0" applyBorder="1" applyAlignment="1">
      <alignment horizontal="left"/>
    </xf>
    <xf numFmtId="0" fontId="0" fillId="0" borderId="1" xfId="0" applyBorder="1" applyAlignment="1">
      <alignment horizontal="left" vertical="center"/>
    </xf>
    <xf numFmtId="0" fontId="0" fillId="3" borderId="52" xfId="0" applyFill="1" applyBorder="1" applyAlignment="1">
      <alignment horizontal="left" wrapText="1"/>
    </xf>
    <xf numFmtId="0" fontId="0" fillId="3" borderId="53" xfId="0" applyFill="1" applyBorder="1" applyAlignment="1">
      <alignment horizontal="left" wrapText="1"/>
    </xf>
    <xf numFmtId="0" fontId="0" fillId="3" borderId="54" xfId="0" applyFill="1" applyBorder="1" applyAlignment="1">
      <alignment horizontal="left" wrapText="1"/>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0" borderId="37" xfId="0" applyBorder="1" applyAlignment="1">
      <alignment horizontal="center"/>
    </xf>
    <xf numFmtId="0" fontId="0" fillId="0" borderId="38" xfId="0" applyBorder="1" applyAlignment="1">
      <alignment horizontal="center"/>
    </xf>
    <xf numFmtId="0" fontId="0" fillId="3" borderId="14" xfId="0" applyFill="1" applyBorder="1" applyAlignment="1">
      <alignment horizontal="center" wrapText="1"/>
    </xf>
    <xf numFmtId="0" fontId="0" fillId="3" borderId="16" xfId="0" applyFill="1" applyBorder="1" applyAlignment="1">
      <alignment horizontal="center" wrapText="1"/>
    </xf>
    <xf numFmtId="0" fontId="0" fillId="3" borderId="29" xfId="0" applyFill="1" applyBorder="1" applyAlignment="1">
      <alignment horizontal="center" wrapText="1"/>
    </xf>
    <xf numFmtId="0" fontId="0" fillId="3" borderId="32" xfId="0" applyFill="1" applyBorder="1" applyAlignment="1">
      <alignment horizontal="center" wrapText="1"/>
    </xf>
    <xf numFmtId="0" fontId="0" fillId="3" borderId="34" xfId="0" applyFill="1" applyBorder="1" applyAlignment="1">
      <alignment horizontal="center" wrapText="1"/>
    </xf>
    <xf numFmtId="0" fontId="0" fillId="0" borderId="36" xfId="0" applyBorder="1" applyAlignment="1">
      <alignment horizontal="left"/>
    </xf>
    <xf numFmtId="0" fontId="1" fillId="0" borderId="44"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46" xfId="0" applyFont="1" applyBorder="1" applyAlignment="1">
      <alignment horizontal="center" vertical="center" wrapText="1"/>
    </xf>
    <xf numFmtId="0" fontId="1" fillId="0" borderId="47" xfId="0" applyFont="1" applyBorder="1" applyAlignment="1">
      <alignment horizontal="center" vertical="center"/>
    </xf>
    <xf numFmtId="0" fontId="1" fillId="0" borderId="49" xfId="0" applyFont="1" applyBorder="1" applyAlignment="1">
      <alignment horizontal="center" vertical="center"/>
    </xf>
    <xf numFmtId="0" fontId="1" fillId="0" borderId="1" xfId="0" applyFont="1" applyBorder="1" applyAlignment="1">
      <alignment horizontal="center" vertical="center"/>
    </xf>
    <xf numFmtId="0" fontId="1" fillId="0" borderId="50" xfId="0" applyFont="1" applyBorder="1" applyAlignment="1">
      <alignment horizontal="center" vertical="center"/>
    </xf>
    <xf numFmtId="0" fontId="1" fillId="0" borderId="1" xfId="0" applyFont="1" applyBorder="1" applyAlignment="1">
      <alignment horizontal="center"/>
    </xf>
    <xf numFmtId="0" fontId="1" fillId="0" borderId="48" xfId="0" applyFont="1" applyBorder="1" applyAlignment="1">
      <alignment horizontal="center"/>
    </xf>
    <xf numFmtId="0" fontId="0" fillId="0" borderId="0" xfId="0" applyAlignment="1">
      <alignment horizontal="center"/>
    </xf>
    <xf numFmtId="0" fontId="1" fillId="0" borderId="48" xfId="0" applyFont="1" applyBorder="1" applyAlignment="1">
      <alignment horizontal="center" vertical="center"/>
    </xf>
    <xf numFmtId="0" fontId="1" fillId="0" borderId="51" xfId="0" applyFont="1" applyBorder="1" applyAlignment="1">
      <alignment horizontal="center" vertical="center"/>
    </xf>
    <xf numFmtId="0" fontId="1" fillId="0" borderId="1" xfId="0" applyFont="1" applyBorder="1" applyAlignment="1">
      <alignment horizontal="left" vertical="center"/>
    </xf>
    <xf numFmtId="0" fontId="1" fillId="0" borderId="50" xfId="0" applyFont="1" applyBorder="1" applyAlignment="1">
      <alignment horizontal="left" vertical="center"/>
    </xf>
    <xf numFmtId="0" fontId="0" fillId="0" borderId="57" xfId="0" applyBorder="1" applyAlignment="1">
      <alignment horizontal="center" vertical="center" wrapText="1"/>
    </xf>
    <xf numFmtId="0" fontId="1" fillId="0" borderId="36" xfId="0" applyFont="1" applyBorder="1" applyAlignment="1">
      <alignment horizontal="center"/>
    </xf>
    <xf numFmtId="0" fontId="1" fillId="0" borderId="37" xfId="0" applyFont="1" applyBorder="1" applyAlignment="1">
      <alignment horizontal="center"/>
    </xf>
    <xf numFmtId="0" fontId="1" fillId="0" borderId="38" xfId="0" applyFont="1" applyBorder="1" applyAlignment="1">
      <alignment horizontal="center"/>
    </xf>
    <xf numFmtId="0" fontId="1" fillId="0" borderId="10"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1" xfId="0" applyFont="1" applyBorder="1" applyAlignment="1">
      <alignment horizontal="center" vertical="center" wrapText="1"/>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 fillId="0" borderId="36"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38" xfId="0" applyFont="1" applyBorder="1" applyAlignment="1">
      <alignment horizontal="center" vertical="center" wrapText="1"/>
    </xf>
    <xf numFmtId="0" fontId="0" fillId="0" borderId="10" xfId="0" applyBorder="1" applyAlignment="1">
      <alignment horizontal="center"/>
    </xf>
    <xf numFmtId="0" fontId="0" fillId="0" borderId="12" xfId="0"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0" fillId="0" borderId="0" xfId="0" applyAlignment="1">
      <alignment horizontal="center" wrapText="1"/>
    </xf>
    <xf numFmtId="0" fontId="1" fillId="0" borderId="7" xfId="0" applyFont="1" applyBorder="1" applyAlignment="1">
      <alignment horizontal="center"/>
    </xf>
    <xf numFmtId="0" fontId="1" fillId="0" borderId="4"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xf>
    <xf numFmtId="0" fontId="0" fillId="0" borderId="3" xfId="0" applyBorder="1" applyAlignment="1">
      <alignment horizontal="center"/>
    </xf>
    <xf numFmtId="0" fontId="1" fillId="0" borderId="3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1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EAB88-9E34-446F-9EAD-06D7C69E72BA}">
  <dimension ref="A1:S89"/>
  <sheetViews>
    <sheetView tabSelected="1" topLeftCell="A8" zoomScale="90" zoomScaleNormal="90" workbookViewId="0">
      <selection activeCell="B19" sqref="B19"/>
    </sheetView>
  </sheetViews>
  <sheetFormatPr defaultRowHeight="14.45"/>
  <cols>
    <col min="1" max="1" width="30" bestFit="1" customWidth="1"/>
    <col min="2" max="2" width="31.28515625" customWidth="1"/>
    <col min="3" max="3" width="14.140625" customWidth="1"/>
    <col min="4" max="13" width="15.5703125" customWidth="1"/>
    <col min="14" max="14" width="17.7109375" bestFit="1" customWidth="1"/>
    <col min="18" max="18" width="13.140625" bestFit="1" customWidth="1"/>
    <col min="19" max="19" width="17.5703125" customWidth="1"/>
    <col min="20" max="20" width="16.5703125" bestFit="1" customWidth="1"/>
    <col min="21" max="21" width="53.5703125" bestFit="1" customWidth="1"/>
  </cols>
  <sheetData>
    <row r="1" spans="1:19">
      <c r="A1" s="1"/>
    </row>
    <row r="2" spans="1:19">
      <c r="A2" s="1" t="s">
        <v>0</v>
      </c>
      <c r="Q2" s="110" t="s">
        <v>1</v>
      </c>
      <c r="R2" s="111"/>
      <c r="S2" s="112"/>
    </row>
    <row r="3" spans="1:19">
      <c r="A3" s="26" t="s">
        <v>2</v>
      </c>
      <c r="B3" s="119" t="s">
        <v>3</v>
      </c>
      <c r="C3" s="124"/>
      <c r="D3" s="124"/>
      <c r="E3" s="124"/>
      <c r="F3" s="124"/>
      <c r="G3" s="124"/>
      <c r="H3" s="124"/>
      <c r="I3" s="124"/>
      <c r="J3" s="124"/>
      <c r="K3" s="124"/>
      <c r="L3" s="124"/>
      <c r="M3" s="124"/>
      <c r="N3" s="124"/>
      <c r="O3" s="125"/>
      <c r="Q3" s="113" t="s">
        <v>4</v>
      </c>
      <c r="R3" s="114"/>
      <c r="S3" s="115"/>
    </row>
    <row r="4" spans="1:19">
      <c r="A4" s="26" t="s">
        <v>5</v>
      </c>
      <c r="B4" s="67">
        <v>1.5</v>
      </c>
      <c r="Q4" s="113"/>
      <c r="R4" s="114"/>
      <c r="S4" s="115"/>
    </row>
    <row r="5" spans="1:19">
      <c r="A5" s="26" t="s">
        <v>6</v>
      </c>
      <c r="B5" s="123" t="s">
        <v>7</v>
      </c>
      <c r="C5" s="123"/>
      <c r="D5" s="123"/>
      <c r="E5" s="123"/>
      <c r="F5" s="123"/>
      <c r="G5" s="123"/>
      <c r="H5" s="123"/>
      <c r="I5" s="11"/>
      <c r="J5" s="11"/>
      <c r="K5" s="11"/>
      <c r="L5" s="11"/>
      <c r="M5" s="11"/>
      <c r="Q5" s="113"/>
      <c r="R5" s="114"/>
      <c r="S5" s="115"/>
    </row>
    <row r="6" spans="1:19">
      <c r="A6" s="26" t="s">
        <v>8</v>
      </c>
      <c r="B6" s="119" t="s">
        <v>9</v>
      </c>
      <c r="C6" s="125"/>
      <c r="D6" t="s">
        <v>10</v>
      </c>
      <c r="E6" s="100" t="s">
        <v>11</v>
      </c>
      <c r="F6" s="133"/>
      <c r="G6" s="101"/>
      <c r="H6" t="s">
        <v>12</v>
      </c>
      <c r="I6" s="18" t="s">
        <v>13</v>
      </c>
      <c r="J6" t="s">
        <v>14</v>
      </c>
      <c r="K6" s="18"/>
      <c r="L6" t="s">
        <v>15</v>
      </c>
      <c r="M6" s="100" t="s">
        <v>16</v>
      </c>
      <c r="N6" s="133"/>
      <c r="O6" s="133"/>
      <c r="Q6" s="113"/>
      <c r="R6" s="114"/>
      <c r="S6" s="115"/>
    </row>
    <row r="7" spans="1:19">
      <c r="A7" s="26" t="s">
        <v>17</v>
      </c>
      <c r="B7" s="119" t="s">
        <v>18</v>
      </c>
      <c r="C7" s="125"/>
      <c r="D7" t="s">
        <v>10</v>
      </c>
      <c r="E7" s="100"/>
      <c r="F7" s="133"/>
      <c r="G7" s="101"/>
      <c r="H7" t="s">
        <v>12</v>
      </c>
      <c r="I7" s="18" t="s">
        <v>13</v>
      </c>
      <c r="J7" t="s">
        <v>14</v>
      </c>
      <c r="K7" s="18"/>
      <c r="L7" t="s">
        <v>15</v>
      </c>
      <c r="M7" s="100" t="s">
        <v>16</v>
      </c>
      <c r="N7" s="133"/>
      <c r="O7" s="133"/>
      <c r="Q7" s="113"/>
      <c r="R7" s="114"/>
      <c r="S7" s="115"/>
    </row>
    <row r="8" spans="1:19">
      <c r="A8" s="26"/>
      <c r="Q8" s="113"/>
      <c r="R8" s="114"/>
      <c r="S8" s="115"/>
    </row>
    <row r="9" spans="1:19">
      <c r="A9" s="26" t="s">
        <v>19</v>
      </c>
      <c r="B9" s="60" t="s">
        <v>20</v>
      </c>
      <c r="D9" s="6" t="s">
        <v>21</v>
      </c>
      <c r="E9" s="7"/>
      <c r="F9" s="8"/>
      <c r="G9" s="8"/>
      <c r="I9" s="6" t="s">
        <v>22</v>
      </c>
      <c r="J9" s="7"/>
      <c r="K9" s="7"/>
      <c r="L9" s="7"/>
      <c r="M9" s="7"/>
      <c r="N9" s="7"/>
      <c r="O9" s="8"/>
      <c r="Q9" s="113"/>
      <c r="R9" s="114"/>
      <c r="S9" s="115"/>
    </row>
    <row r="10" spans="1:19">
      <c r="A10" s="26" t="s">
        <v>23</v>
      </c>
      <c r="B10" s="19" t="s">
        <v>24</v>
      </c>
      <c r="D10" s="9" t="s">
        <v>25</v>
      </c>
      <c r="E10" t="s">
        <v>26</v>
      </c>
      <c r="F10" s="10" t="s">
        <v>27</v>
      </c>
      <c r="G10" s="10" t="s">
        <v>28</v>
      </c>
      <c r="I10" s="9" t="s">
        <v>29</v>
      </c>
      <c r="K10" s="146" t="s">
        <v>30</v>
      </c>
      <c r="L10" s="146"/>
      <c r="O10" s="10"/>
      <c r="Q10" s="113"/>
      <c r="R10" s="114"/>
      <c r="S10" s="115"/>
    </row>
    <row r="11" spans="1:19">
      <c r="A11" s="26" t="s">
        <v>31</v>
      </c>
      <c r="B11" s="19" t="s">
        <v>32</v>
      </c>
      <c r="D11" s="19" t="s">
        <v>33</v>
      </c>
      <c r="E11" s="18" t="s">
        <v>34</v>
      </c>
      <c r="F11" s="20" t="s">
        <v>35</v>
      </c>
      <c r="G11" s="20" t="s">
        <v>36</v>
      </c>
      <c r="I11" s="9" t="s">
        <v>37</v>
      </c>
      <c r="K11" t="s">
        <v>38</v>
      </c>
      <c r="L11" t="s">
        <v>39</v>
      </c>
      <c r="M11" t="s">
        <v>40</v>
      </c>
      <c r="N11" s="129" t="s">
        <v>41</v>
      </c>
      <c r="O11" s="130"/>
      <c r="Q11" s="113"/>
      <c r="R11" s="114"/>
      <c r="S11" s="115"/>
    </row>
    <row r="12" spans="1:19">
      <c r="A12" s="26" t="s">
        <v>42</v>
      </c>
      <c r="B12" s="19" t="s">
        <v>43</v>
      </c>
      <c r="D12" s="19"/>
      <c r="E12" s="18" t="s">
        <v>44</v>
      </c>
      <c r="F12" s="20"/>
      <c r="G12" s="20" t="s">
        <v>45</v>
      </c>
      <c r="I12" s="126" t="s">
        <v>46</v>
      </c>
      <c r="J12" s="123"/>
      <c r="K12" s="18" t="s">
        <v>47</v>
      </c>
      <c r="L12" s="18" t="s">
        <v>48</v>
      </c>
      <c r="M12" s="18">
        <v>2021</v>
      </c>
      <c r="N12" s="147" t="s">
        <v>49</v>
      </c>
      <c r="O12" s="148"/>
      <c r="Q12" s="113"/>
      <c r="R12" s="114"/>
      <c r="S12" s="115"/>
    </row>
    <row r="13" spans="1:19">
      <c r="A13" s="26" t="s">
        <v>50</v>
      </c>
      <c r="B13" s="19"/>
      <c r="D13" s="19"/>
      <c r="E13" s="18" t="s">
        <v>51</v>
      </c>
      <c r="F13" s="20" t="s">
        <v>52</v>
      </c>
      <c r="G13" s="20" t="s">
        <v>53</v>
      </c>
      <c r="I13" s="126"/>
      <c r="J13" s="123"/>
      <c r="K13" s="18"/>
      <c r="L13" s="18"/>
      <c r="M13" s="18"/>
      <c r="N13" s="147"/>
      <c r="O13" s="148"/>
      <c r="Q13" s="113"/>
      <c r="R13" s="114"/>
      <c r="S13" s="115"/>
    </row>
    <row r="14" spans="1:19">
      <c r="A14" s="26" t="s">
        <v>54</v>
      </c>
      <c r="B14" s="61" t="s">
        <v>55</v>
      </c>
      <c r="D14" s="21"/>
      <c r="E14" s="22" t="s">
        <v>51</v>
      </c>
      <c r="F14" s="23"/>
      <c r="G14" s="23"/>
      <c r="I14" s="127"/>
      <c r="J14" s="128"/>
      <c r="K14" s="22"/>
      <c r="L14" s="22"/>
      <c r="M14" s="22"/>
      <c r="N14" s="131"/>
      <c r="O14" s="132"/>
      <c r="Q14" s="113"/>
      <c r="R14" s="114"/>
      <c r="S14" s="115"/>
    </row>
    <row r="15" spans="1:19">
      <c r="A15" s="26" t="s">
        <v>56</v>
      </c>
      <c r="B15" s="19"/>
      <c r="Q15" s="113"/>
      <c r="R15" s="114"/>
      <c r="S15" s="115"/>
    </row>
    <row r="16" spans="1:19">
      <c r="A16" s="26" t="s">
        <v>57</v>
      </c>
      <c r="B16" s="52"/>
      <c r="Q16" s="113"/>
      <c r="R16" s="114"/>
      <c r="S16" s="115"/>
    </row>
    <row r="17" spans="1:19">
      <c r="A17" s="26" t="s">
        <v>58</v>
      </c>
      <c r="B17" s="119" t="s">
        <v>59</v>
      </c>
      <c r="C17" s="124"/>
      <c r="D17" s="124"/>
      <c r="E17" s="124"/>
      <c r="Q17" s="113"/>
      <c r="R17" s="114"/>
      <c r="S17" s="115"/>
    </row>
    <row r="18" spans="1:19">
      <c r="A18" s="26" t="s">
        <v>60</v>
      </c>
      <c r="B18" s="145" t="s">
        <v>61</v>
      </c>
      <c r="C18" s="145"/>
      <c r="D18" s="145"/>
      <c r="E18" s="145"/>
      <c r="Q18" s="113"/>
      <c r="R18" s="114"/>
      <c r="S18" s="115"/>
    </row>
    <row r="19" spans="1:19">
      <c r="Q19" s="116"/>
      <c r="R19" s="117"/>
      <c r="S19" s="118"/>
    </row>
    <row r="20" spans="1:19">
      <c r="A20" s="6" t="s">
        <v>62</v>
      </c>
      <c r="B20" s="16"/>
      <c r="C20" s="7"/>
      <c r="D20" s="7"/>
      <c r="E20" s="7"/>
      <c r="F20" s="7"/>
      <c r="G20" s="7"/>
      <c r="H20" s="7"/>
      <c r="I20" s="8"/>
      <c r="K20" s="6" t="s">
        <v>63</v>
      </c>
      <c r="L20" s="7"/>
      <c r="M20" s="7"/>
      <c r="N20" s="7"/>
      <c r="O20" s="8"/>
    </row>
    <row r="21" spans="1:19">
      <c r="A21" s="27" t="s">
        <v>64</v>
      </c>
      <c r="B21" t="s">
        <v>65</v>
      </c>
      <c r="F21" t="s">
        <v>66</v>
      </c>
      <c r="H21" t="s">
        <v>67</v>
      </c>
      <c r="I21" s="10" t="s">
        <v>64</v>
      </c>
      <c r="K21" s="28" t="s">
        <v>68</v>
      </c>
      <c r="L21" s="119" t="s">
        <v>69</v>
      </c>
      <c r="M21" s="124"/>
      <c r="N21" s="125"/>
      <c r="O21" s="10"/>
    </row>
    <row r="22" spans="1:19">
      <c r="A22" s="97" t="s">
        <v>70</v>
      </c>
      <c r="B22" s="104" t="s">
        <v>71</v>
      </c>
      <c r="C22" s="105"/>
      <c r="D22" s="105"/>
      <c r="E22" s="105"/>
      <c r="F22" s="121" t="s">
        <v>72</v>
      </c>
      <c r="G22" s="122"/>
      <c r="H22" s="24" t="s">
        <v>73</v>
      </c>
      <c r="I22" s="25" t="s">
        <v>74</v>
      </c>
      <c r="K22" s="9" t="s">
        <v>75</v>
      </c>
      <c r="L22" t="s">
        <v>39</v>
      </c>
      <c r="M22" t="s">
        <v>40</v>
      </c>
      <c r="N22" t="s">
        <v>41</v>
      </c>
      <c r="O22" s="10"/>
    </row>
    <row r="23" spans="1:19">
      <c r="A23" s="98"/>
      <c r="B23" s="106"/>
      <c r="C23" s="107"/>
      <c r="D23" s="107"/>
      <c r="E23" s="107"/>
      <c r="F23" s="100" t="s">
        <v>76</v>
      </c>
      <c r="G23" s="101"/>
      <c r="H23" s="18"/>
      <c r="I23" s="20"/>
      <c r="K23" s="19" t="s">
        <v>77</v>
      </c>
      <c r="L23" s="18" t="s">
        <v>78</v>
      </c>
      <c r="M23" s="18">
        <v>10</v>
      </c>
      <c r="N23" s="119" t="s">
        <v>79</v>
      </c>
      <c r="O23" s="120"/>
    </row>
    <row r="24" spans="1:19">
      <c r="A24" s="98" t="s">
        <v>80</v>
      </c>
      <c r="B24" s="106"/>
      <c r="C24" s="107"/>
      <c r="D24" s="107"/>
      <c r="E24" s="107"/>
      <c r="F24" s="100"/>
      <c r="G24" s="101"/>
      <c r="H24" s="18"/>
      <c r="I24" s="20"/>
      <c r="K24" s="19">
        <v>44054006</v>
      </c>
      <c r="L24" s="18" t="s">
        <v>81</v>
      </c>
      <c r="M24" s="18">
        <v>2022</v>
      </c>
      <c r="N24" s="119" t="s">
        <v>82</v>
      </c>
      <c r="O24" s="120"/>
      <c r="Q24" s="5"/>
      <c r="R24" s="5"/>
    </row>
    <row r="25" spans="1:19">
      <c r="A25" s="98"/>
      <c r="B25" s="106"/>
      <c r="C25" s="107"/>
      <c r="D25" s="107"/>
      <c r="E25" s="107"/>
      <c r="F25" s="100"/>
      <c r="G25" s="101"/>
      <c r="H25" s="18"/>
      <c r="I25" s="20"/>
      <c r="K25" s="9"/>
      <c r="O25" s="10"/>
      <c r="Q25" s="5"/>
      <c r="R25" s="5"/>
    </row>
    <row r="26" spans="1:19">
      <c r="A26" s="98"/>
      <c r="B26" s="106"/>
      <c r="C26" s="107"/>
      <c r="D26" s="107"/>
      <c r="E26" s="107"/>
      <c r="F26" s="100"/>
      <c r="G26" s="101"/>
      <c r="H26" s="18"/>
      <c r="I26" s="20"/>
      <c r="K26" s="28" t="s">
        <v>83</v>
      </c>
      <c r="L26" s="119" t="s">
        <v>84</v>
      </c>
      <c r="M26" s="124"/>
      <c r="N26" s="125"/>
      <c r="O26" s="10"/>
    </row>
    <row r="27" spans="1:19">
      <c r="A27" s="98" t="s">
        <v>80</v>
      </c>
      <c r="B27" s="106"/>
      <c r="C27" s="107"/>
      <c r="D27" s="107"/>
      <c r="E27" s="107"/>
      <c r="F27" s="100"/>
      <c r="G27" s="101"/>
      <c r="H27" s="18"/>
      <c r="I27" s="20"/>
      <c r="K27" s="9" t="s">
        <v>75</v>
      </c>
      <c r="L27" t="s">
        <v>39</v>
      </c>
      <c r="M27" t="s">
        <v>40</v>
      </c>
      <c r="N27" t="s">
        <v>41</v>
      </c>
      <c r="O27" s="10"/>
    </row>
    <row r="28" spans="1:19">
      <c r="A28" s="98"/>
      <c r="B28" s="106"/>
      <c r="C28" s="107"/>
      <c r="D28" s="107"/>
      <c r="E28" s="107"/>
      <c r="F28" s="100"/>
      <c r="G28" s="101"/>
      <c r="H28" s="18"/>
      <c r="I28" s="20"/>
      <c r="K28" s="19" t="s">
        <v>85</v>
      </c>
      <c r="L28" s="18" t="s">
        <v>78</v>
      </c>
      <c r="M28" s="18">
        <v>10</v>
      </c>
      <c r="N28" s="119" t="s">
        <v>86</v>
      </c>
      <c r="O28" s="120"/>
    </row>
    <row r="29" spans="1:19">
      <c r="A29" s="99"/>
      <c r="B29" s="108"/>
      <c r="C29" s="109"/>
      <c r="D29" s="109"/>
      <c r="E29" s="109"/>
      <c r="F29" s="102"/>
      <c r="G29" s="103"/>
      <c r="H29" s="22"/>
      <c r="I29" s="23"/>
      <c r="K29" s="21">
        <v>44635009</v>
      </c>
      <c r="L29" s="22" t="s">
        <v>81</v>
      </c>
      <c r="M29" s="22">
        <v>2022</v>
      </c>
      <c r="N29" s="140" t="s">
        <v>87</v>
      </c>
      <c r="O29" s="141"/>
    </row>
    <row r="31" spans="1:19">
      <c r="A31" s="1" t="s">
        <v>88</v>
      </c>
    </row>
    <row r="32" spans="1:19">
      <c r="A32" t="s">
        <v>89</v>
      </c>
      <c r="B32" s="31" t="s">
        <v>90</v>
      </c>
      <c r="C32" s="142" t="s">
        <v>91</v>
      </c>
      <c r="D32" s="143"/>
      <c r="E32" s="143"/>
      <c r="F32" s="143"/>
      <c r="G32" s="143"/>
      <c r="H32" s="143"/>
      <c r="I32" s="143"/>
      <c r="J32" s="143"/>
      <c r="K32" s="143"/>
      <c r="L32" s="143"/>
      <c r="M32" s="144"/>
      <c r="N32" s="31" t="s">
        <v>92</v>
      </c>
      <c r="P32" s="110" t="s">
        <v>93</v>
      </c>
      <c r="Q32" s="111"/>
      <c r="R32" s="112"/>
    </row>
    <row r="33" spans="1:19">
      <c r="B33" s="31"/>
      <c r="C33" s="142" t="s">
        <v>94</v>
      </c>
      <c r="D33" s="143"/>
      <c r="E33" s="143"/>
      <c r="F33" s="143"/>
      <c r="G33" s="143"/>
      <c r="H33" s="143"/>
      <c r="I33" s="143"/>
      <c r="J33" s="143"/>
      <c r="K33" s="143"/>
      <c r="L33" s="143"/>
      <c r="M33" s="144"/>
      <c r="N33" s="31"/>
      <c r="P33" s="49"/>
      <c r="Q33" s="50"/>
      <c r="R33" s="51"/>
    </row>
    <row r="34" spans="1:19">
      <c r="B34" s="31"/>
      <c r="C34" s="142"/>
      <c r="D34" s="143"/>
      <c r="E34" s="143"/>
      <c r="F34" s="143"/>
      <c r="G34" s="143"/>
      <c r="H34" s="143"/>
      <c r="I34" s="143"/>
      <c r="J34" s="143"/>
      <c r="K34" s="143"/>
      <c r="L34" s="143"/>
      <c r="M34" s="144"/>
      <c r="N34" s="31"/>
      <c r="P34" s="49"/>
      <c r="Q34" s="50"/>
      <c r="R34" s="51"/>
    </row>
    <row r="35" spans="1:19">
      <c r="B35" s="31"/>
      <c r="C35" s="142"/>
      <c r="D35" s="143"/>
      <c r="E35" s="143"/>
      <c r="F35" s="143"/>
      <c r="G35" s="143"/>
      <c r="H35" s="143"/>
      <c r="I35" s="143"/>
      <c r="J35" s="143"/>
      <c r="K35" s="143"/>
      <c r="L35" s="143"/>
      <c r="M35" s="144"/>
      <c r="N35" s="31"/>
      <c r="P35" s="49"/>
      <c r="Q35" s="50"/>
      <c r="R35" s="51"/>
      <c r="S35" s="56" t="s">
        <v>95</v>
      </c>
    </row>
    <row r="36" spans="1:19">
      <c r="A36" t="s">
        <v>96</v>
      </c>
      <c r="B36" s="31" t="s">
        <v>90</v>
      </c>
      <c r="C36" s="31" t="s">
        <v>97</v>
      </c>
      <c r="D36" s="31" t="s">
        <v>98</v>
      </c>
      <c r="E36" s="31" t="s">
        <v>99</v>
      </c>
      <c r="F36" s="31" t="s">
        <v>100</v>
      </c>
      <c r="G36" s="31" t="s">
        <v>101</v>
      </c>
      <c r="H36" s="31" t="s">
        <v>102</v>
      </c>
      <c r="I36" s="31" t="s">
        <v>103</v>
      </c>
      <c r="J36" s="31" t="s">
        <v>104</v>
      </c>
      <c r="K36" s="31" t="s">
        <v>105</v>
      </c>
      <c r="L36" s="31" t="s">
        <v>106</v>
      </c>
      <c r="M36" s="31" t="s">
        <v>107</v>
      </c>
      <c r="N36" s="31" t="s">
        <v>92</v>
      </c>
      <c r="P36" s="134" t="s">
        <v>108</v>
      </c>
      <c r="Q36" s="135"/>
      <c r="R36" s="136"/>
      <c r="S36" s="57" t="s">
        <v>109</v>
      </c>
    </row>
    <row r="37" spans="1:19">
      <c r="A37" t="s">
        <v>110</v>
      </c>
      <c r="B37" s="3"/>
      <c r="C37" s="3"/>
      <c r="D37" s="3"/>
      <c r="E37" s="3"/>
      <c r="F37" s="3"/>
      <c r="G37" s="3"/>
      <c r="H37" s="3"/>
      <c r="I37" s="3"/>
      <c r="J37" s="3"/>
      <c r="K37" s="3"/>
      <c r="L37" s="3"/>
      <c r="M37" s="3"/>
      <c r="N37" s="3"/>
      <c r="P37" s="134"/>
      <c r="Q37" s="135"/>
      <c r="R37" s="136"/>
      <c r="S37" s="56"/>
    </row>
    <row r="38" spans="1:19">
      <c r="A38" s="31" t="s">
        <v>111</v>
      </c>
      <c r="B38" s="48" t="s">
        <v>112</v>
      </c>
      <c r="C38" s="48"/>
      <c r="D38" s="48"/>
      <c r="E38" s="48"/>
      <c r="F38" s="48"/>
      <c r="G38" s="48"/>
      <c r="H38" s="48"/>
      <c r="I38" s="48"/>
      <c r="J38" s="48"/>
      <c r="K38" s="48"/>
      <c r="L38" s="48"/>
      <c r="M38" s="48"/>
      <c r="N38" s="48"/>
      <c r="P38" s="134"/>
      <c r="Q38" s="135"/>
      <c r="R38" s="136"/>
      <c r="S38" s="56" t="s">
        <v>113</v>
      </c>
    </row>
    <row r="39" spans="1:19">
      <c r="A39" s="31" t="s">
        <v>114</v>
      </c>
      <c r="B39" s="48" t="s">
        <v>115</v>
      </c>
      <c r="C39" s="48"/>
      <c r="D39" s="48"/>
      <c r="E39" s="48"/>
      <c r="F39" s="48"/>
      <c r="G39" s="48"/>
      <c r="H39" s="48"/>
      <c r="I39" s="48"/>
      <c r="J39" s="48"/>
      <c r="K39" s="48"/>
      <c r="L39" s="48"/>
      <c r="M39" s="48"/>
      <c r="N39" s="48"/>
      <c r="P39" s="134"/>
      <c r="Q39" s="135"/>
      <c r="R39" s="136"/>
      <c r="S39" s="56" t="s">
        <v>116</v>
      </c>
    </row>
    <row r="40" spans="1:19">
      <c r="A40" s="31" t="s">
        <v>117</v>
      </c>
      <c r="B40" s="48" t="s">
        <v>112</v>
      </c>
      <c r="C40" s="48" t="s">
        <v>112</v>
      </c>
      <c r="D40" s="48" t="s">
        <v>112</v>
      </c>
      <c r="E40" s="48" t="s">
        <v>112</v>
      </c>
      <c r="F40" s="48" t="s">
        <v>112</v>
      </c>
      <c r="G40" s="48" t="s">
        <v>112</v>
      </c>
      <c r="H40" s="48" t="s">
        <v>112</v>
      </c>
      <c r="I40" s="48" t="s">
        <v>112</v>
      </c>
      <c r="J40" s="48" t="s">
        <v>112</v>
      </c>
      <c r="K40" s="48" t="s">
        <v>112</v>
      </c>
      <c r="L40" s="48" t="s">
        <v>112</v>
      </c>
      <c r="M40" s="48" t="s">
        <v>112</v>
      </c>
      <c r="N40" s="48" t="s">
        <v>112</v>
      </c>
      <c r="P40" s="134"/>
      <c r="Q40" s="135"/>
      <c r="R40" s="136"/>
      <c r="S40" s="56" t="s">
        <v>118</v>
      </c>
    </row>
    <row r="41" spans="1:19">
      <c r="A41" s="31" t="s">
        <v>119</v>
      </c>
      <c r="B41" s="48" t="s">
        <v>112</v>
      </c>
      <c r="C41" s="48"/>
      <c r="D41" s="48"/>
      <c r="E41" s="48"/>
      <c r="F41" s="48"/>
      <c r="G41" s="48"/>
      <c r="H41" s="48"/>
      <c r="I41" s="48"/>
      <c r="J41" s="48"/>
      <c r="K41" s="48"/>
      <c r="L41" s="48"/>
      <c r="M41" s="48"/>
      <c r="N41" s="48" t="s">
        <v>112</v>
      </c>
      <c r="P41" s="134"/>
      <c r="Q41" s="135"/>
      <c r="R41" s="136"/>
      <c r="S41" s="56" t="s">
        <v>120</v>
      </c>
    </row>
    <row r="42" spans="1:19">
      <c r="A42" s="31" t="s">
        <v>121</v>
      </c>
      <c r="B42" s="48" t="s">
        <v>112</v>
      </c>
      <c r="C42" s="48"/>
      <c r="D42" s="48"/>
      <c r="E42" s="48"/>
      <c r="F42" s="48"/>
      <c r="G42" s="48"/>
      <c r="H42" s="48"/>
      <c r="I42" s="48"/>
      <c r="J42" s="48"/>
      <c r="K42" s="48"/>
      <c r="L42" s="48"/>
      <c r="M42" s="48"/>
      <c r="N42" s="48"/>
      <c r="P42" s="134"/>
      <c r="Q42" s="135"/>
      <c r="R42" s="136"/>
      <c r="S42" s="56" t="s">
        <v>122</v>
      </c>
    </row>
    <row r="43" spans="1:19">
      <c r="A43" s="31" t="s">
        <v>123</v>
      </c>
      <c r="B43" s="48"/>
      <c r="C43" s="48" t="s">
        <v>112</v>
      </c>
      <c r="D43" s="48" t="s">
        <v>112</v>
      </c>
      <c r="E43" s="48" t="s">
        <v>112</v>
      </c>
      <c r="F43" s="48" t="s">
        <v>112</v>
      </c>
      <c r="G43" s="48" t="s">
        <v>112</v>
      </c>
      <c r="H43" s="48" t="s">
        <v>112</v>
      </c>
      <c r="I43" s="48" t="s">
        <v>112</v>
      </c>
      <c r="J43" s="48" t="s">
        <v>112</v>
      </c>
      <c r="K43" s="48" t="s">
        <v>112</v>
      </c>
      <c r="L43" s="48" t="s">
        <v>112</v>
      </c>
      <c r="M43" s="48"/>
      <c r="N43" s="48"/>
      <c r="P43" s="134"/>
      <c r="Q43" s="135"/>
      <c r="R43" s="136"/>
      <c r="S43" s="56" t="s">
        <v>124</v>
      </c>
    </row>
    <row r="44" spans="1:19">
      <c r="A44" s="31" t="s">
        <v>125</v>
      </c>
      <c r="B44" s="2"/>
      <c r="C44" s="48" t="s">
        <v>112</v>
      </c>
      <c r="D44" s="48"/>
      <c r="E44" s="48" t="s">
        <v>112</v>
      </c>
      <c r="F44" s="48"/>
      <c r="G44" s="48" t="s">
        <v>112</v>
      </c>
      <c r="H44" s="48" t="s">
        <v>112</v>
      </c>
      <c r="I44" s="48"/>
      <c r="J44" s="48" t="s">
        <v>112</v>
      </c>
      <c r="K44" s="48"/>
      <c r="L44" s="48" t="s">
        <v>112</v>
      </c>
      <c r="M44" s="48"/>
      <c r="N44" s="48"/>
      <c r="P44" s="134"/>
      <c r="Q44" s="135"/>
      <c r="R44" s="136"/>
      <c r="S44" s="56" t="s">
        <v>126</v>
      </c>
    </row>
    <row r="45" spans="1:19">
      <c r="A45" s="31"/>
      <c r="B45" s="48"/>
      <c r="C45" s="48"/>
      <c r="D45" s="48"/>
      <c r="E45" s="48"/>
      <c r="F45" s="48"/>
      <c r="G45" s="48"/>
      <c r="H45" s="48"/>
      <c r="I45" s="48"/>
      <c r="J45" s="48"/>
      <c r="K45" s="48"/>
      <c r="L45" s="48"/>
      <c r="M45" s="48"/>
      <c r="N45" s="48"/>
      <c r="P45" s="137"/>
      <c r="Q45" s="138"/>
      <c r="R45" s="139"/>
      <c r="S45" s="56" t="s">
        <v>127</v>
      </c>
    </row>
    <row r="46" spans="1:19">
      <c r="A46" s="31"/>
      <c r="B46" s="2"/>
      <c r="C46" s="2"/>
      <c r="D46" s="2"/>
      <c r="E46" s="2"/>
      <c r="F46" s="2"/>
      <c r="G46" s="2"/>
      <c r="H46" s="2"/>
      <c r="I46" s="2"/>
      <c r="J46" s="2"/>
      <c r="K46" s="2"/>
      <c r="L46" s="2"/>
      <c r="M46" s="2"/>
      <c r="N46" s="2"/>
      <c r="S46" s="56" t="s">
        <v>128</v>
      </c>
    </row>
    <row r="49" spans="1:18">
      <c r="A49" s="1" t="s">
        <v>129</v>
      </c>
      <c r="G49" s="1" t="s">
        <v>130</v>
      </c>
    </row>
    <row r="50" spans="1:18" ht="28.9">
      <c r="A50" s="35" t="s">
        <v>131</v>
      </c>
      <c r="B50" s="37" t="s">
        <v>132</v>
      </c>
      <c r="C50" s="149" t="s">
        <v>65</v>
      </c>
      <c r="D50" s="150"/>
      <c r="G50" s="35" t="s">
        <v>131</v>
      </c>
      <c r="H50" s="36" t="s">
        <v>133</v>
      </c>
      <c r="I50" s="36" t="s">
        <v>134</v>
      </c>
      <c r="J50" s="149" t="s">
        <v>135</v>
      </c>
      <c r="K50" s="149"/>
      <c r="L50" s="149"/>
      <c r="M50" s="149" t="s">
        <v>136</v>
      </c>
      <c r="N50" s="149"/>
      <c r="O50" s="150"/>
    </row>
    <row r="51" spans="1:18">
      <c r="A51" s="9" t="str">
        <f>B32</f>
        <v>Screening</v>
      </c>
      <c r="B51" s="34" t="s">
        <v>137</v>
      </c>
      <c r="C51" s="90" t="s">
        <v>90</v>
      </c>
      <c r="D51" s="92"/>
      <c r="G51" s="9" t="str">
        <f>B32</f>
        <v>Screening</v>
      </c>
      <c r="H51" s="34" t="s">
        <v>137</v>
      </c>
      <c r="I51" s="34" t="s">
        <v>90</v>
      </c>
      <c r="J51" s="90" t="s">
        <v>138</v>
      </c>
      <c r="K51" s="91"/>
      <c r="L51" s="96"/>
      <c r="M51" s="90" t="s">
        <v>139</v>
      </c>
      <c r="N51" s="91"/>
      <c r="O51" s="92"/>
    </row>
    <row r="52" spans="1:18" ht="14.45" customHeight="1">
      <c r="A52" s="9" t="str">
        <f>C32</f>
        <v>Treatment</v>
      </c>
      <c r="B52" s="34" t="s">
        <v>140</v>
      </c>
      <c r="C52" s="44" t="s">
        <v>141</v>
      </c>
      <c r="D52" s="46"/>
      <c r="G52" s="9" t="str">
        <f>A$52</f>
        <v>Treatment</v>
      </c>
      <c r="H52" s="32" t="s">
        <v>142</v>
      </c>
      <c r="I52" s="32" t="s">
        <v>143</v>
      </c>
      <c r="J52" s="82" t="s">
        <v>144</v>
      </c>
      <c r="K52" s="83"/>
      <c r="L52" s="84"/>
      <c r="M52" s="82" t="s">
        <v>145</v>
      </c>
      <c r="N52" s="83"/>
      <c r="O52" s="84"/>
    </row>
    <row r="53" spans="1:18">
      <c r="A53" s="17" t="s">
        <v>92</v>
      </c>
      <c r="B53" s="38" t="s">
        <v>146</v>
      </c>
      <c r="C53" s="65" t="s">
        <v>92</v>
      </c>
      <c r="D53" s="66"/>
      <c r="G53" s="9" t="str">
        <f>A$52</f>
        <v>Treatment</v>
      </c>
      <c r="H53" s="32" t="s">
        <v>147</v>
      </c>
      <c r="I53" s="32" t="s">
        <v>148</v>
      </c>
      <c r="J53" s="82" t="s">
        <v>144</v>
      </c>
      <c r="K53" s="83"/>
      <c r="L53" s="84"/>
      <c r="M53" s="82" t="s">
        <v>145</v>
      </c>
      <c r="N53" s="83"/>
      <c r="O53" s="84"/>
    </row>
    <row r="54" spans="1:18">
      <c r="G54" s="17" t="str">
        <f>N32</f>
        <v>Follow-up</v>
      </c>
      <c r="H54" s="33" t="s">
        <v>149</v>
      </c>
      <c r="I54" s="32" t="s">
        <v>150</v>
      </c>
      <c r="J54" s="82" t="s">
        <v>145</v>
      </c>
      <c r="K54" s="83"/>
      <c r="L54" s="84"/>
      <c r="M54" s="82" t="s">
        <v>151</v>
      </c>
      <c r="N54" s="83"/>
      <c r="O54" s="84"/>
    </row>
    <row r="55" spans="1:18">
      <c r="G55" s="9"/>
      <c r="H55" s="32"/>
      <c r="I55" s="32"/>
      <c r="J55" s="82"/>
      <c r="K55" s="83"/>
      <c r="L55" s="84"/>
      <c r="M55" s="82"/>
      <c r="N55" s="83"/>
      <c r="O55" s="84"/>
    </row>
    <row r="56" spans="1:18">
      <c r="G56" s="17"/>
      <c r="H56" s="33"/>
      <c r="I56" s="32"/>
      <c r="J56" s="44"/>
      <c r="K56" s="45"/>
      <c r="L56" s="47"/>
      <c r="M56" s="44"/>
      <c r="N56" s="45"/>
      <c r="O56" s="46"/>
    </row>
    <row r="58" spans="1:18">
      <c r="A58" s="1" t="s">
        <v>152</v>
      </c>
    </row>
    <row r="59" spans="1:18" ht="28.9">
      <c r="A59" s="43" t="s">
        <v>153</v>
      </c>
      <c r="B59" s="36" t="s">
        <v>154</v>
      </c>
      <c r="C59" s="37" t="s">
        <v>155</v>
      </c>
      <c r="D59" s="37" t="s">
        <v>136</v>
      </c>
      <c r="E59" s="36" t="s">
        <v>156</v>
      </c>
      <c r="F59" s="40" t="s">
        <v>157</v>
      </c>
      <c r="H59" s="55" t="s">
        <v>158</v>
      </c>
    </row>
    <row r="60" spans="1:18" ht="28.9">
      <c r="A60" s="9" t="str">
        <f>B36</f>
        <v>Screening</v>
      </c>
      <c r="B60" s="34" t="s">
        <v>137</v>
      </c>
      <c r="C60" s="34" t="s">
        <v>138</v>
      </c>
      <c r="D60" s="34" t="s">
        <v>159</v>
      </c>
      <c r="E60" s="34" t="s">
        <v>160</v>
      </c>
      <c r="F60" s="41" t="s">
        <v>161</v>
      </c>
      <c r="H60" s="55" t="s">
        <v>162</v>
      </c>
      <c r="I60" s="1" t="s">
        <v>163</v>
      </c>
      <c r="N60" t="s">
        <v>164</v>
      </c>
    </row>
    <row r="61" spans="1:18" ht="28.9">
      <c r="A61" s="9" t="str">
        <f>C36</f>
        <v>Cycle 1, Day 1</v>
      </c>
      <c r="B61" s="34" t="s">
        <v>165</v>
      </c>
      <c r="C61" s="32" t="s">
        <v>166</v>
      </c>
      <c r="D61" s="32"/>
      <c r="E61" s="34" t="s">
        <v>160</v>
      </c>
      <c r="F61" s="41" t="s">
        <v>167</v>
      </c>
      <c r="H61" s="55" t="s">
        <v>168</v>
      </c>
      <c r="I61" s="165" t="s">
        <v>169</v>
      </c>
      <c r="J61" s="149"/>
      <c r="K61" s="149"/>
      <c r="L61" s="37" t="s">
        <v>170</v>
      </c>
      <c r="M61" s="37" t="s">
        <v>171</v>
      </c>
      <c r="N61" s="63">
        <v>1</v>
      </c>
      <c r="O61" s="158">
        <v>2</v>
      </c>
      <c r="P61" s="158"/>
      <c r="Q61" s="158">
        <v>3</v>
      </c>
      <c r="R61" s="159"/>
    </row>
    <row r="62" spans="1:18">
      <c r="A62" s="9" t="str">
        <f>D36</f>
        <v>Cycle 1, Day 15</v>
      </c>
      <c r="B62" s="34" t="s">
        <v>172</v>
      </c>
      <c r="C62" s="32" t="s">
        <v>173</v>
      </c>
      <c r="D62" s="32" t="s">
        <v>174</v>
      </c>
      <c r="E62" s="34" t="s">
        <v>160</v>
      </c>
      <c r="F62" s="41" t="s">
        <v>167</v>
      </c>
      <c r="H62" s="55" t="s">
        <v>175</v>
      </c>
      <c r="I62" s="155" t="str">
        <f>F22</f>
        <v>Survival rate after cycle 8 of treatment</v>
      </c>
      <c r="J62" s="129"/>
      <c r="K62" s="129"/>
      <c r="L62" s="34" t="s">
        <v>176</v>
      </c>
      <c r="M62" s="34" t="s">
        <v>177</v>
      </c>
      <c r="N62" s="34" t="str">
        <f>I68</f>
        <v>termination</v>
      </c>
      <c r="O62" s="160"/>
      <c r="P62" s="161"/>
      <c r="Q62" s="160"/>
      <c r="R62" s="163"/>
    </row>
    <row r="63" spans="1:18">
      <c r="A63" s="9" t="str">
        <f>E36</f>
        <v>Cycle 2, Day 1</v>
      </c>
      <c r="B63" s="34" t="s">
        <v>178</v>
      </c>
      <c r="C63" s="32" t="s">
        <v>179</v>
      </c>
      <c r="D63" s="32" t="s">
        <v>180</v>
      </c>
      <c r="E63" s="34" t="s">
        <v>160</v>
      </c>
      <c r="F63" s="41" t="s">
        <v>167</v>
      </c>
      <c r="H63" s="55" t="s">
        <v>181</v>
      </c>
      <c r="I63" s="156" t="str">
        <f>F22</f>
        <v>Survival rate after cycle 8 of treatment</v>
      </c>
      <c r="J63" s="157"/>
      <c r="K63" s="157"/>
      <c r="L63" s="33" t="s">
        <v>182</v>
      </c>
      <c r="M63" s="33" t="s">
        <v>183</v>
      </c>
      <c r="N63" s="33" t="str">
        <f>I67</f>
        <v>missed dose</v>
      </c>
      <c r="O63" s="162" t="str">
        <f>I68</f>
        <v>termination</v>
      </c>
      <c r="P63" s="77"/>
      <c r="Q63" s="162" t="str">
        <f>I69</f>
        <v>out of range lab values</v>
      </c>
      <c r="R63" s="164"/>
    </row>
    <row r="64" spans="1:18">
      <c r="A64" s="9" t="str">
        <f>F36</f>
        <v>Cycle 2, Day 15</v>
      </c>
      <c r="B64" s="34" t="s">
        <v>184</v>
      </c>
      <c r="C64" s="32" t="s">
        <v>185</v>
      </c>
      <c r="D64" s="32" t="s">
        <v>186</v>
      </c>
      <c r="E64" s="34" t="s">
        <v>160</v>
      </c>
      <c r="F64" s="41" t="s">
        <v>167</v>
      </c>
      <c r="H64" s="55" t="s">
        <v>187</v>
      </c>
    </row>
    <row r="65" spans="1:15">
      <c r="A65" s="9" t="s">
        <v>101</v>
      </c>
      <c r="B65" s="34" t="s">
        <v>188</v>
      </c>
      <c r="C65" s="32" t="s">
        <v>189</v>
      </c>
      <c r="D65" s="32" t="s">
        <v>190</v>
      </c>
      <c r="E65" s="34" t="s">
        <v>160</v>
      </c>
      <c r="F65" s="41" t="s">
        <v>167</v>
      </c>
      <c r="H65" s="55" t="s">
        <v>191</v>
      </c>
      <c r="I65" s="1" t="s">
        <v>164</v>
      </c>
      <c r="O65" t="s">
        <v>192</v>
      </c>
    </row>
    <row r="66" spans="1:15">
      <c r="A66" s="9" t="s">
        <v>102</v>
      </c>
      <c r="B66" s="34" t="s">
        <v>193</v>
      </c>
      <c r="C66" s="32" t="s">
        <v>194</v>
      </c>
      <c r="D66" s="32" t="s">
        <v>195</v>
      </c>
      <c r="E66" s="34" t="s">
        <v>160</v>
      </c>
      <c r="F66" s="41" t="s">
        <v>167</v>
      </c>
      <c r="H66" s="55" t="s">
        <v>196</v>
      </c>
      <c r="I66" s="78" t="s">
        <v>197</v>
      </c>
      <c r="J66" s="79"/>
      <c r="K66" s="80" t="s">
        <v>192</v>
      </c>
      <c r="L66" s="80"/>
      <c r="M66" s="81"/>
    </row>
    <row r="67" spans="1:15">
      <c r="A67" s="9" t="s">
        <v>103</v>
      </c>
      <c r="B67" s="34" t="s">
        <v>198</v>
      </c>
      <c r="C67" s="32" t="s">
        <v>199</v>
      </c>
      <c r="D67" s="32" t="s">
        <v>200</v>
      </c>
      <c r="E67" s="34" t="s">
        <v>160</v>
      </c>
      <c r="F67" s="41" t="s">
        <v>167</v>
      </c>
      <c r="H67" s="55" t="s">
        <v>201</v>
      </c>
      <c r="I67" s="95" t="s">
        <v>202</v>
      </c>
      <c r="J67" s="96"/>
      <c r="K67" s="90" t="s">
        <v>203</v>
      </c>
      <c r="L67" s="91"/>
      <c r="M67" s="92"/>
    </row>
    <row r="68" spans="1:15">
      <c r="A68" s="9" t="s">
        <v>104</v>
      </c>
      <c r="B68" s="34" t="s">
        <v>204</v>
      </c>
      <c r="C68" s="32" t="s">
        <v>205</v>
      </c>
      <c r="D68" s="32" t="s">
        <v>206</v>
      </c>
      <c r="E68" s="34" t="s">
        <v>160</v>
      </c>
      <c r="F68" s="41" t="s">
        <v>167</v>
      </c>
      <c r="H68" s="55" t="s">
        <v>207</v>
      </c>
      <c r="I68" s="93" t="s">
        <v>208</v>
      </c>
      <c r="J68" s="94"/>
      <c r="K68" s="82" t="s">
        <v>209</v>
      </c>
      <c r="L68" s="83"/>
      <c r="M68" s="84"/>
    </row>
    <row r="69" spans="1:15">
      <c r="A69" s="9" t="s">
        <v>105</v>
      </c>
      <c r="B69" s="34" t="s">
        <v>210</v>
      </c>
      <c r="C69" s="32" t="s">
        <v>211</v>
      </c>
      <c r="D69" s="32" t="s">
        <v>212</v>
      </c>
      <c r="E69" s="34" t="s">
        <v>160</v>
      </c>
      <c r="F69" s="41" t="s">
        <v>167</v>
      </c>
      <c r="H69" s="55" t="s">
        <v>213</v>
      </c>
      <c r="I69" s="93" t="s">
        <v>214</v>
      </c>
      <c r="J69" s="94"/>
      <c r="K69" s="82" t="s">
        <v>215</v>
      </c>
      <c r="L69" s="83"/>
      <c r="M69" s="84"/>
    </row>
    <row r="70" spans="1:15">
      <c r="A70" s="9" t="s">
        <v>106</v>
      </c>
      <c r="B70" s="34" t="s">
        <v>216</v>
      </c>
      <c r="C70" s="32" t="s">
        <v>217</v>
      </c>
      <c r="D70" s="32" t="s">
        <v>218</v>
      </c>
      <c r="E70" s="34" t="s">
        <v>160</v>
      </c>
      <c r="F70" s="41" t="s">
        <v>167</v>
      </c>
      <c r="H70" s="55" t="s">
        <v>219</v>
      </c>
      <c r="I70" s="88"/>
      <c r="J70" s="89"/>
      <c r="K70" s="82"/>
      <c r="L70" s="83"/>
      <c r="M70" s="84"/>
    </row>
    <row r="71" spans="1:15">
      <c r="A71" s="9" t="s">
        <v>107</v>
      </c>
      <c r="B71" s="34" t="s">
        <v>220</v>
      </c>
      <c r="C71" s="32" t="s">
        <v>221</v>
      </c>
      <c r="D71" s="32" t="s">
        <v>222</v>
      </c>
      <c r="E71" s="34" t="s">
        <v>223</v>
      </c>
      <c r="F71" s="41" t="s">
        <v>224</v>
      </c>
      <c r="H71" s="55" t="s">
        <v>225</v>
      </c>
      <c r="I71" s="88"/>
      <c r="J71" s="89"/>
      <c r="K71" s="82"/>
      <c r="L71" s="83"/>
      <c r="M71" s="84"/>
    </row>
    <row r="72" spans="1:15">
      <c r="A72" s="17" t="s">
        <v>150</v>
      </c>
      <c r="B72" s="38" t="s">
        <v>146</v>
      </c>
      <c r="C72" s="33"/>
      <c r="D72" s="33"/>
      <c r="E72" s="38" t="s">
        <v>160</v>
      </c>
      <c r="F72" s="42" t="s">
        <v>161</v>
      </c>
      <c r="H72" s="55" t="s">
        <v>226</v>
      </c>
      <c r="I72" s="76"/>
      <c r="J72" s="77"/>
      <c r="K72" s="85"/>
      <c r="L72" s="86"/>
      <c r="M72" s="87"/>
    </row>
    <row r="74" spans="1:15">
      <c r="A74" s="1" t="s">
        <v>227</v>
      </c>
    </row>
    <row r="75" spans="1:15" ht="28.9">
      <c r="A75" s="43" t="s">
        <v>228</v>
      </c>
      <c r="B75" s="36" t="s">
        <v>65</v>
      </c>
      <c r="C75" s="37" t="s">
        <v>229</v>
      </c>
      <c r="D75" s="37" t="s">
        <v>230</v>
      </c>
      <c r="E75" s="36" t="s">
        <v>231</v>
      </c>
      <c r="F75" s="40" t="s">
        <v>232</v>
      </c>
    </row>
    <row r="76" spans="1:15" ht="28.9">
      <c r="A76" s="2" t="str">
        <f>A38</f>
        <v>Informed Consent</v>
      </c>
      <c r="B76" s="34" t="s">
        <v>233</v>
      </c>
      <c r="C76" s="34"/>
      <c r="D76" s="34"/>
      <c r="E76" s="34"/>
      <c r="F76" s="41"/>
    </row>
    <row r="77" spans="1:15" ht="28.9">
      <c r="A77" s="2" t="str">
        <f>A39</f>
        <v>Eligibility Screening</v>
      </c>
      <c r="B77" s="34" t="s">
        <v>234</v>
      </c>
      <c r="C77" s="34"/>
      <c r="D77" s="34"/>
      <c r="E77" s="34"/>
      <c r="F77" s="41"/>
    </row>
    <row r="78" spans="1:15" ht="14.45" customHeight="1">
      <c r="A78" s="151" t="str">
        <f>A40</f>
        <v>Hematology</v>
      </c>
      <c r="B78" s="152" t="s">
        <v>235</v>
      </c>
      <c r="C78" s="34" t="s">
        <v>236</v>
      </c>
      <c r="D78" s="34" t="s">
        <v>237</v>
      </c>
      <c r="E78" s="34" t="s">
        <v>238</v>
      </c>
      <c r="F78" s="41" t="s">
        <v>239</v>
      </c>
    </row>
    <row r="79" spans="1:15">
      <c r="A79" s="151"/>
      <c r="B79" s="153"/>
      <c r="C79" s="34"/>
      <c r="D79" s="34" t="s">
        <v>240</v>
      </c>
      <c r="E79" s="34" t="s">
        <v>241</v>
      </c>
      <c r="F79" s="41" t="s">
        <v>239</v>
      </c>
    </row>
    <row r="80" spans="1:15" ht="28.9">
      <c r="A80" s="151"/>
      <c r="B80" s="154"/>
      <c r="C80" s="34"/>
      <c r="D80" s="34" t="s">
        <v>242</v>
      </c>
      <c r="E80" s="34" t="s">
        <v>243</v>
      </c>
      <c r="F80" s="41" t="s">
        <v>239</v>
      </c>
    </row>
    <row r="81" spans="1:6" ht="14.45" customHeight="1">
      <c r="A81" s="151" t="str">
        <f>A41</f>
        <v>Biochemistry</v>
      </c>
      <c r="B81" s="152" t="s">
        <v>244</v>
      </c>
      <c r="C81" s="34" t="s">
        <v>245</v>
      </c>
      <c r="D81" s="34" t="s">
        <v>246</v>
      </c>
      <c r="E81" s="34" t="s">
        <v>247</v>
      </c>
      <c r="F81" s="41" t="s">
        <v>239</v>
      </c>
    </row>
    <row r="82" spans="1:6">
      <c r="A82" s="151"/>
      <c r="B82" s="153"/>
      <c r="C82" s="34"/>
      <c r="D82" s="34" t="s">
        <v>248</v>
      </c>
      <c r="E82" s="34" t="s">
        <v>249</v>
      </c>
      <c r="F82" s="41" t="s">
        <v>239</v>
      </c>
    </row>
    <row r="83" spans="1:6">
      <c r="A83" s="151"/>
      <c r="B83" s="154"/>
      <c r="C83" s="34"/>
      <c r="D83" s="34" t="s">
        <v>250</v>
      </c>
      <c r="E83" s="34" t="s">
        <v>251</v>
      </c>
      <c r="F83" s="41" t="s">
        <v>239</v>
      </c>
    </row>
    <row r="84" spans="1:6">
      <c r="A84" s="151" t="str">
        <f>A42</f>
        <v>Demographics</v>
      </c>
      <c r="B84" s="152"/>
      <c r="C84" s="34"/>
      <c r="D84" s="34" t="s">
        <v>252</v>
      </c>
      <c r="E84" s="34" t="s">
        <v>253</v>
      </c>
      <c r="F84" s="41" t="s">
        <v>254</v>
      </c>
    </row>
    <row r="85" spans="1:6">
      <c r="A85" s="151"/>
      <c r="B85" s="153"/>
      <c r="C85" s="34"/>
      <c r="D85" s="34" t="s">
        <v>255</v>
      </c>
      <c r="E85" s="34" t="s">
        <v>256</v>
      </c>
      <c r="F85" s="41" t="s">
        <v>254</v>
      </c>
    </row>
    <row r="86" spans="1:6">
      <c r="A86" s="151"/>
      <c r="B86" s="154"/>
      <c r="C86" s="34"/>
      <c r="D86" s="34" t="s">
        <v>257</v>
      </c>
      <c r="E86" s="34" t="s">
        <v>258</v>
      </c>
      <c r="F86" s="41" t="s">
        <v>254</v>
      </c>
    </row>
    <row r="87" spans="1:6" ht="28.9">
      <c r="A87" s="2" t="str">
        <f>A43</f>
        <v>Dosing</v>
      </c>
      <c r="B87" s="34" t="s">
        <v>259</v>
      </c>
      <c r="C87" s="34" t="s">
        <v>260</v>
      </c>
      <c r="D87" s="34"/>
      <c r="E87" s="34"/>
      <c r="F87" s="41"/>
    </row>
    <row r="88" spans="1:6" ht="28.9">
      <c r="A88" s="2" t="str">
        <f>A44</f>
        <v>Plasma Biomarker</v>
      </c>
      <c r="B88" s="34" t="s">
        <v>261</v>
      </c>
      <c r="C88" s="34" t="s">
        <v>245</v>
      </c>
      <c r="D88" s="34" t="s">
        <v>262</v>
      </c>
      <c r="E88" s="34"/>
      <c r="F88" s="41" t="s">
        <v>263</v>
      </c>
    </row>
    <row r="89" spans="1:6">
      <c r="A89" s="2"/>
      <c r="B89" s="38"/>
      <c r="C89" s="38"/>
      <c r="D89" s="38" t="s">
        <v>264</v>
      </c>
      <c r="E89" s="38"/>
      <c r="F89" s="42" t="s">
        <v>263</v>
      </c>
    </row>
  </sheetData>
  <mergeCells count="89">
    <mergeCell ref="I62:K62"/>
    <mergeCell ref="I63:K63"/>
    <mergeCell ref="O61:P61"/>
    <mergeCell ref="Q61:R61"/>
    <mergeCell ref="O62:P62"/>
    <mergeCell ref="O63:P63"/>
    <mergeCell ref="Q62:R62"/>
    <mergeCell ref="Q63:R63"/>
    <mergeCell ref="I61:K61"/>
    <mergeCell ref="A84:A86"/>
    <mergeCell ref="B84:B86"/>
    <mergeCell ref="A78:A80"/>
    <mergeCell ref="B78:B80"/>
    <mergeCell ref="A81:A83"/>
    <mergeCell ref="B81:B83"/>
    <mergeCell ref="M6:O6"/>
    <mergeCell ref="M7:O7"/>
    <mergeCell ref="K10:L10"/>
    <mergeCell ref="N12:O12"/>
    <mergeCell ref="N13:O13"/>
    <mergeCell ref="B18:E18"/>
    <mergeCell ref="B17:E17"/>
    <mergeCell ref="J54:L54"/>
    <mergeCell ref="M54:O54"/>
    <mergeCell ref="J55:L55"/>
    <mergeCell ref="M55:O55"/>
    <mergeCell ref="M53:O53"/>
    <mergeCell ref="J51:L51"/>
    <mergeCell ref="J52:L52"/>
    <mergeCell ref="J53:L53"/>
    <mergeCell ref="C51:D51"/>
    <mergeCell ref="J50:L50"/>
    <mergeCell ref="M50:O50"/>
    <mergeCell ref="C50:D50"/>
    <mergeCell ref="M51:O51"/>
    <mergeCell ref="M52:O52"/>
    <mergeCell ref="P32:R32"/>
    <mergeCell ref="P36:R45"/>
    <mergeCell ref="N28:O28"/>
    <mergeCell ref="N29:O29"/>
    <mergeCell ref="L21:N21"/>
    <mergeCell ref="L26:N26"/>
    <mergeCell ref="N24:O24"/>
    <mergeCell ref="C32:M32"/>
    <mergeCell ref="C33:M33"/>
    <mergeCell ref="C34:M34"/>
    <mergeCell ref="C35:M35"/>
    <mergeCell ref="Q2:S2"/>
    <mergeCell ref="Q3:S19"/>
    <mergeCell ref="N23:O23"/>
    <mergeCell ref="F22:G22"/>
    <mergeCell ref="F23:G23"/>
    <mergeCell ref="B5:H5"/>
    <mergeCell ref="B3:O3"/>
    <mergeCell ref="I13:J13"/>
    <mergeCell ref="I14:J14"/>
    <mergeCell ref="I12:J12"/>
    <mergeCell ref="N11:O11"/>
    <mergeCell ref="N14:O14"/>
    <mergeCell ref="B6:C6"/>
    <mergeCell ref="B7:C7"/>
    <mergeCell ref="E6:G6"/>
    <mergeCell ref="E7:G7"/>
    <mergeCell ref="A22:A23"/>
    <mergeCell ref="A24:A26"/>
    <mergeCell ref="A27:A29"/>
    <mergeCell ref="F27:G27"/>
    <mergeCell ref="F28:G28"/>
    <mergeCell ref="F29:G29"/>
    <mergeCell ref="B22:E23"/>
    <mergeCell ref="B24:E26"/>
    <mergeCell ref="B27:E29"/>
    <mergeCell ref="F24:G24"/>
    <mergeCell ref="F25:G25"/>
    <mergeCell ref="F26:G26"/>
    <mergeCell ref="I72:J72"/>
    <mergeCell ref="I66:J66"/>
    <mergeCell ref="K66:M66"/>
    <mergeCell ref="K70:M70"/>
    <mergeCell ref="K71:M71"/>
    <mergeCell ref="K72:M72"/>
    <mergeCell ref="I71:J71"/>
    <mergeCell ref="K67:M67"/>
    <mergeCell ref="K68:M68"/>
    <mergeCell ref="K69:M69"/>
    <mergeCell ref="I68:J68"/>
    <mergeCell ref="I69:J69"/>
    <mergeCell ref="I70:J70"/>
    <mergeCell ref="I67:J67"/>
  </mergeCells>
  <phoneticPr fontId="3"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4">
        <x14:dataValidation type="list" allowBlank="1" showInputMessage="1" showErrorMessage="1" xr:uid="{D87173BD-56E6-4A63-88D6-8993320B414E}">
          <x14:formula1>
            <xm:f>CT!$A$2:$A$16</xm:f>
          </x14:formula1>
          <xm:sqref>B9</xm:sqref>
        </x14:dataValidation>
        <x14:dataValidation type="list" allowBlank="1" showInputMessage="1" showErrorMessage="1" xr:uid="{1C6EA175-478E-4630-96FE-F5D6CB752C26}">
          <x14:formula1>
            <xm:f>CT!$C$2:$C$4</xm:f>
          </x14:formula1>
          <xm:sqref>E11:E14</xm:sqref>
        </x14:dataValidation>
        <x14:dataValidation type="list" allowBlank="1" showInputMessage="1" showErrorMessage="1" xr:uid="{24174793-7311-4B5B-92CF-895560FA55C8}">
          <x14:formula1>
            <xm:f>CT!$F$2:$F$6</xm:f>
          </x14:formula1>
          <xm:sqref>K10</xm:sqref>
        </x14:dataValidation>
        <x14:dataValidation type="list" allowBlank="1" showInputMessage="1" showErrorMessage="1" xr:uid="{591C80E3-5C24-4852-BF4E-6CB8FD9823D4}">
          <x14:formula1>
            <xm:f>CT!$H$2:$H$6</xm:f>
          </x14:formula1>
          <xm:sqref>B14</xm:sqref>
        </x14:dataValidation>
        <x14:dataValidation type="list" allowBlank="1" showInputMessage="1" showErrorMessage="1" xr:uid="{E9A66A12-78FB-4667-8EAE-DF8AC8923FCA}">
          <x14:formula1>
            <xm:f>CT!$J$2:$J$5</xm:f>
          </x14:formula1>
          <xm:sqref>B10</xm:sqref>
        </x14:dataValidation>
        <x14:dataValidation type="list" allowBlank="1" showInputMessage="1" showErrorMessage="1" xr:uid="{B732D88E-B392-4E60-B9CE-05ACA2A99FF4}">
          <x14:formula1>
            <xm:f>CT!$L$2:$L$4</xm:f>
          </x14:formula1>
          <xm:sqref>H22:H29</xm:sqref>
        </x14:dataValidation>
        <x14:dataValidation type="list" allowBlank="1" showInputMessage="1" showErrorMessage="1" xr:uid="{E16B9672-92CA-4D24-8C69-A2223B47A740}">
          <x14:formula1>
            <xm:f>CT!$M$2:$M$4</xm:f>
          </x14:formula1>
          <xm:sqref>I22:I29</xm:sqref>
        </x14:dataValidation>
        <x14:dataValidation type="list" allowBlank="1" showInputMessage="1" showErrorMessage="1" xr:uid="{209E88C6-6D4D-449E-91C9-551AA223A6DA}">
          <x14:formula1>
            <xm:f>CT!$O$2:$O$12</xm:f>
          </x14:formula1>
          <xm:sqref>B11</xm:sqref>
        </x14:dataValidation>
        <x14:dataValidation type="list" allowBlank="1" showInputMessage="1" showErrorMessage="1" xr:uid="{8B60C8C8-2918-4094-9320-F7227790284E}">
          <x14:formula1>
            <xm:f>CT!$Q$2:$Q$31</xm:f>
          </x14:formula1>
          <xm:sqref>B12</xm:sqref>
        </x14:dataValidation>
        <x14:dataValidation type="list" allowBlank="1" showInputMessage="1" showErrorMessage="1" xr:uid="{47A8DCF1-D2AF-4EC1-95EF-BE6D35E09D4A}">
          <x14:formula1>
            <xm:f>CT!$S$2:$S$8</xm:f>
          </x14:formula1>
          <xm:sqref>I6:I7</xm:sqref>
        </x14:dataValidation>
        <x14:dataValidation type="list" allowBlank="1" showInputMessage="1" showErrorMessage="1" xr:uid="{4CB3BC4D-2BAC-4355-A8AC-9C6E4E736474}">
          <x14:formula1>
            <xm:f>CT!$U$2:$U$6</xm:f>
          </x14:formula1>
          <xm:sqref>M6:O7</xm:sqref>
        </x14:dataValidation>
        <x14:dataValidation type="list" allowBlank="1" showInputMessage="1" showErrorMessage="1" xr:uid="{3CFE9942-C0D4-4803-ADFF-8A4BDF6C6974}">
          <x14:formula1>
            <xm:f>CT!$W$2:$W$13</xm:f>
          </x14:formula1>
          <xm:sqref>B51:B53</xm:sqref>
        </x14:dataValidation>
        <x14:dataValidation type="list" allowBlank="1" showInputMessage="1" showErrorMessage="1" xr:uid="{3B5C2696-E561-4B5F-9AF9-A15AA0C7603D}">
          <x14:formula1>
            <xm:f>CT!$Y$2:$Y$7</xm:f>
          </x14:formula1>
          <xm:sqref>E60:E72</xm:sqref>
        </x14:dataValidation>
        <x14:dataValidation type="list" allowBlank="1" showInputMessage="1" showErrorMessage="1" xr:uid="{D56BC0F8-0830-49E4-AB83-3E10FD93101F}">
          <x14:formula1>
            <xm:f>CT!$AA$2:$AA$19</xm:f>
          </x14:formula1>
          <xm:sqref>F60:F72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6F9FD-D84A-4004-89E3-C0EB6342A7D9}">
  <dimension ref="A1:B4"/>
  <sheetViews>
    <sheetView workbookViewId="0">
      <selection activeCell="B11" sqref="B11"/>
    </sheetView>
  </sheetViews>
  <sheetFormatPr defaultRowHeight="14.45"/>
  <cols>
    <col min="1" max="1" width="29.140625" customWidth="1"/>
    <col min="2" max="2" width="73" customWidth="1"/>
  </cols>
  <sheetData>
    <row r="1" spans="1:2">
      <c r="A1" s="186" t="s">
        <v>380</v>
      </c>
      <c r="B1" s="186"/>
    </row>
    <row r="2" spans="1:2">
      <c r="A2" s="14" t="s">
        <v>266</v>
      </c>
      <c r="B2" s="14" t="s">
        <v>410</v>
      </c>
    </row>
    <row r="3" spans="1:2">
      <c r="A3" s="29" t="s">
        <v>394</v>
      </c>
      <c r="B3" s="2" t="str">
        <f>IF(Shelled!B5&lt;&gt;"",Shelled!B5,"")</f>
        <v>A metastatic cancer population</v>
      </c>
    </row>
    <row r="4" spans="1:2">
      <c r="A4" s="29"/>
    </row>
  </sheetData>
  <mergeCells count="1">
    <mergeCell ref="A1:B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0A85-4991-4B58-B447-7A187C9F50C4}">
  <dimension ref="A1:BD12"/>
  <sheetViews>
    <sheetView workbookViewId="0">
      <selection sqref="A1:BD1"/>
    </sheetView>
  </sheetViews>
  <sheetFormatPr defaultRowHeight="14.45"/>
  <cols>
    <col min="5" max="8" width="8.85546875"/>
    <col min="10" max="10" width="14.28515625" bestFit="1" customWidth="1"/>
    <col min="12" max="15" width="8.85546875"/>
    <col min="18" max="18" width="8.85546875"/>
    <col min="22" max="24" width="8.85546875"/>
    <col min="25" max="25" width="11.28515625" bestFit="1" customWidth="1"/>
    <col min="26" max="39" width="11.28515625" customWidth="1"/>
    <col min="40" max="44" width="8.85546875"/>
    <col min="45" max="45" width="23.140625" bestFit="1" customWidth="1"/>
    <col min="46" max="46" width="8.85546875"/>
    <col min="47" max="47" width="18.140625" bestFit="1" customWidth="1"/>
    <col min="48" max="49" width="8.85546875"/>
    <col min="51" max="51" width="13" customWidth="1"/>
    <col min="52" max="52" width="13.5703125" customWidth="1"/>
    <col min="54" max="54" width="38.28515625" customWidth="1"/>
    <col min="56" max="56" width="31.28515625" customWidth="1"/>
  </cols>
  <sheetData>
    <row r="1" spans="1:56" ht="14.45" customHeight="1">
      <c r="A1" s="191" t="s">
        <v>411</v>
      </c>
      <c r="B1" s="192"/>
      <c r="C1" s="192"/>
      <c r="D1" s="192"/>
      <c r="E1" s="192"/>
      <c r="F1" s="192"/>
      <c r="G1" s="192"/>
      <c r="H1" s="192"/>
      <c r="I1" s="192"/>
      <c r="J1" s="192"/>
      <c r="K1" s="192"/>
      <c r="L1" s="192"/>
      <c r="M1" s="192"/>
      <c r="N1" s="192"/>
      <c r="O1" s="192"/>
      <c r="P1" s="192"/>
      <c r="Q1" s="192"/>
      <c r="R1" s="192"/>
      <c r="S1" s="192"/>
      <c r="T1" s="192"/>
      <c r="U1" s="192"/>
      <c r="V1" s="192"/>
      <c r="W1" s="192"/>
      <c r="X1" s="192"/>
      <c r="Y1" s="192"/>
      <c r="Z1" s="192"/>
      <c r="AA1" s="192"/>
      <c r="AB1" s="192"/>
      <c r="AC1" s="192"/>
      <c r="AD1" s="192"/>
      <c r="AE1" s="192"/>
      <c r="AF1" s="192"/>
      <c r="AG1" s="192"/>
      <c r="AH1" s="192"/>
      <c r="AI1" s="192"/>
      <c r="AJ1" s="192"/>
      <c r="AK1" s="192"/>
      <c r="AL1" s="192"/>
      <c r="AM1" s="192"/>
      <c r="AN1" s="192"/>
      <c r="AO1" s="192"/>
      <c r="AP1" s="192"/>
      <c r="AQ1" s="192"/>
      <c r="AR1" s="192"/>
      <c r="AS1" s="192"/>
      <c r="AT1" s="192"/>
      <c r="AU1" s="192"/>
      <c r="AV1" s="192"/>
      <c r="AW1" s="192"/>
      <c r="AX1" s="192"/>
      <c r="AY1" s="192"/>
      <c r="AZ1" s="192"/>
      <c r="BA1" s="192"/>
      <c r="BB1" s="192"/>
      <c r="BC1" s="192"/>
      <c r="BD1" s="193"/>
    </row>
    <row r="2" spans="1:56" ht="14.45" customHeight="1">
      <c r="A2" s="184" t="s">
        <v>266</v>
      </c>
      <c r="B2" s="191" t="s">
        <v>412</v>
      </c>
      <c r="C2" s="192"/>
      <c r="D2" s="192"/>
      <c r="E2" s="192"/>
      <c r="F2" s="192"/>
      <c r="G2" s="192"/>
      <c r="H2" s="192"/>
      <c r="I2" s="192"/>
      <c r="J2" s="192"/>
      <c r="K2" s="192"/>
      <c r="L2" s="192"/>
      <c r="M2" s="192"/>
      <c r="N2" s="192"/>
      <c r="O2" s="193"/>
      <c r="P2" s="73" t="s">
        <v>413</v>
      </c>
      <c r="Q2" s="74"/>
      <c r="R2" s="74"/>
      <c r="S2" s="74"/>
      <c r="T2" s="74"/>
      <c r="U2" s="74"/>
      <c r="V2" s="74"/>
      <c r="W2" s="74"/>
      <c r="X2" s="74"/>
      <c r="Y2" s="74"/>
      <c r="Z2" s="74"/>
      <c r="AA2" s="74"/>
      <c r="AB2" s="74"/>
      <c r="AC2" s="74"/>
      <c r="AD2" s="74"/>
      <c r="AE2" s="74"/>
      <c r="AF2" s="74"/>
      <c r="AG2" s="74"/>
      <c r="AH2" s="74"/>
      <c r="AI2" s="74"/>
      <c r="AJ2" s="74"/>
      <c r="AK2" s="74"/>
      <c r="AL2" s="74"/>
      <c r="AM2" s="74"/>
      <c r="AN2" s="75"/>
      <c r="AO2" s="74"/>
      <c r="AP2" s="74"/>
      <c r="AQ2" s="74"/>
      <c r="AR2" s="74"/>
      <c r="AS2" s="74"/>
      <c r="AT2" s="74"/>
      <c r="AU2" s="74"/>
      <c r="AV2" s="74"/>
      <c r="AW2" s="74"/>
      <c r="AX2" s="191" t="s">
        <v>414</v>
      </c>
      <c r="AY2" s="192"/>
      <c r="AZ2" s="192"/>
      <c r="BA2" s="192"/>
      <c r="BB2" s="192"/>
      <c r="BC2" s="192"/>
      <c r="BD2" s="193"/>
    </row>
    <row r="3" spans="1:56" ht="14.45" customHeight="1">
      <c r="A3" s="188"/>
      <c r="B3" s="184" t="s">
        <v>266</v>
      </c>
      <c r="C3" s="184" t="s">
        <v>415</v>
      </c>
      <c r="D3" s="191" t="s">
        <v>416</v>
      </c>
      <c r="E3" s="192"/>
      <c r="F3" s="192"/>
      <c r="G3" s="192"/>
      <c r="H3" s="193"/>
      <c r="I3" s="184" t="s">
        <v>417</v>
      </c>
      <c r="J3" s="184" t="s">
        <v>418</v>
      </c>
      <c r="K3" s="191" t="s">
        <v>419</v>
      </c>
      <c r="L3" s="192"/>
      <c r="M3" s="192"/>
      <c r="N3" s="192"/>
      <c r="O3" s="193"/>
      <c r="P3" s="184" t="s">
        <v>266</v>
      </c>
      <c r="Q3" s="184" t="s">
        <v>420</v>
      </c>
      <c r="R3" s="184" t="s">
        <v>421</v>
      </c>
      <c r="S3" s="184" t="s">
        <v>422</v>
      </c>
      <c r="T3" s="184" t="s">
        <v>423</v>
      </c>
      <c r="U3" s="191" t="s">
        <v>424</v>
      </c>
      <c r="V3" s="192"/>
      <c r="W3" s="192"/>
      <c r="X3" s="192"/>
      <c r="Y3" s="193"/>
      <c r="Z3" s="181" t="s">
        <v>425</v>
      </c>
      <c r="AA3" s="182"/>
      <c r="AB3" s="182"/>
      <c r="AC3" s="182"/>
      <c r="AD3" s="182"/>
      <c r="AE3" s="182"/>
      <c r="AF3" s="182"/>
      <c r="AG3" s="182"/>
      <c r="AH3" s="182"/>
      <c r="AI3" s="182"/>
      <c r="AJ3" s="182"/>
      <c r="AK3" s="182"/>
      <c r="AL3" s="182"/>
      <c r="AM3" s="182"/>
      <c r="AN3" s="182"/>
      <c r="AO3" s="182"/>
      <c r="AP3" s="182"/>
      <c r="AQ3" s="182"/>
      <c r="AR3" s="182"/>
      <c r="AS3" s="182"/>
      <c r="AT3" s="182"/>
      <c r="AU3" s="182"/>
      <c r="AV3" s="182"/>
      <c r="AW3" s="183"/>
      <c r="AX3" s="184" t="s">
        <v>266</v>
      </c>
      <c r="AY3" s="184" t="s">
        <v>426</v>
      </c>
      <c r="AZ3" s="184" t="s">
        <v>427</v>
      </c>
      <c r="BA3" s="191" t="s">
        <v>286</v>
      </c>
      <c r="BB3" s="193"/>
      <c r="BC3" s="191" t="s">
        <v>287</v>
      </c>
      <c r="BD3" s="193"/>
    </row>
    <row r="4" spans="1:56" ht="43.15" customHeight="1">
      <c r="A4" s="188"/>
      <c r="B4" s="188"/>
      <c r="C4" s="188"/>
      <c r="D4" s="110" t="s">
        <v>266</v>
      </c>
      <c r="E4" s="200" t="s">
        <v>75</v>
      </c>
      <c r="F4" s="184" t="s">
        <v>295</v>
      </c>
      <c r="G4" s="184" t="s">
        <v>296</v>
      </c>
      <c r="H4" s="184" t="s">
        <v>297</v>
      </c>
      <c r="I4" s="188"/>
      <c r="J4" s="188"/>
      <c r="K4" s="110" t="s">
        <v>266</v>
      </c>
      <c r="L4" s="200" t="s">
        <v>75</v>
      </c>
      <c r="M4" s="184" t="s">
        <v>295</v>
      </c>
      <c r="N4" s="184" t="s">
        <v>296</v>
      </c>
      <c r="O4" s="184" t="s">
        <v>297</v>
      </c>
      <c r="P4" s="188"/>
      <c r="Q4" s="188"/>
      <c r="R4" s="188"/>
      <c r="S4" s="188"/>
      <c r="T4" s="188"/>
      <c r="U4" s="110" t="s">
        <v>266</v>
      </c>
      <c r="V4" s="200" t="s">
        <v>75</v>
      </c>
      <c r="W4" s="184" t="s">
        <v>295</v>
      </c>
      <c r="X4" s="184" t="s">
        <v>296</v>
      </c>
      <c r="Y4" s="184" t="s">
        <v>297</v>
      </c>
      <c r="Z4" s="189" t="s">
        <v>266</v>
      </c>
      <c r="AA4" s="173" t="s">
        <v>281</v>
      </c>
      <c r="AB4" s="173"/>
      <c r="AC4" s="173"/>
      <c r="AD4" s="173"/>
      <c r="AE4" s="173"/>
      <c r="AF4" s="189" t="s">
        <v>282</v>
      </c>
      <c r="AG4" s="173" t="s">
        <v>283</v>
      </c>
      <c r="AH4" s="173"/>
      <c r="AI4" s="173"/>
      <c r="AJ4" s="173"/>
      <c r="AK4" s="173"/>
      <c r="AL4" s="189" t="s">
        <v>284</v>
      </c>
      <c r="AM4" s="173" t="s">
        <v>285</v>
      </c>
      <c r="AN4" s="173"/>
      <c r="AO4" s="173"/>
      <c r="AP4" s="173"/>
      <c r="AQ4" s="173"/>
      <c r="AR4" s="173" t="s">
        <v>286</v>
      </c>
      <c r="AS4" s="173"/>
      <c r="AT4" s="173" t="s">
        <v>287</v>
      </c>
      <c r="AU4" s="173"/>
      <c r="AV4" s="189" t="s">
        <v>288</v>
      </c>
      <c r="AW4" s="189" t="s">
        <v>289</v>
      </c>
      <c r="AX4" s="188"/>
      <c r="AY4" s="188"/>
      <c r="AZ4" s="188"/>
      <c r="BA4" s="184" t="s">
        <v>266</v>
      </c>
      <c r="BB4" s="184" t="s">
        <v>428</v>
      </c>
      <c r="BC4" s="184" t="s">
        <v>266</v>
      </c>
      <c r="BD4" s="184" t="s">
        <v>428</v>
      </c>
    </row>
    <row r="5" spans="1:56" s="69" customFormat="1">
      <c r="A5" s="185"/>
      <c r="B5" s="185"/>
      <c r="C5" s="185"/>
      <c r="D5" s="199"/>
      <c r="E5" s="201"/>
      <c r="F5" s="185"/>
      <c r="G5" s="185"/>
      <c r="H5" s="185"/>
      <c r="I5" s="185"/>
      <c r="J5" s="185"/>
      <c r="K5" s="199"/>
      <c r="L5" s="201"/>
      <c r="M5" s="185"/>
      <c r="N5" s="185"/>
      <c r="O5" s="185"/>
      <c r="P5" s="185"/>
      <c r="Q5" s="185"/>
      <c r="R5" s="185"/>
      <c r="S5" s="185"/>
      <c r="T5" s="185"/>
      <c r="U5" s="199"/>
      <c r="V5" s="201"/>
      <c r="W5" s="185"/>
      <c r="X5" s="185"/>
      <c r="Y5" s="185"/>
      <c r="Z5" s="202"/>
      <c r="AA5" s="64" t="s">
        <v>266</v>
      </c>
      <c r="AB5" s="64" t="s">
        <v>75</v>
      </c>
      <c r="AC5" s="64" t="s">
        <v>295</v>
      </c>
      <c r="AD5" s="64" t="s">
        <v>296</v>
      </c>
      <c r="AE5" s="64" t="s">
        <v>297</v>
      </c>
      <c r="AF5" s="202"/>
      <c r="AG5" s="64" t="s">
        <v>266</v>
      </c>
      <c r="AH5" s="64" t="s">
        <v>75</v>
      </c>
      <c r="AI5" s="64" t="s">
        <v>295</v>
      </c>
      <c r="AJ5" s="64" t="s">
        <v>296</v>
      </c>
      <c r="AK5" s="64" t="s">
        <v>297</v>
      </c>
      <c r="AL5" s="202"/>
      <c r="AM5" s="64" t="s">
        <v>266</v>
      </c>
      <c r="AN5" s="64" t="s">
        <v>75</v>
      </c>
      <c r="AO5" s="64" t="s">
        <v>295</v>
      </c>
      <c r="AP5" s="64" t="s">
        <v>296</v>
      </c>
      <c r="AQ5" s="64" t="s">
        <v>297</v>
      </c>
      <c r="AR5" s="64" t="s">
        <v>266</v>
      </c>
      <c r="AS5" s="64" t="s">
        <v>298</v>
      </c>
      <c r="AT5" s="64" t="s">
        <v>266</v>
      </c>
      <c r="AU5" s="64" t="s">
        <v>298</v>
      </c>
      <c r="AV5" s="190"/>
      <c r="AW5" s="190"/>
      <c r="AX5" s="185"/>
      <c r="AY5" s="185"/>
      <c r="AZ5" s="185"/>
      <c r="BA5" s="185"/>
      <c r="BB5" s="185"/>
      <c r="BC5" s="185"/>
      <c r="BD5" s="185"/>
    </row>
    <row r="6" spans="1:56">
      <c r="A6" t="s">
        <v>429</v>
      </c>
      <c r="B6" t="s">
        <v>430</v>
      </c>
      <c r="C6" t="str">
        <f>IF(Shelled!M$6&lt;&gt;"",Shelled!M$6,"")</f>
        <v>Data Generated Within Study</v>
      </c>
      <c r="E6" t="e">
        <f>LOOKUP(H6,CT!U$2:U$6,CT!V$2:V$6)</f>
        <v>#N/A</v>
      </c>
      <c r="H6" t="str">
        <f>IF(Shelled!K$6&lt;&gt;"",Shelled!K$6,"")</f>
        <v/>
      </c>
      <c r="I6" t="str">
        <f>IF(Shelled!E$6&lt;&gt;"",Shelled!E$6,"")</f>
        <v>This is Arm A</v>
      </c>
      <c r="J6" t="str">
        <f>IF(Shelled!B$6&lt;&gt;"",Shelled!B$6,"")</f>
        <v>Dose group 1</v>
      </c>
      <c r="O6" t="str">
        <f>IF(Shelled!I$6&lt;&gt;"",Shelled!I$6,"")</f>
        <v>Treatment Arm</v>
      </c>
      <c r="P6" t="s">
        <v>431</v>
      </c>
      <c r="Q6" t="s">
        <v>432</v>
      </c>
      <c r="S6" t="str">
        <f>Shelled!C51</f>
        <v>Screening</v>
      </c>
      <c r="T6" t="str">
        <f>IF(Shelled!A51&lt;&gt;"",Shelled!A51,"")</f>
        <v>Screening</v>
      </c>
      <c r="V6" t="str">
        <f>LOOKUP(Y6,CT!W$2:W$13,CT!X$2:X$13)</f>
        <v>C48262</v>
      </c>
      <c r="W6" t="s">
        <v>305</v>
      </c>
      <c r="Y6" t="str">
        <f>IF(Shelled!B51&lt;&gt;"",Shelled!B51,"")</f>
        <v>SCREENING</v>
      </c>
      <c r="Z6" t="str">
        <f>Shelled!H$60</f>
        <v>V001</v>
      </c>
      <c r="AA6" s="11" t="s">
        <v>304</v>
      </c>
      <c r="AB6" t="str">
        <f>LOOKUP(AE6,CT!Y$2:Y$7,CT!Z$2:Z$7)</f>
        <v>C175574</v>
      </c>
      <c r="AC6" t="s">
        <v>305</v>
      </c>
      <c r="AE6" t="str">
        <f>Shelled!E$60</f>
        <v>IN PERSON</v>
      </c>
      <c r="AF6" t="str">
        <f>Shelled!A$60</f>
        <v>Screening</v>
      </c>
      <c r="AH6" t="str">
        <f>LOOKUP(AK6,CT!$AA$2:$AA$19,CT!$AB$2:$AB$19)</f>
        <v>C51282</v>
      </c>
      <c r="AI6" t="s">
        <v>305</v>
      </c>
      <c r="AK6" t="str">
        <f>Shelled!F$60</f>
        <v>CLINIC</v>
      </c>
      <c r="AL6" t="str">
        <f>Shelled!B60</f>
        <v>SCREENING</v>
      </c>
      <c r="AR6" t="s">
        <v>307</v>
      </c>
      <c r="AS6" t="str">
        <f>Shelled!$C$60</f>
        <v>6 weeks prior to treatment</v>
      </c>
      <c r="AT6" t="s">
        <v>308</v>
      </c>
      <c r="AU6" t="str">
        <f>Shelled!$D$60</f>
        <v>start of run-in period</v>
      </c>
      <c r="AV6" t="str">
        <f>Shelled!H60</f>
        <v>V001</v>
      </c>
      <c r="AX6" t="s">
        <v>433</v>
      </c>
      <c r="AY6" t="str">
        <f>Shelled!I$51</f>
        <v>Screening</v>
      </c>
      <c r="AZ6" t="str">
        <f>Shelled!$H$51</f>
        <v>SCREENING</v>
      </c>
      <c r="BA6" t="s">
        <v>434</v>
      </c>
      <c r="BB6" t="str">
        <f>Shelled!J51</f>
        <v>6 weeks prior to treatment</v>
      </c>
      <c r="BC6" t="s">
        <v>435</v>
      </c>
      <c r="BD6" t="str">
        <f>Shelled!M51</f>
        <v>Start of run-in period</v>
      </c>
    </row>
    <row r="7" spans="1:56">
      <c r="A7" t="s">
        <v>436</v>
      </c>
      <c r="B7" t="s">
        <v>437</v>
      </c>
      <c r="C7" t="str">
        <f>IF(Shelled!M$7&lt;&gt;"",Shelled!M$7,"")</f>
        <v>Data Generated Within Study</v>
      </c>
      <c r="E7" t="e">
        <f>LOOKUP(H7,CT!U$2:U$6,CT!V$2:V$6)</f>
        <v>#N/A</v>
      </c>
      <c r="H7" t="str">
        <f>IF(Shelled!K$7&lt;&gt;"",Shelled!K$7,"")</f>
        <v/>
      </c>
      <c r="I7" t="str">
        <f>IF(Shelled!E$7&lt;&gt;"",Shelled!E$7,"")</f>
        <v/>
      </c>
      <c r="J7" t="str">
        <f>IF(Shelled!B$7&lt;&gt;"",Shelled!B$7,"")</f>
        <v>Dose group 2</v>
      </c>
      <c r="O7" t="str">
        <f>IF(Shelled!I$7&lt;&gt;"",Shelled!I$7,"")</f>
        <v>Treatment Arm</v>
      </c>
      <c r="P7" t="s">
        <v>431</v>
      </c>
      <c r="Q7" t="s">
        <v>432</v>
      </c>
      <c r="S7" t="str">
        <f>IF(Shelled!C51&lt;&gt;"",Shelled!C51,"")</f>
        <v>Screening</v>
      </c>
      <c r="T7" t="str">
        <f>IF(Shelled!A51&lt;&gt;"",Shelled!A51,"")</f>
        <v>Screening</v>
      </c>
      <c r="V7" t="str">
        <f>LOOKUP(Y7,CT!W$2:W$13,CT!X$2:X$13)</f>
        <v>C48262</v>
      </c>
      <c r="W7" t="s">
        <v>305</v>
      </c>
      <c r="Y7" t="str">
        <f>IF(Shelled!B51&lt;&gt;"",Shelled!B51,"")</f>
        <v>SCREENING</v>
      </c>
      <c r="Z7" t="str">
        <f>Shelled!H60</f>
        <v>V001</v>
      </c>
      <c r="AA7" s="11" t="s">
        <v>304</v>
      </c>
      <c r="AB7" t="str">
        <f>LOOKUP(AE7,CT!Y$2:Y$7,CT!Z$2:Z$7)</f>
        <v>C175574</v>
      </c>
      <c r="AC7" t="s">
        <v>305</v>
      </c>
      <c r="AE7" t="str">
        <f>Shelled!E60</f>
        <v>IN PERSON</v>
      </c>
      <c r="AF7" t="str">
        <f>Shelled!A60</f>
        <v>Screening</v>
      </c>
      <c r="AH7" t="str">
        <f>LOOKUP(AK7,CT!$AA$2:$AA$19,CT!$AB$2:$AB$19)</f>
        <v>C51282</v>
      </c>
      <c r="AI7" t="s">
        <v>305</v>
      </c>
      <c r="AK7" t="str">
        <f>Shelled!F60</f>
        <v>CLINIC</v>
      </c>
      <c r="AL7" t="str">
        <f>Shelled!B60</f>
        <v>SCREENING</v>
      </c>
      <c r="AR7" t="s">
        <v>307</v>
      </c>
      <c r="AS7" t="str">
        <f>Shelled!$C60</f>
        <v>6 weeks prior to treatment</v>
      </c>
      <c r="AT7" t="s">
        <v>308</v>
      </c>
      <c r="AU7" t="str">
        <f>Shelled!$D60</f>
        <v>start of run-in period</v>
      </c>
      <c r="AV7" t="str">
        <f>Shelled!H60</f>
        <v>V001</v>
      </c>
      <c r="AX7" t="s">
        <v>433</v>
      </c>
      <c r="AY7" t="str">
        <f>Shelled!I$51</f>
        <v>Screening</v>
      </c>
      <c r="AZ7" t="str">
        <f>Shelled!$H$51</f>
        <v>SCREENING</v>
      </c>
      <c r="BA7" t="s">
        <v>434</v>
      </c>
      <c r="BB7" t="str">
        <f>Shelled!J51</f>
        <v>6 weeks prior to treatment</v>
      </c>
      <c r="BC7" t="s">
        <v>435</v>
      </c>
      <c r="BD7" t="str">
        <f>Shelled!M51</f>
        <v>Start of run-in period</v>
      </c>
    </row>
    <row r="8" spans="1:56">
      <c r="A8" s="175" t="s">
        <v>438</v>
      </c>
      <c r="B8" s="175" t="s">
        <v>430</v>
      </c>
      <c r="C8" s="175" t="str">
        <f>IF(Shelled!M$6&lt;&gt;"",Shelled!M$6,"")</f>
        <v>Data Generated Within Study</v>
      </c>
      <c r="D8" s="175"/>
      <c r="E8" s="175" t="e">
        <f>LOOKUP(H8,CT!U$2:U$6,CT!V$2:V$6)</f>
        <v>#N/A</v>
      </c>
      <c r="F8" s="175"/>
      <c r="G8" s="175"/>
      <c r="H8" s="175" t="str">
        <f>IF(Shelled!K$6&lt;&gt;"",Shelled!K$6,"")</f>
        <v/>
      </c>
      <c r="I8" s="175" t="str">
        <f>IF(Shelled!E$6&lt;&gt;"",Shelled!E$6,"")</f>
        <v>This is Arm A</v>
      </c>
      <c r="J8" s="175" t="str">
        <f>IF(Shelled!B$6&lt;&gt;"",Shelled!B$6,"")</f>
        <v>Dose group 1</v>
      </c>
      <c r="K8" s="175"/>
      <c r="L8" s="175"/>
      <c r="M8" s="175"/>
      <c r="N8" s="175"/>
      <c r="O8" s="175" t="str">
        <f>IF(Shelled!I$6&lt;&gt;"",Shelled!I$6,"")</f>
        <v>Treatment Arm</v>
      </c>
      <c r="P8" s="175" t="s">
        <v>432</v>
      </c>
      <c r="Q8" s="175" t="s">
        <v>439</v>
      </c>
      <c r="R8" s="175" t="s">
        <v>431</v>
      </c>
      <c r="S8" s="175" t="str">
        <f>IF(Shelled!C52&lt;&gt;"",Shelled!C52,"")</f>
        <v>Treatment cycles</v>
      </c>
      <c r="T8" s="175" t="str">
        <f>IF(Shelled!A52&lt;&gt;"",Shelled!A52,"")</f>
        <v>Treatment</v>
      </c>
      <c r="U8" s="175"/>
      <c r="V8" s="175" t="str">
        <f>LOOKUP(Y8,CT!W$2:W$13,CT!X$2:X$13)</f>
        <v>C101526</v>
      </c>
      <c r="W8" s="175" t="s">
        <v>305</v>
      </c>
      <c r="X8" s="175"/>
      <c r="Y8" s="175" t="str">
        <f>IF(Shelled!B52&lt;&gt;"",Shelled!B52,"")</f>
        <v>TREATMENT</v>
      </c>
      <c r="Z8" t="str">
        <f>Shelled!H61</f>
        <v>V002</v>
      </c>
      <c r="AA8" s="11" t="s">
        <v>304</v>
      </c>
      <c r="AB8" t="str">
        <f>LOOKUP(AE8,CT!Y$2:Y$7,CT!Z$2:Z$7)</f>
        <v>C175574</v>
      </c>
      <c r="AC8" t="s">
        <v>305</v>
      </c>
      <c r="AE8" t="str">
        <f>Shelled!E61</f>
        <v>IN PERSON</v>
      </c>
      <c r="AF8" t="str">
        <f>Shelled!A61</f>
        <v>Cycle 1, Day 1</v>
      </c>
      <c r="AH8" t="str">
        <f>LOOKUP(AK8,CT!$AA$2:$AA$19,CT!$AB$2:$AB$19)</f>
        <v>C16696</v>
      </c>
      <c r="AI8" t="s">
        <v>305</v>
      </c>
      <c r="AK8" t="str">
        <f>Shelled!F61</f>
        <v>HOSPITAL</v>
      </c>
      <c r="AL8" t="str">
        <f>Shelled!B61</f>
        <v>CYCLE 1 DAY 1</v>
      </c>
      <c r="AS8" t="str">
        <f>Shelled!$C61</f>
        <v>2 hours before treatment</v>
      </c>
      <c r="AU8">
        <f>Shelled!$D61</f>
        <v>0</v>
      </c>
      <c r="AV8" t="str">
        <f>Shelled!H62</f>
        <v>V003</v>
      </c>
      <c r="AW8" t="str">
        <f>Shelled!H60</f>
        <v>V001</v>
      </c>
      <c r="AX8" t="s">
        <v>440</v>
      </c>
      <c r="AY8" t="str">
        <f>Shelled!I$52</f>
        <v>dose level 1</v>
      </c>
      <c r="AZ8" t="str">
        <f>Shelled!$H$52</f>
        <v>DL1</v>
      </c>
      <c r="BA8" t="s">
        <v>441</v>
      </c>
      <c r="BB8" t="str">
        <f>Shelled!J52</f>
        <v>Start of treatment period</v>
      </c>
      <c r="BC8" t="s">
        <v>442</v>
      </c>
      <c r="BD8" t="str">
        <f>Shelled!M52</f>
        <v>end of treatment period</v>
      </c>
    </row>
    <row r="9" spans="1:56">
      <c r="A9" s="175"/>
      <c r="B9" s="175"/>
      <c r="C9" s="175"/>
      <c r="D9" s="175"/>
      <c r="E9" s="175"/>
      <c r="F9" s="175"/>
      <c r="G9" s="175"/>
      <c r="H9" s="175"/>
      <c r="I9" s="175"/>
      <c r="J9" s="175"/>
      <c r="K9" s="175"/>
      <c r="L9" s="175"/>
      <c r="M9" s="175"/>
      <c r="N9" s="175"/>
      <c r="O9" s="175"/>
      <c r="P9" s="175"/>
      <c r="Q9" s="175"/>
      <c r="R9" s="175"/>
      <c r="S9" s="175"/>
      <c r="T9" s="175"/>
      <c r="U9" s="175"/>
      <c r="V9" s="175"/>
      <c r="W9" s="175"/>
      <c r="X9" s="175"/>
      <c r="Y9" s="175"/>
      <c r="Z9" t="str">
        <f>Shelled!H62</f>
        <v>V003</v>
      </c>
      <c r="AA9" s="11" t="s">
        <v>304</v>
      </c>
      <c r="AB9" t="str">
        <f>LOOKUP(AE9,CT!Y$2:Y$7,CT!Z$2:Z$7)</f>
        <v>C175574</v>
      </c>
      <c r="AC9" t="s">
        <v>305</v>
      </c>
      <c r="AE9" t="str">
        <f>Shelled!E62</f>
        <v>IN PERSON</v>
      </c>
      <c r="AF9" t="str">
        <f>Shelled!A62</f>
        <v>Cycle 1, Day 15</v>
      </c>
      <c r="AH9" t="str">
        <f>LOOKUP(AK9,CT!$AA$2:$AA$19,CT!$AB$2:$AB$19)</f>
        <v>C16696</v>
      </c>
      <c r="AI9" t="s">
        <v>305</v>
      </c>
      <c r="AK9" t="str">
        <f>Shelled!F62</f>
        <v>HOSPITAL</v>
      </c>
      <c r="AL9" t="str">
        <f>Shelled!B62</f>
        <v>CYCLE 1 DAY 15</v>
      </c>
      <c r="AS9" t="str">
        <f>Shelled!$C62</f>
        <v>start of day 15</v>
      </c>
      <c r="AU9" t="str">
        <f>Shelled!$D62</f>
        <v>end of day 15</v>
      </c>
      <c r="AV9" t="str">
        <f>Shelled!H63</f>
        <v>V004</v>
      </c>
      <c r="AW9" t="str">
        <f>Shelled!H61</f>
        <v>V002</v>
      </c>
    </row>
    <row r="10" spans="1:56">
      <c r="A10" t="s">
        <v>443</v>
      </c>
      <c r="B10" t="s">
        <v>437</v>
      </c>
      <c r="C10" t="str">
        <f>IF(Shelled!M$7&lt;&gt;"",Shelled!M$7,"")</f>
        <v>Data Generated Within Study</v>
      </c>
      <c r="E10" t="e">
        <f>LOOKUP(H10,CT!U$2:U$6,CT!V$2:V$6)</f>
        <v>#N/A</v>
      </c>
      <c r="H10" t="str">
        <f>IF(Shelled!K$7&lt;&gt;"",Shelled!K$7,"")</f>
        <v/>
      </c>
      <c r="I10" t="str">
        <f>IF(Shelled!E$7&lt;&gt;"",Shelled!E$7,"")</f>
        <v/>
      </c>
      <c r="J10" t="str">
        <f>IF(Shelled!B$7&lt;&gt;"",Shelled!B$7,"")</f>
        <v>Dose group 2</v>
      </c>
      <c r="O10" t="str">
        <f>IF(Shelled!I$7&lt;&gt;"",Shelled!I$7,"")</f>
        <v>Treatment Arm</v>
      </c>
      <c r="P10" t="s">
        <v>432</v>
      </c>
      <c r="Q10" t="s">
        <v>439</v>
      </c>
      <c r="R10" t="s">
        <v>431</v>
      </c>
      <c r="S10" t="str">
        <f>IF(Shelled!C52&lt;&gt;"",Shelled!C52,"")</f>
        <v>Treatment cycles</v>
      </c>
      <c r="T10" t="str">
        <f>IF(Shelled!A52&lt;&gt;"",Shelled!A52,"")</f>
        <v>Treatment</v>
      </c>
      <c r="V10" t="str">
        <f>LOOKUP(Y10,CT!W$2:W$13,CT!X$2:X$13)</f>
        <v>C101526</v>
      </c>
      <c r="W10" t="s">
        <v>305</v>
      </c>
      <c r="Y10" t="str">
        <f>IF(Shelled!B52&lt;&gt;"",Shelled!B52,"")</f>
        <v>TREATMENT</v>
      </c>
      <c r="Z10" s="52" t="s">
        <v>444</v>
      </c>
      <c r="AB10" t="e">
        <f>LOOKUP(AE10,CT!Y$2:Y$7,CT!Z$2:Z$7)</f>
        <v>#N/A</v>
      </c>
      <c r="AH10" t="e">
        <f>LOOKUP(AK10,CT!$AA$2:$AA$19,CT!$AB$2:$AB$19)</f>
        <v>#N/A</v>
      </c>
      <c r="AX10" t="s">
        <v>440</v>
      </c>
      <c r="AY10" t="str">
        <f>Shelled!I$53</f>
        <v>dose level 2</v>
      </c>
      <c r="AZ10" t="str">
        <f>Shelled!$H$53</f>
        <v>DL2</v>
      </c>
      <c r="BA10" t="s">
        <v>441</v>
      </c>
      <c r="BB10" t="str">
        <f>Shelled!J53</f>
        <v>Start of treatment period</v>
      </c>
      <c r="BC10" t="s">
        <v>442</v>
      </c>
      <c r="BD10" t="str">
        <f>Shelled!M53</f>
        <v>end of treatment period</v>
      </c>
    </row>
    <row r="11" spans="1:56">
      <c r="A11" t="s">
        <v>445</v>
      </c>
      <c r="B11" t="s">
        <v>430</v>
      </c>
      <c r="C11" t="str">
        <f>IF(Shelled!M$6&lt;&gt;"",Shelled!M$6,"")</f>
        <v>Data Generated Within Study</v>
      </c>
      <c r="E11" t="e">
        <f>LOOKUP(H11,CT!U$2:U$6,CT!V$2:V$6)</f>
        <v>#N/A</v>
      </c>
      <c r="H11" t="str">
        <f>IF(Shelled!K$6&lt;&gt;"",Shelled!K$6,"")</f>
        <v/>
      </c>
      <c r="I11" t="str">
        <f>IF(Shelled!E$6&lt;&gt;"",Shelled!E$6,"")</f>
        <v>This is Arm A</v>
      </c>
      <c r="J11" t="str">
        <f>IF(Shelled!B$6&lt;&gt;"",Shelled!B$6,"")</f>
        <v>Dose group 1</v>
      </c>
      <c r="O11" t="str">
        <f>IF(Shelled!I$6&lt;&gt;"",Shelled!I$6,"")</f>
        <v>Treatment Arm</v>
      </c>
      <c r="P11" t="s">
        <v>439</v>
      </c>
      <c r="R11" t="s">
        <v>432</v>
      </c>
      <c r="S11" t="str">
        <f>IF(Shelled!C53&lt;&gt;"",Shelled!C53,"")</f>
        <v>Follow-up</v>
      </c>
      <c r="T11" t="str">
        <f>IF(Shelled!A53&lt;&gt;"",Shelled!A53,"")</f>
        <v>Follow-up</v>
      </c>
      <c r="V11" t="str">
        <f>LOOKUP(Y11,CT!W$2:W$13,CT!X$2:X$13)</f>
        <v>C99158</v>
      </c>
      <c r="W11" t="s">
        <v>305</v>
      </c>
      <c r="Y11" t="str">
        <f>IF(Shelled!B53&lt;&gt;"",Shelled!B53,"")</f>
        <v>FOLLOW-UP</v>
      </c>
      <c r="AB11" t="e">
        <f>LOOKUP(AE11,CT!Y$2:Y$7,CT!Z$2:Z$7)</f>
        <v>#N/A</v>
      </c>
      <c r="AH11" t="e">
        <f>LOOKUP(AK11,CT!$AA$2:$AA$19,CT!$AB$2:$AB$19)</f>
        <v>#N/A</v>
      </c>
      <c r="AX11" t="s">
        <v>446</v>
      </c>
      <c r="AY11" t="str">
        <f>Shelled!I$54</f>
        <v>Follow up</v>
      </c>
      <c r="AZ11" t="str">
        <f>Shelled!$H$54</f>
        <v>FOLLOW_UP</v>
      </c>
      <c r="BA11" t="s">
        <v>447</v>
      </c>
      <c r="BB11" t="str">
        <f>Shelled!J54</f>
        <v>end of treatment period</v>
      </c>
      <c r="BC11" t="s">
        <v>448</v>
      </c>
      <c r="BD11" t="str">
        <f>Shelled!M54</f>
        <v>End of follow-up</v>
      </c>
    </row>
    <row r="12" spans="1:56">
      <c r="A12" t="s">
        <v>449</v>
      </c>
      <c r="B12" t="s">
        <v>437</v>
      </c>
      <c r="C12" t="str">
        <f>IF(Shelled!M$7&lt;&gt;"",Shelled!M$7,"")</f>
        <v>Data Generated Within Study</v>
      </c>
      <c r="E12" t="e">
        <f>LOOKUP(H12,CT!U$2:U$6,CT!V$2:V$6)</f>
        <v>#N/A</v>
      </c>
      <c r="H12" t="str">
        <f>IF(Shelled!K$7&lt;&gt;"",Shelled!K$7,"")</f>
        <v/>
      </c>
      <c r="I12" t="str">
        <f>IF(Shelled!E$7&lt;&gt;"",Shelled!E$7,"")</f>
        <v/>
      </c>
      <c r="J12" t="str">
        <f>IF(Shelled!B$7&lt;&gt;"",Shelled!B$7,"")</f>
        <v>Dose group 2</v>
      </c>
      <c r="O12" t="str">
        <f>IF(Shelled!I$7&lt;&gt;"",Shelled!I$7,"")</f>
        <v>Treatment Arm</v>
      </c>
      <c r="P12" t="s">
        <v>439</v>
      </c>
      <c r="R12" t="s">
        <v>432</v>
      </c>
      <c r="S12" t="str">
        <f>IF(Shelled!C53&lt;&gt;"",Shelled!C53,"")</f>
        <v>Follow-up</v>
      </c>
      <c r="T12" t="str">
        <f>IF(Shelled!A53&lt;&gt;"",Shelled!A53,"")</f>
        <v>Follow-up</v>
      </c>
      <c r="V12" t="str">
        <f>LOOKUP(Y12,CT!W$2:W$13,CT!X$2:X$13)</f>
        <v>C99158</v>
      </c>
      <c r="W12" t="s">
        <v>305</v>
      </c>
      <c r="Y12" t="str">
        <f>IF(Shelled!B53&lt;&gt;"",Shelled!B53,"")</f>
        <v>FOLLOW-UP</v>
      </c>
      <c r="AB12" t="e">
        <f>LOOKUP(AE12,CT!Y$2:Y$7,CT!Z$2:Z$7)</f>
        <v>#N/A</v>
      </c>
      <c r="AH12" t="e">
        <f>LOOKUP(AK12,CT!$AA$2:$AA$19,CT!$AB$2:$AB$19)</f>
        <v>#N/A</v>
      </c>
      <c r="AX12" t="s">
        <v>450</v>
      </c>
      <c r="AY12" t="str">
        <f>Shelled!I$54</f>
        <v>Follow up</v>
      </c>
      <c r="AZ12" t="str">
        <f>Shelled!$H$54</f>
        <v>FOLLOW_UP</v>
      </c>
      <c r="BA12" t="s">
        <v>447</v>
      </c>
      <c r="BB12" t="str">
        <f>Shelled!J54</f>
        <v>end of treatment period</v>
      </c>
      <c r="BC12" t="s">
        <v>451</v>
      </c>
      <c r="BD12" t="str">
        <f>Shelled!M54</f>
        <v>End of follow-up</v>
      </c>
    </row>
  </sheetData>
  <mergeCells count="76">
    <mergeCell ref="A1:BD1"/>
    <mergeCell ref="AA4:AE4"/>
    <mergeCell ref="AG4:AK4"/>
    <mergeCell ref="AM4:AQ4"/>
    <mergeCell ref="AR4:AS4"/>
    <mergeCell ref="AT4:AU4"/>
    <mergeCell ref="BA3:BB3"/>
    <mergeCell ref="BC3:BD3"/>
    <mergeCell ref="AX2:BD2"/>
    <mergeCell ref="K3:O3"/>
    <mergeCell ref="B2:O2"/>
    <mergeCell ref="U3:Y3"/>
    <mergeCell ref="D3:H3"/>
    <mergeCell ref="Z3:AW3"/>
    <mergeCell ref="Z4:Z5"/>
    <mergeCell ref="AF4:AF5"/>
    <mergeCell ref="K8:K9"/>
    <mergeCell ref="L8:L9"/>
    <mergeCell ref="AL4:AL5"/>
    <mergeCell ref="AW4:AW5"/>
    <mergeCell ref="A2:A5"/>
    <mergeCell ref="B3:B5"/>
    <mergeCell ref="C3:C5"/>
    <mergeCell ref="R3:R5"/>
    <mergeCell ref="S3:S5"/>
    <mergeCell ref="T3:T5"/>
    <mergeCell ref="U4:U5"/>
    <mergeCell ref="V4:V5"/>
    <mergeCell ref="W4:W5"/>
    <mergeCell ref="E8:E9"/>
    <mergeCell ref="F8:F9"/>
    <mergeCell ref="G8:G9"/>
    <mergeCell ref="H8:H9"/>
    <mergeCell ref="A8:A9"/>
    <mergeCell ref="B8:B9"/>
    <mergeCell ref="C8:C9"/>
    <mergeCell ref="N8:N9"/>
    <mergeCell ref="D4:D5"/>
    <mergeCell ref="E4:E5"/>
    <mergeCell ref="F4:F5"/>
    <mergeCell ref="G4:G5"/>
    <mergeCell ref="H4:H5"/>
    <mergeCell ref="I3:I5"/>
    <mergeCell ref="J3:J5"/>
    <mergeCell ref="K4:K5"/>
    <mergeCell ref="L4:L5"/>
    <mergeCell ref="M4:M5"/>
    <mergeCell ref="N4:N5"/>
    <mergeCell ref="I8:I9"/>
    <mergeCell ref="J8:J9"/>
    <mergeCell ref="M8:M9"/>
    <mergeCell ref="D8:D9"/>
    <mergeCell ref="T8:T9"/>
    <mergeCell ref="U8:U9"/>
    <mergeCell ref="V8:V9"/>
    <mergeCell ref="W8:W9"/>
    <mergeCell ref="O4:O5"/>
    <mergeCell ref="P3:P5"/>
    <mergeCell ref="Q3:Q5"/>
    <mergeCell ref="O8:O9"/>
    <mergeCell ref="P8:P9"/>
    <mergeCell ref="Q8:Q9"/>
    <mergeCell ref="R8:R9"/>
    <mergeCell ref="S8:S9"/>
    <mergeCell ref="X8:X9"/>
    <mergeCell ref="Y8:Y9"/>
    <mergeCell ref="X4:X5"/>
    <mergeCell ref="Y4:Y5"/>
    <mergeCell ref="AV4:AV5"/>
    <mergeCell ref="BC4:BC5"/>
    <mergeCell ref="BD4:BD5"/>
    <mergeCell ref="AX3:AX5"/>
    <mergeCell ref="AY3:AY5"/>
    <mergeCell ref="AZ3:AZ5"/>
    <mergeCell ref="BA4:BA5"/>
    <mergeCell ref="BB4:BB5"/>
  </mergeCells>
  <phoneticPr fontId="3" type="noConversion"/>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C2CE3-1E59-4384-BCAE-D580F0973631}">
  <dimension ref="A1:W10"/>
  <sheetViews>
    <sheetView workbookViewId="0">
      <selection activeCell="E8" sqref="E8:E10"/>
    </sheetView>
  </sheetViews>
  <sheetFormatPr defaultRowHeight="14.45"/>
  <cols>
    <col min="3" max="3" width="19.42578125" bestFit="1" customWidth="1"/>
    <col min="4" max="4" width="5.7109375" bestFit="1" customWidth="1"/>
    <col min="6" max="6" width="11.28515625" bestFit="1" customWidth="1"/>
    <col min="7" max="7" width="17.7109375" bestFit="1" customWidth="1"/>
    <col min="9" max="9" width="16.5703125" bestFit="1" customWidth="1"/>
    <col min="11" max="11" width="15.28515625" bestFit="1" customWidth="1"/>
    <col min="13" max="13" width="32.85546875" bestFit="1" customWidth="1"/>
    <col min="14" max="14" width="19.7109375" bestFit="1" customWidth="1"/>
    <col min="15" max="18" width="8.85546875"/>
    <col min="19" max="19" width="15" bestFit="1" customWidth="1"/>
    <col min="21" max="21" width="19.85546875" bestFit="1" customWidth="1"/>
    <col min="22" max="22" width="16.42578125" customWidth="1"/>
    <col min="23" max="23" width="23.140625" bestFit="1" customWidth="1"/>
  </cols>
  <sheetData>
    <row r="1" spans="1:23" s="1" customFormat="1">
      <c r="A1" s="181" t="s">
        <v>452</v>
      </c>
      <c r="B1" s="182"/>
      <c r="C1" s="182"/>
      <c r="D1" s="182"/>
      <c r="E1" s="182"/>
      <c r="F1" s="182"/>
      <c r="G1" s="182"/>
      <c r="H1" s="182"/>
      <c r="I1" s="182"/>
      <c r="J1" s="182"/>
      <c r="K1" s="182"/>
      <c r="L1" s="182"/>
      <c r="M1" s="182"/>
      <c r="N1" s="182"/>
      <c r="O1" s="182"/>
      <c r="P1" s="182"/>
      <c r="Q1" s="182"/>
      <c r="R1" s="182"/>
      <c r="S1" s="182"/>
      <c r="T1" s="182"/>
      <c r="U1" s="182"/>
      <c r="V1" s="182"/>
      <c r="W1" s="183"/>
    </row>
    <row r="2" spans="1:23" s="1" customFormat="1">
      <c r="A2" s="196" t="s">
        <v>266</v>
      </c>
      <c r="B2" s="181" t="s">
        <v>453</v>
      </c>
      <c r="C2" s="182"/>
      <c r="D2" s="182"/>
      <c r="E2" s="182"/>
      <c r="F2" s="182"/>
      <c r="G2" s="182"/>
      <c r="H2" s="183"/>
      <c r="I2" s="189" t="s">
        <v>454</v>
      </c>
      <c r="J2" s="39" t="s">
        <v>455</v>
      </c>
      <c r="K2" s="39"/>
      <c r="L2" s="181" t="s">
        <v>456</v>
      </c>
      <c r="M2" s="182"/>
      <c r="N2" s="182"/>
      <c r="O2" s="182"/>
      <c r="P2" s="182"/>
      <c r="Q2" s="182"/>
      <c r="R2" s="182"/>
      <c r="S2" s="183"/>
      <c r="T2" s="204" t="s">
        <v>457</v>
      </c>
      <c r="U2" s="205"/>
      <c r="V2" s="205"/>
      <c r="W2" s="206"/>
    </row>
    <row r="3" spans="1:23" s="1" customFormat="1">
      <c r="A3" s="207"/>
      <c r="B3" s="196" t="s">
        <v>266</v>
      </c>
      <c r="C3" s="196" t="s">
        <v>393</v>
      </c>
      <c r="D3" s="181" t="s">
        <v>390</v>
      </c>
      <c r="E3" s="182"/>
      <c r="F3" s="182"/>
      <c r="G3" s="182"/>
      <c r="H3" s="183"/>
      <c r="I3" s="202"/>
      <c r="J3" s="189" t="s">
        <v>266</v>
      </c>
      <c r="K3" s="189" t="s">
        <v>458</v>
      </c>
      <c r="L3" s="189" t="s">
        <v>266</v>
      </c>
      <c r="M3" s="189" t="s">
        <v>401</v>
      </c>
      <c r="N3" s="189" t="s">
        <v>402</v>
      </c>
      <c r="O3" s="204" t="s">
        <v>459</v>
      </c>
      <c r="P3" s="205"/>
      <c r="Q3" s="205"/>
      <c r="R3" s="205"/>
      <c r="S3" s="206"/>
      <c r="T3" s="171" t="s">
        <v>266</v>
      </c>
      <c r="U3" s="171" t="s">
        <v>460</v>
      </c>
      <c r="V3" s="171" t="s">
        <v>461</v>
      </c>
      <c r="W3" s="189" t="s">
        <v>462</v>
      </c>
    </row>
    <row r="4" spans="1:23" s="1" customFormat="1">
      <c r="A4" s="197"/>
      <c r="B4" s="197"/>
      <c r="C4" s="197"/>
      <c r="D4" s="39" t="s">
        <v>266</v>
      </c>
      <c r="E4" s="39" t="s">
        <v>75</v>
      </c>
      <c r="F4" s="39" t="s">
        <v>295</v>
      </c>
      <c r="G4" s="39" t="s">
        <v>296</v>
      </c>
      <c r="H4" s="39" t="s">
        <v>297</v>
      </c>
      <c r="I4" s="190"/>
      <c r="J4" s="190"/>
      <c r="K4" s="190"/>
      <c r="L4" s="190"/>
      <c r="M4" s="190"/>
      <c r="N4" s="190"/>
      <c r="O4" s="39" t="s">
        <v>266</v>
      </c>
      <c r="P4" s="39" t="s">
        <v>75</v>
      </c>
      <c r="Q4" s="39" t="s">
        <v>295</v>
      </c>
      <c r="R4" s="39" t="s">
        <v>296</v>
      </c>
      <c r="S4" s="39" t="s">
        <v>297</v>
      </c>
      <c r="T4" s="171"/>
      <c r="U4" s="171"/>
      <c r="V4" s="171"/>
      <c r="W4" s="190"/>
    </row>
    <row r="5" spans="1:23">
      <c r="A5" s="203" t="s">
        <v>463</v>
      </c>
      <c r="B5" s="203" t="str">
        <f>Investigationalinterv_USDM_v1.0!A4</f>
        <v>XYZ01254</v>
      </c>
      <c r="C5" s="203" t="str">
        <f>Investigationalinterv_USDM_v1.0!B4</f>
        <v>Treatment with substX</v>
      </c>
      <c r="D5" s="203" t="str">
        <f>Investigationalinterv_USDM_v1.0!C4</f>
        <v>TrtxRT01</v>
      </c>
      <c r="E5" s="203" t="str">
        <f>Investigationalinterv_USDM_v1.0!D4</f>
        <v>XX031ZA</v>
      </c>
      <c r="F5" s="203" t="str">
        <f>Investigationalinterv_USDM_v1.0!E4</f>
        <v>ATC</v>
      </c>
      <c r="G5" s="203">
        <f>Investigationalinterv_USDM_v1.0!F4</f>
        <v>2021</v>
      </c>
      <c r="H5" s="203" t="str">
        <f>Investigationalinterv_USDM_v1.0!G4</f>
        <v>SubstX</v>
      </c>
      <c r="I5" s="203" t="str">
        <f>Shelled!L62</f>
        <v>Survival All Pts</v>
      </c>
      <c r="J5" s="203"/>
      <c r="K5" s="203" t="str">
        <f>Shelled!M62</f>
        <v>ITT</v>
      </c>
      <c r="L5" s="203" t="str">
        <f>StudyObjectives_USDM_v1.0!H5</f>
        <v>xx019</v>
      </c>
      <c r="M5" s="203" t="str">
        <f>Shelled!I62</f>
        <v>Survival rate after cycle 8 of treatment</v>
      </c>
      <c r="N5" s="203">
        <f>LOOKUP(M5,Shelled!$F$22:$G$29,Shelled!$H$22:$H$29)</f>
        <v>0</v>
      </c>
      <c r="O5" s="203"/>
      <c r="P5" s="203" t="s">
        <v>464</v>
      </c>
      <c r="Q5" s="203" t="s">
        <v>305</v>
      </c>
      <c r="R5" s="203"/>
      <c r="S5" s="203">
        <f>LOOKUP(M5,Shelled!F$22:F$29,Shelled!I$22:I$29)</f>
        <v>0</v>
      </c>
      <c r="T5" t="s">
        <v>465</v>
      </c>
      <c r="V5" t="str">
        <f>IF(Shelled!N62&lt;&gt;"",Shelled!N62,"")</f>
        <v>termination</v>
      </c>
      <c r="W5" t="str">
        <f>LOOKUP(V5,Shelled!I$67:I$72,Shelled!K$67:K$72)</f>
        <v>pts with out of range lab values before dosing will be excluded</v>
      </c>
    </row>
    <row r="6" spans="1:23">
      <c r="A6" s="175"/>
      <c r="B6" s="175"/>
      <c r="C6" s="175"/>
      <c r="D6" s="175"/>
      <c r="E6" s="175"/>
      <c r="F6" s="175"/>
      <c r="G6" s="175"/>
      <c r="H6" s="175"/>
      <c r="I6" s="175"/>
      <c r="J6" s="175"/>
      <c r="K6" s="175"/>
      <c r="L6" s="175"/>
      <c r="M6" s="175"/>
      <c r="N6" s="175"/>
      <c r="O6" s="175"/>
      <c r="P6" s="175"/>
      <c r="Q6" s="175"/>
      <c r="R6" s="175"/>
      <c r="S6" s="175"/>
      <c r="T6" t="s">
        <v>466</v>
      </c>
      <c r="V6" t="str">
        <f>IF(Shelled!O62&lt;&gt;"",Shelled!O62,"")</f>
        <v/>
      </c>
      <c r="W6" t="e">
        <f>LOOKUP(V6,Shelled!I$67:I$72,Shelled!K$67:K$72)</f>
        <v>#N/A</v>
      </c>
    </row>
    <row r="7" spans="1:23">
      <c r="A7" s="175"/>
      <c r="B7" s="175"/>
      <c r="C7" s="175"/>
      <c r="D7" s="175"/>
      <c r="E7" s="175"/>
      <c r="F7" s="175"/>
      <c r="G7" s="175"/>
      <c r="H7" s="175"/>
      <c r="I7" s="175"/>
      <c r="J7" s="175"/>
      <c r="K7" s="175"/>
      <c r="L7" s="175"/>
      <c r="M7" s="175"/>
      <c r="N7" s="175"/>
      <c r="O7" s="175"/>
      <c r="P7" s="175"/>
      <c r="Q7" s="175"/>
      <c r="R7" s="175"/>
      <c r="S7" s="175"/>
      <c r="T7" t="s">
        <v>467</v>
      </c>
      <c r="V7" t="str">
        <f>IF(Shelled!Q62&lt;&gt;"",Shelled!Q62,"")</f>
        <v/>
      </c>
      <c r="W7" t="e">
        <f>LOOKUP(V7,Shelled!I$67:I$72,Shelled!K$67:K$72)</f>
        <v>#N/A</v>
      </c>
    </row>
    <row r="8" spans="1:23">
      <c r="A8" s="175" t="s">
        <v>468</v>
      </c>
      <c r="B8" s="175" t="str">
        <f>Investigationalinterv_USDM_v1.0!A4</f>
        <v>XYZ01254</v>
      </c>
      <c r="C8" s="175" t="str">
        <f>Investigationalinterv_USDM_v1.0!B4</f>
        <v>Treatment with substX</v>
      </c>
      <c r="D8" s="175" t="str">
        <f>Investigationalinterv_USDM_v1.0!C4</f>
        <v>TrtxRT01</v>
      </c>
      <c r="E8" s="175" t="str">
        <f>Investigationalinterv_USDM_v1.0!D4</f>
        <v>XX031ZA</v>
      </c>
      <c r="F8" s="175" t="str">
        <f>Investigationalinterv_USDM_v1.0!E4</f>
        <v>ATC</v>
      </c>
      <c r="G8" s="175">
        <f>Investigationalinterv_USDM_v1.0!F4</f>
        <v>2021</v>
      </c>
      <c r="H8" s="175" t="str">
        <f>Investigationalinterv_USDM_v1.0!G4</f>
        <v>SubstX</v>
      </c>
      <c r="I8" s="175" t="str">
        <f>Shelled!L63</f>
        <v>Sruvival pp pop</v>
      </c>
      <c r="J8" s="175"/>
      <c r="K8" s="175" t="str">
        <f>Shelled!M63</f>
        <v>PP</v>
      </c>
      <c r="L8" s="175" t="str">
        <f>StudyObjectives_USDM_v1.0!H5</f>
        <v>xx019</v>
      </c>
      <c r="M8" s="203" t="str">
        <f>Shelled!I63</f>
        <v>Survival rate after cycle 8 of treatment</v>
      </c>
      <c r="N8" s="203">
        <f>LOOKUP(M8,Shelled!$F$22:$G$29,Shelled!$H$22:$H$29)</f>
        <v>0</v>
      </c>
      <c r="O8" s="175"/>
      <c r="P8" s="203" t="s">
        <v>464</v>
      </c>
      <c r="Q8" s="175" t="s">
        <v>305</v>
      </c>
      <c r="R8" s="175"/>
      <c r="S8" s="203">
        <f>LOOKUP(M8,Shelled!F$22:F$29,Shelled!I$22:I$29)</f>
        <v>0</v>
      </c>
      <c r="T8" t="s">
        <v>469</v>
      </c>
      <c r="V8" t="str">
        <f>IF(Shelled!N63&lt;&gt;"",Shelled!N63,"")</f>
        <v>missed dose</v>
      </c>
      <c r="W8" t="str">
        <f>LOOKUP(V8,Shelled!I$67:I$72,Shelled!K$67:K$72)</f>
        <v>pts with 1 missed dose will be included. Pts with &gt;1 missed dose will be excluded</v>
      </c>
    </row>
    <row r="9" spans="1:23">
      <c r="A9" s="175"/>
      <c r="B9" s="175"/>
      <c r="C9" s="175"/>
      <c r="D9" s="175"/>
      <c r="E9" s="175"/>
      <c r="F9" s="175"/>
      <c r="G9" s="175"/>
      <c r="H9" s="175"/>
      <c r="I9" s="175"/>
      <c r="J9" s="175"/>
      <c r="K9" s="175"/>
      <c r="L9" s="175"/>
      <c r="M9" s="175"/>
      <c r="N9" s="175"/>
      <c r="O9" s="175"/>
      <c r="P9" s="175"/>
      <c r="Q9" s="175"/>
      <c r="R9" s="175"/>
      <c r="S9" s="175"/>
      <c r="T9" t="s">
        <v>470</v>
      </c>
      <c r="V9" t="str">
        <f>IF(Shelled!O63&lt;&gt;"",Shelled!O63,"")</f>
        <v>termination</v>
      </c>
      <c r="W9" t="str">
        <f>LOOKUP(V9,Shelled!I$67:I$72,Shelled!K$67:K$72)</f>
        <v>pts with out of range lab values before dosing will be excluded</v>
      </c>
    </row>
    <row r="10" spans="1:23">
      <c r="A10" s="175"/>
      <c r="B10" s="175"/>
      <c r="C10" s="175"/>
      <c r="D10" s="175"/>
      <c r="E10" s="175"/>
      <c r="F10" s="175"/>
      <c r="G10" s="175"/>
      <c r="H10" s="175"/>
      <c r="I10" s="175"/>
      <c r="J10" s="175"/>
      <c r="K10" s="175"/>
      <c r="L10" s="175"/>
      <c r="M10" s="175"/>
      <c r="N10" s="175"/>
      <c r="O10" s="175"/>
      <c r="P10" s="175"/>
      <c r="Q10" s="175"/>
      <c r="R10" s="175"/>
      <c r="S10" s="175"/>
      <c r="T10" t="s">
        <v>471</v>
      </c>
      <c r="V10" t="str">
        <f>IF(Shelled!Q63&lt;&gt;"",Shelled!Q63,"")</f>
        <v>out of range lab values</v>
      </c>
      <c r="W10" t="str">
        <f>LOOKUP(V10,Shelled!I$67:I$72,Shelled!K$67:K$72)</f>
        <v>pts with out of range lab values before dosing will be excluded</v>
      </c>
    </row>
  </sheetData>
  <mergeCells count="57">
    <mergeCell ref="M8:M10"/>
    <mergeCell ref="I5:I7"/>
    <mergeCell ref="J5:J7"/>
    <mergeCell ref="K5:K7"/>
    <mergeCell ref="L5:L7"/>
    <mergeCell ref="I8:I10"/>
    <mergeCell ref="J8:J10"/>
    <mergeCell ref="K8:K10"/>
    <mergeCell ref="L8:L10"/>
    <mergeCell ref="F8:F10"/>
    <mergeCell ref="G8:G10"/>
    <mergeCell ref="H8:H10"/>
    <mergeCell ref="G5:G7"/>
    <mergeCell ref="H5:H7"/>
    <mergeCell ref="A8:A10"/>
    <mergeCell ref="B8:B10"/>
    <mergeCell ref="C8:C10"/>
    <mergeCell ref="D8:D10"/>
    <mergeCell ref="E8:E10"/>
    <mergeCell ref="O3:S3"/>
    <mergeCell ref="V3:V4"/>
    <mergeCell ref="T3:T4"/>
    <mergeCell ref="A5:A7"/>
    <mergeCell ref="B5:B7"/>
    <mergeCell ref="C5:C7"/>
    <mergeCell ref="D5:D7"/>
    <mergeCell ref="E5:E7"/>
    <mergeCell ref="F5:F7"/>
    <mergeCell ref="A2:A4"/>
    <mergeCell ref="J3:J4"/>
    <mergeCell ref="K3:K4"/>
    <mergeCell ref="L3:L4"/>
    <mergeCell ref="M3:M4"/>
    <mergeCell ref="I2:I4"/>
    <mergeCell ref="M5:M7"/>
    <mergeCell ref="W3:W4"/>
    <mergeCell ref="T2:W2"/>
    <mergeCell ref="L2:S2"/>
    <mergeCell ref="A1:W1"/>
    <mergeCell ref="N5:N7"/>
    <mergeCell ref="O5:O7"/>
    <mergeCell ref="P5:P7"/>
    <mergeCell ref="Q5:Q7"/>
    <mergeCell ref="R5:R7"/>
    <mergeCell ref="S5:S7"/>
    <mergeCell ref="U3:U4"/>
    <mergeCell ref="B2:H2"/>
    <mergeCell ref="B3:B4"/>
    <mergeCell ref="C3:C4"/>
    <mergeCell ref="D3:H3"/>
    <mergeCell ref="N3:N4"/>
    <mergeCell ref="P8:P10"/>
    <mergeCell ref="O8:O10"/>
    <mergeCell ref="N8:N10"/>
    <mergeCell ref="Q8:Q10"/>
    <mergeCell ref="S8:S10"/>
    <mergeCell ref="R8:R10"/>
  </mergeCells>
  <phoneticPr fontId="3" type="noConversion"/>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1983-D3CD-4DEF-B4F9-CD8688C6A4EF}">
  <dimension ref="A1:AD31"/>
  <sheetViews>
    <sheetView topLeftCell="M1" workbookViewId="0">
      <selection activeCell="Q9" sqref="Q9"/>
    </sheetView>
  </sheetViews>
  <sheetFormatPr defaultRowHeight="14.45"/>
  <cols>
    <col min="1" max="1" width="18.140625" bestFit="1" customWidth="1"/>
    <col min="2" max="2" width="7.28515625" bestFit="1" customWidth="1"/>
    <col min="3" max="3" width="19.7109375" bestFit="1" customWidth="1"/>
    <col min="4" max="4" width="7.28515625" bestFit="1" customWidth="1"/>
    <col min="5" max="5" width="22.140625" bestFit="1" customWidth="1"/>
    <col min="6" max="6" width="17.140625" customWidth="1"/>
    <col min="7" max="7" width="8.28515625" bestFit="1" customWidth="1"/>
    <col min="8" max="8" width="18.140625" bestFit="1" customWidth="1"/>
    <col min="9" max="9" width="7.28515625" bestFit="1" customWidth="1"/>
    <col min="10" max="10" width="18.5703125" bestFit="1" customWidth="1"/>
    <col min="11" max="11" width="18.5703125" customWidth="1"/>
    <col min="13" max="13" width="21.140625" customWidth="1"/>
    <col min="14" max="14" width="8.85546875"/>
    <col min="15" max="15" width="19.85546875" bestFit="1" customWidth="1"/>
    <col min="16" max="16" width="8.28515625" bestFit="1" customWidth="1"/>
    <col min="17" max="17" width="33.42578125" customWidth="1"/>
    <col min="18" max="18" width="8.28515625" bestFit="1" customWidth="1"/>
    <col min="19" max="19" width="21.85546875" bestFit="1" customWidth="1"/>
    <col min="20" max="20" width="6.42578125" customWidth="1"/>
    <col min="21" max="21" width="19" customWidth="1"/>
    <col min="22" max="22" width="8.28515625" bestFit="1" customWidth="1"/>
    <col min="23" max="23" width="21.85546875" customWidth="1"/>
    <col min="24" max="24" width="14.7109375" customWidth="1"/>
    <col min="25" max="25" width="22.5703125" customWidth="1"/>
    <col min="26" max="26" width="8.28515625" bestFit="1" customWidth="1"/>
    <col min="27" max="27" width="24" customWidth="1"/>
    <col min="30" max="30" width="25" customWidth="1"/>
  </cols>
  <sheetData>
    <row r="1" spans="1:30">
      <c r="A1" s="1" t="s">
        <v>472</v>
      </c>
      <c r="B1" s="1"/>
      <c r="C1" s="1" t="s">
        <v>473</v>
      </c>
      <c r="D1" s="1"/>
      <c r="E1" s="1" t="s">
        <v>474</v>
      </c>
      <c r="F1" s="1" t="s">
        <v>475</v>
      </c>
      <c r="G1" s="1"/>
      <c r="H1" s="1" t="s">
        <v>476</v>
      </c>
      <c r="I1" s="1"/>
      <c r="J1" s="1" t="s">
        <v>477</v>
      </c>
      <c r="K1" s="1"/>
      <c r="L1" s="1" t="s">
        <v>67</v>
      </c>
      <c r="M1" s="1" t="s">
        <v>478</v>
      </c>
      <c r="N1" s="1"/>
      <c r="O1" s="1" t="s">
        <v>479</v>
      </c>
      <c r="P1" s="1"/>
      <c r="Q1" s="1" t="s">
        <v>480</v>
      </c>
      <c r="R1" s="1"/>
      <c r="S1" s="1" t="s">
        <v>481</v>
      </c>
      <c r="T1" s="1"/>
      <c r="U1" s="1" t="s">
        <v>482</v>
      </c>
      <c r="V1" s="1"/>
      <c r="W1" s="1" t="s">
        <v>483</v>
      </c>
      <c r="X1" s="1"/>
      <c r="Y1" s="1" t="s">
        <v>484</v>
      </c>
      <c r="Z1" s="1"/>
      <c r="AA1" s="1" t="s">
        <v>485</v>
      </c>
    </row>
    <row r="2" spans="1:30" ht="26.45">
      <c r="A2" s="4" t="s">
        <v>486</v>
      </c>
      <c r="B2" s="4" t="s">
        <v>487</v>
      </c>
      <c r="C2" s="4" t="s">
        <v>34</v>
      </c>
      <c r="D2" s="4" t="s">
        <v>488</v>
      </c>
      <c r="E2" s="5" t="s">
        <v>489</v>
      </c>
      <c r="F2" t="s">
        <v>490</v>
      </c>
      <c r="G2" s="62" t="s">
        <v>491</v>
      </c>
      <c r="H2" s="4" t="s">
        <v>55</v>
      </c>
      <c r="I2" s="4" t="s">
        <v>492</v>
      </c>
      <c r="J2" t="s">
        <v>493</v>
      </c>
      <c r="K2" s="4" t="s">
        <v>494</v>
      </c>
      <c r="L2" t="s">
        <v>73</v>
      </c>
      <c r="M2" s="4" t="s">
        <v>74</v>
      </c>
      <c r="N2" s="4" t="s">
        <v>464</v>
      </c>
      <c r="O2" s="4" t="s">
        <v>495</v>
      </c>
      <c r="P2" s="62" t="s">
        <v>496</v>
      </c>
      <c r="Q2" s="4" t="s">
        <v>497</v>
      </c>
      <c r="R2" s="4" t="s">
        <v>498</v>
      </c>
      <c r="S2" s="4" t="s">
        <v>499</v>
      </c>
      <c r="T2" s="4"/>
      <c r="U2" s="4" t="s">
        <v>500</v>
      </c>
      <c r="V2" s="4" t="s">
        <v>501</v>
      </c>
      <c r="W2" s="4" t="s">
        <v>502</v>
      </c>
      <c r="X2" s="62" t="s">
        <v>503</v>
      </c>
      <c r="Y2" s="4" t="s">
        <v>160</v>
      </c>
      <c r="Z2" s="4" t="s">
        <v>504</v>
      </c>
      <c r="AA2" s="4" t="s">
        <v>505</v>
      </c>
      <c r="AB2" s="4" t="s">
        <v>506</v>
      </c>
      <c r="AD2" s="4"/>
    </row>
    <row r="3" spans="1:30">
      <c r="A3" s="4" t="s">
        <v>507</v>
      </c>
      <c r="B3" s="4" t="s">
        <v>508</v>
      </c>
      <c r="C3" s="4" t="s">
        <v>44</v>
      </c>
      <c r="D3" s="4" t="s">
        <v>509</v>
      </c>
      <c r="E3" s="5" t="s">
        <v>510</v>
      </c>
      <c r="F3" t="s">
        <v>511</v>
      </c>
      <c r="G3" s="62" t="s">
        <v>512</v>
      </c>
      <c r="H3" s="4" t="s">
        <v>513</v>
      </c>
      <c r="I3" s="4" t="s">
        <v>501</v>
      </c>
      <c r="J3" t="s">
        <v>24</v>
      </c>
      <c r="K3" s="4" t="s">
        <v>514</v>
      </c>
      <c r="L3" t="s">
        <v>515</v>
      </c>
      <c r="M3" s="4" t="s">
        <v>516</v>
      </c>
      <c r="N3" s="4" t="s">
        <v>517</v>
      </c>
      <c r="O3" s="4" t="s">
        <v>32</v>
      </c>
      <c r="P3" s="62" t="s">
        <v>518</v>
      </c>
      <c r="Q3" s="4" t="s">
        <v>519</v>
      </c>
      <c r="R3" s="4" t="s">
        <v>520</v>
      </c>
      <c r="S3" s="4" t="s">
        <v>521</v>
      </c>
      <c r="T3" s="4"/>
      <c r="U3" s="4" t="s">
        <v>522</v>
      </c>
      <c r="V3" s="4" t="s">
        <v>523</v>
      </c>
      <c r="W3" s="4" t="s">
        <v>524</v>
      </c>
      <c r="X3" s="62" t="s">
        <v>525</v>
      </c>
      <c r="Y3" s="4" t="s">
        <v>526</v>
      </c>
      <c r="Z3" s="4" t="s">
        <v>527</v>
      </c>
      <c r="AA3" s="4" t="s">
        <v>161</v>
      </c>
      <c r="AB3" s="4" t="s">
        <v>528</v>
      </c>
      <c r="AD3" s="4"/>
    </row>
    <row r="4" spans="1:30" ht="26.45">
      <c r="A4" s="4" t="s">
        <v>529</v>
      </c>
      <c r="B4" s="4" t="s">
        <v>530</v>
      </c>
      <c r="C4" s="4" t="s">
        <v>51</v>
      </c>
      <c r="D4" s="4" t="s">
        <v>501</v>
      </c>
      <c r="E4" s="5" t="s">
        <v>531</v>
      </c>
      <c r="F4" t="s">
        <v>532</v>
      </c>
      <c r="G4" s="62" t="s">
        <v>533</v>
      </c>
      <c r="H4" s="4" t="s">
        <v>534</v>
      </c>
      <c r="I4" s="4" t="s">
        <v>535</v>
      </c>
      <c r="J4" t="s">
        <v>536</v>
      </c>
      <c r="K4" s="4" t="s">
        <v>537</v>
      </c>
      <c r="L4" t="s">
        <v>538</v>
      </c>
      <c r="M4" s="4" t="s">
        <v>539</v>
      </c>
      <c r="N4" s="4" t="s">
        <v>540</v>
      </c>
      <c r="O4" s="4" t="s">
        <v>541</v>
      </c>
      <c r="P4" s="62" t="s">
        <v>542</v>
      </c>
      <c r="Q4" s="4" t="s">
        <v>543</v>
      </c>
      <c r="R4" s="4" t="s">
        <v>544</v>
      </c>
      <c r="S4" s="4" t="s">
        <v>545</v>
      </c>
      <c r="T4" s="4"/>
      <c r="U4" s="4" t="s">
        <v>546</v>
      </c>
      <c r="V4" s="4" t="s">
        <v>547</v>
      </c>
      <c r="W4" s="4" t="s">
        <v>548</v>
      </c>
      <c r="X4" s="62" t="s">
        <v>549</v>
      </c>
      <c r="Y4" s="4" t="s">
        <v>550</v>
      </c>
      <c r="Z4" s="4" t="s">
        <v>551</v>
      </c>
      <c r="AA4" s="4" t="s">
        <v>552</v>
      </c>
      <c r="AB4" s="4" t="s">
        <v>553</v>
      </c>
      <c r="AD4" s="4"/>
    </row>
    <row r="5" spans="1:30">
      <c r="A5" s="4" t="s">
        <v>554</v>
      </c>
      <c r="B5" s="4" t="s">
        <v>555</v>
      </c>
      <c r="F5" t="s">
        <v>30</v>
      </c>
      <c r="G5" s="62" t="s">
        <v>556</v>
      </c>
      <c r="H5" s="4" t="s">
        <v>557</v>
      </c>
      <c r="I5" s="4" t="s">
        <v>558</v>
      </c>
      <c r="J5" t="s">
        <v>559</v>
      </c>
      <c r="K5" s="4" t="s">
        <v>560</v>
      </c>
      <c r="O5" s="4" t="s">
        <v>561</v>
      </c>
      <c r="P5" s="62" t="s">
        <v>562</v>
      </c>
      <c r="Q5" s="4" t="s">
        <v>563</v>
      </c>
      <c r="R5" s="4" t="s">
        <v>564</v>
      </c>
      <c r="S5" s="4" t="s">
        <v>565</v>
      </c>
      <c r="T5" s="4"/>
      <c r="U5" s="4" t="s">
        <v>566</v>
      </c>
      <c r="V5" s="4" t="s">
        <v>501</v>
      </c>
      <c r="W5" s="4" t="s">
        <v>146</v>
      </c>
      <c r="X5" s="62" t="s">
        <v>567</v>
      </c>
      <c r="Y5" s="4" t="s">
        <v>568</v>
      </c>
      <c r="Z5" s="4" t="s">
        <v>569</v>
      </c>
      <c r="AA5" s="4" t="s">
        <v>570</v>
      </c>
      <c r="AB5" s="4" t="s">
        <v>571</v>
      </c>
      <c r="AD5" s="4"/>
    </row>
    <row r="6" spans="1:30" ht="26.45">
      <c r="A6" s="4" t="s">
        <v>20</v>
      </c>
      <c r="B6" s="4" t="s">
        <v>572</v>
      </c>
      <c r="F6" t="s">
        <v>573</v>
      </c>
      <c r="G6" s="62" t="s">
        <v>574</v>
      </c>
      <c r="H6" s="4" t="s">
        <v>575</v>
      </c>
      <c r="I6" s="4" t="s">
        <v>576</v>
      </c>
      <c r="O6" s="4" t="s">
        <v>577</v>
      </c>
      <c r="P6" s="62" t="s">
        <v>578</v>
      </c>
      <c r="Q6" s="4" t="s">
        <v>579</v>
      </c>
      <c r="R6" s="4" t="s">
        <v>580</v>
      </c>
      <c r="S6" s="4" t="s">
        <v>581</v>
      </c>
      <c r="T6" s="4"/>
      <c r="U6" s="4" t="s">
        <v>16</v>
      </c>
      <c r="V6" s="4" t="s">
        <v>501</v>
      </c>
      <c r="W6" s="4" t="s">
        <v>582</v>
      </c>
      <c r="X6" s="62" t="s">
        <v>583</v>
      </c>
      <c r="Y6" s="4" t="s">
        <v>584</v>
      </c>
      <c r="Z6" s="4" t="s">
        <v>585</v>
      </c>
      <c r="AA6" s="4" t="s">
        <v>586</v>
      </c>
      <c r="AB6" s="4" t="s">
        <v>587</v>
      </c>
      <c r="AD6" s="4"/>
    </row>
    <row r="7" spans="1:30" ht="26.45">
      <c r="A7" s="4" t="s">
        <v>588</v>
      </c>
      <c r="B7" s="4" t="s">
        <v>589</v>
      </c>
      <c r="O7" s="4" t="s">
        <v>590</v>
      </c>
      <c r="P7" s="62" t="s">
        <v>591</v>
      </c>
      <c r="Q7" s="4" t="s">
        <v>592</v>
      </c>
      <c r="R7" s="4" t="s">
        <v>593</v>
      </c>
      <c r="S7" s="4" t="s">
        <v>594</v>
      </c>
      <c r="T7" s="5"/>
      <c r="W7" s="4" t="s">
        <v>595</v>
      </c>
      <c r="X7" s="62" t="s">
        <v>596</v>
      </c>
      <c r="Y7" s="4" t="s">
        <v>223</v>
      </c>
      <c r="Z7" s="4" t="s">
        <v>597</v>
      </c>
      <c r="AA7" s="4" t="s">
        <v>224</v>
      </c>
      <c r="AB7" s="4" t="s">
        <v>598</v>
      </c>
      <c r="AD7" s="4"/>
    </row>
    <row r="8" spans="1:30">
      <c r="A8" s="4" t="s">
        <v>599</v>
      </c>
      <c r="B8" s="4" t="s">
        <v>600</v>
      </c>
      <c r="O8" s="4" t="s">
        <v>601</v>
      </c>
      <c r="P8" s="62" t="s">
        <v>602</v>
      </c>
      <c r="Q8" s="4" t="s">
        <v>561</v>
      </c>
      <c r="R8" s="4" t="s">
        <v>562</v>
      </c>
      <c r="S8" s="4" t="s">
        <v>13</v>
      </c>
      <c r="T8" s="5"/>
      <c r="W8" s="4" t="s">
        <v>603</v>
      </c>
      <c r="X8" s="62" t="s">
        <v>604</v>
      </c>
      <c r="AA8" s="4" t="s">
        <v>167</v>
      </c>
      <c r="AB8" s="4" t="s">
        <v>605</v>
      </c>
      <c r="AD8" s="4"/>
    </row>
    <row r="9" spans="1:30" ht="26.45">
      <c r="A9" s="4" t="s">
        <v>606</v>
      </c>
      <c r="B9" s="4" t="s">
        <v>607</v>
      </c>
      <c r="O9" s="4" t="s">
        <v>608</v>
      </c>
      <c r="P9" s="62" t="s">
        <v>609</v>
      </c>
      <c r="Q9" s="4" t="s">
        <v>43</v>
      </c>
      <c r="R9" s="4" t="s">
        <v>610</v>
      </c>
      <c r="W9" s="4" t="s">
        <v>611</v>
      </c>
      <c r="X9" s="62" t="s">
        <v>612</v>
      </c>
      <c r="AA9" s="4" t="s">
        <v>613</v>
      </c>
      <c r="AB9" s="4" t="s">
        <v>614</v>
      </c>
      <c r="AD9" s="4"/>
    </row>
    <row r="10" spans="1:30">
      <c r="A10" s="4" t="s">
        <v>615</v>
      </c>
      <c r="B10" s="4" t="s">
        <v>616</v>
      </c>
      <c r="O10" s="4" t="s">
        <v>137</v>
      </c>
      <c r="P10" s="62" t="s">
        <v>617</v>
      </c>
      <c r="Q10" s="4" t="s">
        <v>618</v>
      </c>
      <c r="R10" s="4" t="s">
        <v>619</v>
      </c>
      <c r="W10" s="4" t="s">
        <v>620</v>
      </c>
      <c r="X10" s="62" t="s">
        <v>621</v>
      </c>
      <c r="AA10" s="4" t="s">
        <v>622</v>
      </c>
      <c r="AB10" s="4" t="s">
        <v>623</v>
      </c>
      <c r="AD10" s="4"/>
    </row>
    <row r="11" spans="1:30">
      <c r="A11" s="4" t="s">
        <v>624</v>
      </c>
      <c r="B11" s="4" t="s">
        <v>625</v>
      </c>
      <c r="H11" s="5"/>
      <c r="I11" s="5"/>
      <c r="O11" s="4" t="s">
        <v>626</v>
      </c>
      <c r="P11" s="62" t="s">
        <v>627</v>
      </c>
      <c r="Q11" s="4" t="s">
        <v>628</v>
      </c>
      <c r="R11" s="4" t="s">
        <v>629</v>
      </c>
      <c r="W11" s="4" t="s">
        <v>137</v>
      </c>
      <c r="X11" s="62" t="s">
        <v>630</v>
      </c>
      <c r="AA11" s="4" t="s">
        <v>631</v>
      </c>
      <c r="AB11" s="4" t="s">
        <v>632</v>
      </c>
      <c r="AD11" s="4"/>
    </row>
    <row r="12" spans="1:30" ht="26.45">
      <c r="A12" s="4" t="s">
        <v>633</v>
      </c>
      <c r="B12" s="4" t="s">
        <v>634</v>
      </c>
      <c r="C12" s="4"/>
      <c r="D12" s="5"/>
      <c r="H12" s="5"/>
      <c r="I12" s="5"/>
      <c r="O12" s="30" t="s">
        <v>140</v>
      </c>
      <c r="P12" s="62" t="s">
        <v>635</v>
      </c>
      <c r="Q12" s="4" t="s">
        <v>636</v>
      </c>
      <c r="R12" s="4" t="s">
        <v>637</v>
      </c>
      <c r="W12" s="4" t="s">
        <v>140</v>
      </c>
      <c r="X12" s="62" t="s">
        <v>638</v>
      </c>
      <c r="AA12" s="4" t="s">
        <v>639</v>
      </c>
      <c r="AB12" s="4" t="s">
        <v>640</v>
      </c>
      <c r="AD12" s="4"/>
    </row>
    <row r="13" spans="1:30">
      <c r="A13" s="4" t="s">
        <v>641</v>
      </c>
      <c r="B13" s="4" t="s">
        <v>642</v>
      </c>
      <c r="C13" s="4"/>
      <c r="D13" s="5"/>
      <c r="H13" s="5"/>
      <c r="I13" s="5"/>
      <c r="Q13" s="4" t="s">
        <v>643</v>
      </c>
      <c r="R13" s="4" t="s">
        <v>644</v>
      </c>
      <c r="W13" s="4" t="s">
        <v>645</v>
      </c>
      <c r="X13" s="62" t="s">
        <v>646</v>
      </c>
      <c r="AA13" s="4" t="s">
        <v>647</v>
      </c>
      <c r="AB13" s="4" t="s">
        <v>648</v>
      </c>
      <c r="AD13" s="4"/>
    </row>
    <row r="14" spans="1:30">
      <c r="A14" s="4" t="s">
        <v>649</v>
      </c>
      <c r="B14" s="4" t="s">
        <v>650</v>
      </c>
      <c r="C14" s="4"/>
      <c r="D14" s="5"/>
      <c r="H14" s="5"/>
      <c r="I14" s="5"/>
      <c r="Q14" s="4" t="s">
        <v>73</v>
      </c>
      <c r="R14" s="4" t="s">
        <v>651</v>
      </c>
      <c r="AA14" s="4" t="s">
        <v>652</v>
      </c>
      <c r="AB14" s="4" t="s">
        <v>653</v>
      </c>
      <c r="AD14" s="4"/>
    </row>
    <row r="15" spans="1:30">
      <c r="B15" s="4"/>
      <c r="C15" s="4"/>
      <c r="D15" s="5"/>
      <c r="H15" s="5"/>
      <c r="I15" s="5"/>
      <c r="Q15" s="4" t="s">
        <v>654</v>
      </c>
      <c r="R15" s="4" t="s">
        <v>655</v>
      </c>
      <c r="AA15" s="4" t="s">
        <v>656</v>
      </c>
      <c r="AB15" s="4" t="s">
        <v>657</v>
      </c>
      <c r="AD15" s="4"/>
    </row>
    <row r="16" spans="1:30">
      <c r="B16" s="4"/>
      <c r="C16" s="4"/>
      <c r="D16" s="5"/>
      <c r="Q16" s="4" t="s">
        <v>658</v>
      </c>
      <c r="R16" s="4" t="s">
        <v>659</v>
      </c>
      <c r="AA16" s="4" t="s">
        <v>660</v>
      </c>
      <c r="AB16" s="4" t="s">
        <v>661</v>
      </c>
      <c r="AD16" s="4"/>
    </row>
    <row r="17" spans="2:30">
      <c r="B17" s="4"/>
      <c r="C17" s="4"/>
      <c r="D17" s="5"/>
      <c r="K17" s="4"/>
      <c r="L17" s="4"/>
      <c r="Q17" s="4" t="s">
        <v>515</v>
      </c>
      <c r="R17" s="4" t="s">
        <v>662</v>
      </c>
      <c r="AA17" s="4" t="s">
        <v>663</v>
      </c>
      <c r="AB17" s="4" t="s">
        <v>664</v>
      </c>
      <c r="AD17" s="4"/>
    </row>
    <row r="18" spans="2:30">
      <c r="B18" s="4"/>
      <c r="C18" s="4"/>
      <c r="D18" s="5"/>
      <c r="K18" s="4"/>
      <c r="L18" s="4"/>
      <c r="Q18" s="4" t="s">
        <v>665</v>
      </c>
      <c r="R18" s="4" t="s">
        <v>666</v>
      </c>
      <c r="AA18" s="58" t="s">
        <v>667</v>
      </c>
      <c r="AB18" s="4" t="s">
        <v>668</v>
      </c>
      <c r="AD18" s="4"/>
    </row>
    <row r="19" spans="2:30">
      <c r="B19" s="4"/>
      <c r="C19" s="4"/>
      <c r="D19" s="5"/>
      <c r="K19" s="4"/>
      <c r="L19" s="4"/>
      <c r="Q19" s="4" t="s">
        <v>669</v>
      </c>
      <c r="R19" s="4" t="s">
        <v>670</v>
      </c>
      <c r="U19" s="62"/>
      <c r="V19" s="62"/>
      <c r="Y19" s="5"/>
      <c r="Z19" s="5"/>
      <c r="AA19" s="58" t="s">
        <v>671</v>
      </c>
      <c r="AB19" s="4" t="s">
        <v>672</v>
      </c>
      <c r="AD19" s="4"/>
    </row>
    <row r="20" spans="2:30">
      <c r="B20" s="4"/>
      <c r="C20" s="4"/>
      <c r="D20" s="5"/>
      <c r="Q20" s="4" t="s">
        <v>673</v>
      </c>
      <c r="R20" s="4" t="s">
        <v>674</v>
      </c>
      <c r="U20" s="62"/>
      <c r="V20" s="62"/>
      <c r="Y20" s="5"/>
      <c r="Z20" s="5"/>
    </row>
    <row r="21" spans="2:30">
      <c r="B21" s="4"/>
      <c r="C21" s="4"/>
      <c r="D21" s="5"/>
      <c r="Q21" s="4" t="s">
        <v>675</v>
      </c>
      <c r="R21" s="4" t="s">
        <v>676</v>
      </c>
      <c r="U21" s="62"/>
      <c r="V21" s="62"/>
      <c r="Y21" s="5"/>
      <c r="Z21" s="5"/>
    </row>
    <row r="22" spans="2:30">
      <c r="B22" s="4"/>
      <c r="C22" s="4"/>
      <c r="D22" s="5"/>
      <c r="Q22" s="4" t="s">
        <v>677</v>
      </c>
      <c r="R22" s="4" t="s">
        <v>678</v>
      </c>
      <c r="U22" s="62"/>
      <c r="V22" s="62"/>
      <c r="Y22" s="5"/>
      <c r="Z22" s="5"/>
    </row>
    <row r="23" spans="2:30">
      <c r="B23" s="4"/>
      <c r="C23" s="4"/>
      <c r="D23" s="5"/>
      <c r="Q23" s="4" t="s">
        <v>608</v>
      </c>
      <c r="R23" s="4" t="s">
        <v>609</v>
      </c>
      <c r="U23" s="62"/>
      <c r="V23" s="62"/>
      <c r="Y23" s="5"/>
      <c r="Z23" s="5"/>
    </row>
    <row r="24" spans="2:30">
      <c r="B24" s="4"/>
      <c r="C24" s="4"/>
      <c r="D24" s="5"/>
      <c r="Q24" s="4" t="s">
        <v>679</v>
      </c>
      <c r="R24" s="4" t="s">
        <v>680</v>
      </c>
      <c r="U24" s="62"/>
      <c r="V24" s="62"/>
      <c r="Y24" s="5"/>
      <c r="Z24" s="5"/>
    </row>
    <row r="25" spans="2:30">
      <c r="Q25" s="4" t="s">
        <v>538</v>
      </c>
      <c r="R25" s="4" t="s">
        <v>681</v>
      </c>
      <c r="U25" s="62"/>
      <c r="V25" s="62"/>
    </row>
    <row r="26" spans="2:30">
      <c r="Q26" s="4" t="s">
        <v>682</v>
      </c>
      <c r="R26" s="4" t="s">
        <v>683</v>
      </c>
      <c r="U26" s="62"/>
      <c r="V26" s="62"/>
    </row>
    <row r="27" spans="2:30">
      <c r="Q27" s="4" t="s">
        <v>684</v>
      </c>
      <c r="R27" s="4" t="s">
        <v>685</v>
      </c>
      <c r="U27" s="62"/>
      <c r="V27" s="62"/>
    </row>
    <row r="28" spans="2:30">
      <c r="Q28" s="4" t="s">
        <v>686</v>
      </c>
      <c r="R28" s="4" t="s">
        <v>687</v>
      </c>
      <c r="U28" s="62"/>
      <c r="V28" s="62"/>
    </row>
    <row r="29" spans="2:30">
      <c r="Q29" s="4" t="s">
        <v>140</v>
      </c>
      <c r="R29" s="4" t="s">
        <v>635</v>
      </c>
      <c r="U29" s="62"/>
      <c r="V29" s="62"/>
    </row>
    <row r="30" spans="2:30">
      <c r="Q30" s="4" t="s">
        <v>688</v>
      </c>
      <c r="R30" s="4" t="s">
        <v>689</v>
      </c>
      <c r="U30" s="62"/>
      <c r="V30" s="62"/>
    </row>
    <row r="31" spans="2:30">
      <c r="Q31" s="4" t="s">
        <v>690</v>
      </c>
      <c r="R31" s="4" t="s">
        <v>691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9AB1A-02CF-4596-9E8E-4EFE1C20FA9A}">
  <dimension ref="A1:AT27"/>
  <sheetViews>
    <sheetView workbookViewId="0">
      <selection activeCell="A7" sqref="A7:A27"/>
    </sheetView>
  </sheetViews>
  <sheetFormatPr defaultRowHeight="14.45"/>
  <cols>
    <col min="1" max="1" width="16.5703125" bestFit="1" customWidth="1"/>
    <col min="2" max="2" width="26" bestFit="1" customWidth="1"/>
    <col min="3" max="3" width="13.7109375" bestFit="1" customWidth="1"/>
    <col min="4" max="4" width="16.7109375" bestFit="1" customWidth="1"/>
    <col min="5" max="5" width="16.5703125" bestFit="1" customWidth="1"/>
    <col min="6" max="6" width="39.7109375" bestFit="1" customWidth="1"/>
    <col min="7" max="7" width="18.28515625" bestFit="1" customWidth="1"/>
    <col min="9" max="9" width="8.140625" bestFit="1" customWidth="1"/>
    <col min="10" max="10" width="6.7109375" bestFit="1" customWidth="1"/>
    <col min="11" max="11" width="11.28515625" bestFit="1" customWidth="1"/>
    <col min="12" max="12" width="18" bestFit="1" customWidth="1"/>
    <col min="13" max="13" width="7.28515625" bestFit="1" customWidth="1"/>
    <col min="14" max="14" width="13.85546875" bestFit="1" customWidth="1"/>
    <col min="15" max="15" width="12.7109375" bestFit="1" customWidth="1"/>
    <col min="16" max="16" width="16.28515625" bestFit="1" customWidth="1"/>
    <col min="17" max="17" width="7.28515625" bestFit="1" customWidth="1"/>
    <col min="18" max="18" width="14.7109375" bestFit="1" customWidth="1"/>
    <col min="19" max="19" width="13.5703125" bestFit="1" customWidth="1"/>
    <col min="20" max="20" width="6.7109375" bestFit="1" customWidth="1"/>
    <col min="21" max="21" width="4.7109375" bestFit="1" customWidth="1"/>
    <col min="22" max="22" width="7.7109375" style="11" bestFit="1" customWidth="1"/>
    <col min="23" max="23" width="8.140625" bestFit="1" customWidth="1"/>
    <col min="24" max="24" width="11.28515625" bestFit="1" customWidth="1"/>
    <col min="25" max="25" width="17.7109375" bestFit="1" customWidth="1"/>
    <col min="26" max="26" width="10.28515625" bestFit="1" customWidth="1"/>
    <col min="27" max="27" width="13.7109375" bestFit="1" customWidth="1"/>
    <col min="28" max="29" width="6.85546875" bestFit="1" customWidth="1"/>
    <col min="30" max="30" width="11.28515625" bestFit="1" customWidth="1"/>
    <col min="31" max="31" width="17.7109375" bestFit="1" customWidth="1"/>
    <col min="32" max="32" width="9.28515625" bestFit="1" customWidth="1"/>
    <col min="33" max="33" width="15.140625" bestFit="1" customWidth="1"/>
    <col min="34" max="34" width="4.7109375" bestFit="1" customWidth="1"/>
    <col min="35" max="35" width="5.140625" bestFit="1" customWidth="1"/>
    <col min="36" max="36" width="11.28515625" bestFit="1" customWidth="1"/>
    <col min="37" max="37" width="17.7109375" bestFit="1" customWidth="1"/>
    <col min="38" max="38" width="7.28515625" bestFit="1" customWidth="1"/>
    <col min="39" max="39" width="4.7109375" bestFit="1" customWidth="1"/>
    <col min="40" max="40" width="16.7109375" bestFit="1" customWidth="1"/>
    <col min="41" max="41" width="4.7109375" bestFit="1" customWidth="1"/>
    <col min="42" max="42" width="16.7109375" bestFit="1" customWidth="1"/>
    <col min="43" max="43" width="15.140625" bestFit="1" customWidth="1"/>
    <col min="44" max="45" width="18.7109375" bestFit="1" customWidth="1"/>
    <col min="46" max="46" width="22.28515625" bestFit="1" customWidth="1"/>
  </cols>
  <sheetData>
    <row r="1" spans="1:46" ht="14.45" customHeight="1">
      <c r="A1" s="166" t="s">
        <v>265</v>
      </c>
      <c r="B1" s="167"/>
      <c r="C1" s="167"/>
      <c r="D1" s="167"/>
      <c r="E1" s="167"/>
      <c r="F1" s="167"/>
      <c r="G1" s="167"/>
      <c r="H1" s="167"/>
      <c r="I1" s="167"/>
      <c r="J1" s="167"/>
      <c r="K1" s="167"/>
      <c r="L1" s="167"/>
      <c r="M1" s="167"/>
      <c r="N1" s="167"/>
      <c r="O1" s="167"/>
      <c r="P1" s="167"/>
      <c r="Q1" s="167"/>
      <c r="R1" s="167"/>
      <c r="S1" s="167"/>
      <c r="T1" s="167"/>
      <c r="U1" s="167"/>
      <c r="V1" s="167"/>
      <c r="W1" s="167"/>
      <c r="X1" s="167"/>
      <c r="Y1" s="167"/>
      <c r="Z1" s="167"/>
      <c r="AA1" s="167"/>
      <c r="AB1" s="167"/>
      <c r="AC1" s="167"/>
      <c r="AD1" s="167"/>
      <c r="AE1" s="167"/>
      <c r="AF1" s="167"/>
      <c r="AG1" s="167"/>
      <c r="AH1" s="167"/>
      <c r="AI1" s="167"/>
      <c r="AJ1" s="167"/>
      <c r="AK1" s="167"/>
      <c r="AL1" s="167"/>
      <c r="AM1" s="167"/>
      <c r="AN1" s="167"/>
      <c r="AO1" s="167"/>
      <c r="AP1" s="167"/>
      <c r="AQ1" s="167"/>
      <c r="AR1" s="167"/>
      <c r="AS1" s="167"/>
      <c r="AT1" s="168"/>
    </row>
    <row r="2" spans="1:46">
      <c r="A2" s="169" t="s">
        <v>266</v>
      </c>
      <c r="B2" s="171" t="s">
        <v>267</v>
      </c>
      <c r="C2" s="173" t="s">
        <v>268</v>
      </c>
      <c r="D2" s="173"/>
      <c r="E2" s="173"/>
      <c r="F2" s="173"/>
      <c r="G2" s="173"/>
      <c r="H2" s="173"/>
      <c r="I2" s="173"/>
      <c r="J2" s="173"/>
      <c r="K2" s="173"/>
      <c r="L2" s="173"/>
      <c r="M2" s="173"/>
      <c r="N2" s="173"/>
      <c r="O2" s="173"/>
      <c r="P2" s="173"/>
      <c r="Q2" s="173"/>
      <c r="R2" s="173"/>
      <c r="S2" s="173"/>
      <c r="T2" s="173"/>
      <c r="U2" s="173"/>
      <c r="V2" s="173"/>
      <c r="W2" s="173"/>
      <c r="X2" s="173"/>
      <c r="Y2" s="173"/>
      <c r="Z2" s="173"/>
      <c r="AA2" s="173"/>
      <c r="AB2" s="173"/>
      <c r="AC2" s="173"/>
      <c r="AD2" s="173"/>
      <c r="AE2" s="173"/>
      <c r="AF2" s="173"/>
      <c r="AG2" s="173"/>
      <c r="AH2" s="173"/>
      <c r="AI2" s="173"/>
      <c r="AJ2" s="173"/>
      <c r="AK2" s="173"/>
      <c r="AL2" s="173"/>
      <c r="AM2" s="173"/>
      <c r="AN2" s="173"/>
      <c r="AO2" s="173"/>
      <c r="AP2" s="173"/>
      <c r="AQ2" s="173"/>
      <c r="AR2" s="173"/>
      <c r="AS2" s="173"/>
      <c r="AT2" s="174"/>
    </row>
    <row r="3" spans="1:46">
      <c r="A3" s="169"/>
      <c r="B3" s="171"/>
      <c r="C3" s="171" t="s">
        <v>266</v>
      </c>
      <c r="D3" s="171" t="s">
        <v>269</v>
      </c>
      <c r="E3" s="173" t="s">
        <v>270</v>
      </c>
      <c r="F3" s="173"/>
      <c r="G3" s="173"/>
      <c r="H3" s="173"/>
      <c r="I3" s="173"/>
      <c r="J3" s="173"/>
      <c r="K3" s="173"/>
      <c r="L3" s="173"/>
      <c r="M3" s="173"/>
      <c r="N3" s="173"/>
      <c r="O3" s="173"/>
      <c r="P3" s="173"/>
      <c r="Q3" s="173"/>
      <c r="R3" s="173"/>
      <c r="S3" s="173"/>
      <c r="T3" s="173"/>
      <c r="U3" s="173" t="s">
        <v>271</v>
      </c>
      <c r="V3" s="173"/>
      <c r="W3" s="173"/>
      <c r="X3" s="173"/>
      <c r="Y3" s="173"/>
      <c r="Z3" s="173"/>
      <c r="AA3" s="173"/>
      <c r="AB3" s="173"/>
      <c r="AC3" s="173"/>
      <c r="AD3" s="173"/>
      <c r="AE3" s="173"/>
      <c r="AF3" s="173"/>
      <c r="AG3" s="173"/>
      <c r="AH3" s="173"/>
      <c r="AI3" s="173"/>
      <c r="AJ3" s="173"/>
      <c r="AK3" s="173"/>
      <c r="AL3" s="173"/>
      <c r="AM3" s="173"/>
      <c r="AN3" s="173"/>
      <c r="AO3" s="173"/>
      <c r="AP3" s="173"/>
      <c r="AQ3" s="173"/>
      <c r="AR3" s="173"/>
      <c r="AS3" s="171" t="s">
        <v>272</v>
      </c>
      <c r="AT3" s="176" t="s">
        <v>273</v>
      </c>
    </row>
    <row r="4" spans="1:46">
      <c r="A4" s="169"/>
      <c r="B4" s="171"/>
      <c r="C4" s="171"/>
      <c r="D4" s="171"/>
      <c r="E4" s="171" t="s">
        <v>274</v>
      </c>
      <c r="F4" s="171" t="s">
        <v>275</v>
      </c>
      <c r="G4" s="171" t="s">
        <v>276</v>
      </c>
      <c r="H4" s="173" t="s">
        <v>277</v>
      </c>
      <c r="I4" s="173"/>
      <c r="J4" s="173"/>
      <c r="K4" s="173"/>
      <c r="L4" s="173"/>
      <c r="M4" s="173"/>
      <c r="N4" s="173"/>
      <c r="O4" s="171" t="s">
        <v>278</v>
      </c>
      <c r="P4" s="171" t="s">
        <v>279</v>
      </c>
      <c r="Q4" s="173" t="s">
        <v>280</v>
      </c>
      <c r="R4" s="173"/>
      <c r="S4" s="173"/>
      <c r="T4" s="173"/>
      <c r="U4" s="171" t="s">
        <v>266</v>
      </c>
      <c r="V4" s="173" t="s">
        <v>281</v>
      </c>
      <c r="W4" s="173"/>
      <c r="X4" s="173"/>
      <c r="Y4" s="173"/>
      <c r="Z4" s="173"/>
      <c r="AA4" s="171" t="s">
        <v>282</v>
      </c>
      <c r="AB4" s="173" t="s">
        <v>283</v>
      </c>
      <c r="AC4" s="173"/>
      <c r="AD4" s="173"/>
      <c r="AE4" s="173"/>
      <c r="AF4" s="173"/>
      <c r="AG4" s="171" t="s">
        <v>284</v>
      </c>
      <c r="AH4" s="173" t="s">
        <v>285</v>
      </c>
      <c r="AI4" s="173"/>
      <c r="AJ4" s="173"/>
      <c r="AK4" s="173"/>
      <c r="AL4" s="173"/>
      <c r="AM4" s="173" t="s">
        <v>286</v>
      </c>
      <c r="AN4" s="173"/>
      <c r="AO4" s="173" t="s">
        <v>287</v>
      </c>
      <c r="AP4" s="173"/>
      <c r="AQ4" s="171" t="s">
        <v>288</v>
      </c>
      <c r="AR4" s="171" t="s">
        <v>289</v>
      </c>
      <c r="AS4" s="171"/>
      <c r="AT4" s="176"/>
    </row>
    <row r="5" spans="1:46">
      <c r="A5" s="169"/>
      <c r="B5" s="171"/>
      <c r="C5" s="171"/>
      <c r="D5" s="171"/>
      <c r="E5" s="171"/>
      <c r="F5" s="171"/>
      <c r="G5" s="171"/>
      <c r="H5" s="171" t="s">
        <v>266</v>
      </c>
      <c r="I5" s="173" t="s">
        <v>290</v>
      </c>
      <c r="J5" s="173"/>
      <c r="K5" s="173"/>
      <c r="L5" s="173"/>
      <c r="M5" s="173"/>
      <c r="N5" s="171" t="s">
        <v>291</v>
      </c>
      <c r="O5" s="171"/>
      <c r="P5" s="171"/>
      <c r="Q5" s="171" t="s">
        <v>266</v>
      </c>
      <c r="R5" s="171" t="s">
        <v>292</v>
      </c>
      <c r="S5" s="171" t="s">
        <v>293</v>
      </c>
      <c r="T5" s="171" t="s">
        <v>294</v>
      </c>
      <c r="U5" s="171"/>
      <c r="V5" s="178" t="s">
        <v>266</v>
      </c>
      <c r="W5" s="171" t="s">
        <v>75</v>
      </c>
      <c r="X5" s="171" t="s">
        <v>295</v>
      </c>
      <c r="Y5" s="171" t="s">
        <v>296</v>
      </c>
      <c r="Z5" s="171" t="s">
        <v>297</v>
      </c>
      <c r="AA5" s="171"/>
      <c r="AB5" s="171" t="s">
        <v>266</v>
      </c>
      <c r="AC5" s="171" t="s">
        <v>75</v>
      </c>
      <c r="AD5" s="171" t="s">
        <v>295</v>
      </c>
      <c r="AE5" s="171" t="s">
        <v>296</v>
      </c>
      <c r="AF5" s="171" t="s">
        <v>297</v>
      </c>
      <c r="AG5" s="171"/>
      <c r="AH5" s="171" t="s">
        <v>266</v>
      </c>
      <c r="AI5" s="171" t="s">
        <v>75</v>
      </c>
      <c r="AJ5" s="171" t="s">
        <v>295</v>
      </c>
      <c r="AK5" s="171" t="s">
        <v>296</v>
      </c>
      <c r="AL5" s="171" t="s">
        <v>297</v>
      </c>
      <c r="AM5" s="171" t="s">
        <v>266</v>
      </c>
      <c r="AN5" s="171" t="s">
        <v>298</v>
      </c>
      <c r="AO5" s="171" t="s">
        <v>266</v>
      </c>
      <c r="AP5" s="171" t="s">
        <v>298</v>
      </c>
      <c r="AQ5" s="171"/>
      <c r="AR5" s="171"/>
      <c r="AS5" s="171"/>
      <c r="AT5" s="176"/>
    </row>
    <row r="6" spans="1:46" ht="15" thickBot="1">
      <c r="A6" s="170"/>
      <c r="B6" s="172"/>
      <c r="C6" s="172"/>
      <c r="D6" s="172"/>
      <c r="E6" s="172"/>
      <c r="F6" s="172"/>
      <c r="G6" s="172"/>
      <c r="H6" s="172"/>
      <c r="I6" s="54" t="s">
        <v>266</v>
      </c>
      <c r="J6" s="54" t="s">
        <v>75</v>
      </c>
      <c r="K6" s="54" t="s">
        <v>295</v>
      </c>
      <c r="L6" s="54" t="s">
        <v>299</v>
      </c>
      <c r="M6" s="54" t="s">
        <v>297</v>
      </c>
      <c r="N6" s="172"/>
      <c r="O6" s="172"/>
      <c r="P6" s="172"/>
      <c r="Q6" s="172"/>
      <c r="R6" s="172"/>
      <c r="S6" s="172"/>
      <c r="T6" s="172"/>
      <c r="U6" s="172"/>
      <c r="V6" s="179"/>
      <c r="W6" s="172"/>
      <c r="X6" s="172"/>
      <c r="Y6" s="172"/>
      <c r="Z6" s="172"/>
      <c r="AA6" s="172"/>
      <c r="AB6" s="172"/>
      <c r="AC6" s="172"/>
      <c r="AD6" s="172"/>
      <c r="AE6" s="172"/>
      <c r="AF6" s="172"/>
      <c r="AG6" s="172"/>
      <c r="AH6" s="172"/>
      <c r="AI6" s="172"/>
      <c r="AJ6" s="172"/>
      <c r="AK6" s="172"/>
      <c r="AL6" s="172"/>
      <c r="AM6" s="172"/>
      <c r="AN6" s="172"/>
      <c r="AO6" s="172"/>
      <c r="AP6" s="172"/>
      <c r="AQ6" s="172"/>
      <c r="AR6" s="172"/>
      <c r="AS6" s="172"/>
      <c r="AT6" s="177"/>
    </row>
    <row r="7" spans="1:46">
      <c r="A7" s="180" t="s">
        <v>300</v>
      </c>
      <c r="B7" s="180" t="str">
        <f>Shelled!A31</f>
        <v>Schedule of activities - Table 1</v>
      </c>
      <c r="C7" t="s">
        <v>301</v>
      </c>
      <c r="D7" t="str">
        <f>IF(Shelled!B38="","",Shelled!B38)</f>
        <v>X</v>
      </c>
      <c r="E7" t="str">
        <f>Shelled!S38</f>
        <v>A01001</v>
      </c>
      <c r="F7" t="str">
        <f>Shelled!B76</f>
        <v>Informed consent is obtained at screening</v>
      </c>
      <c r="G7" t="str">
        <f>Shelled!A38</f>
        <v>Informed Consent</v>
      </c>
      <c r="H7" t="s">
        <v>302</v>
      </c>
      <c r="O7" t="str">
        <f>Shelled!S39</f>
        <v>A01002</v>
      </c>
      <c r="Q7" t="s">
        <v>303</v>
      </c>
      <c r="R7">
        <f>Shelled!D76</f>
        <v>0</v>
      </c>
      <c r="S7">
        <f>Shelled!E76</f>
        <v>0</v>
      </c>
      <c r="T7">
        <f>Shelled!F76</f>
        <v>0</v>
      </c>
      <c r="U7" t="str">
        <f>Shelled!H$60</f>
        <v>V001</v>
      </c>
      <c r="V7" s="11" t="s">
        <v>304</v>
      </c>
      <c r="W7" t="str">
        <f>LOOKUP(Z7,CT!Y$2:Y$7,CT!Z$2:Z$7)</f>
        <v>C175574</v>
      </c>
      <c r="X7" t="s">
        <v>305</v>
      </c>
      <c r="Z7" s="11" t="str">
        <f>Shelled!E$60</f>
        <v>IN PERSON</v>
      </c>
      <c r="AA7" t="str">
        <f>Shelled!A$60</f>
        <v>Screening</v>
      </c>
      <c r="AB7" t="s">
        <v>306</v>
      </c>
      <c r="AC7" t="str">
        <f>LOOKUP(AF7,CT!$AA$2:$AA$19,CT!$AB$2:$AB$19)</f>
        <v>C51282</v>
      </c>
      <c r="AD7" t="s">
        <v>305</v>
      </c>
      <c r="AF7" s="11" t="str">
        <f>Shelled!F$60</f>
        <v>CLINIC</v>
      </c>
      <c r="AG7" t="str">
        <f>Shelled!B$60</f>
        <v>SCREENING</v>
      </c>
      <c r="AM7" t="s">
        <v>307</v>
      </c>
      <c r="AN7" t="str">
        <f>Shelled!$C$60</f>
        <v>6 weeks prior to treatment</v>
      </c>
      <c r="AO7" t="s">
        <v>308</v>
      </c>
      <c r="AP7" t="str">
        <f>Shelled!$D$60</f>
        <v>start of run-in period</v>
      </c>
      <c r="AQ7" t="str">
        <f>Shelled!H$61</f>
        <v>V002</v>
      </c>
      <c r="AS7" t="str">
        <f>C8</f>
        <v>BCD002</v>
      </c>
    </row>
    <row r="8" spans="1:46">
      <c r="A8" s="114"/>
      <c r="B8" s="114"/>
      <c r="C8" t="s">
        <v>309</v>
      </c>
      <c r="D8" t="str">
        <f>IF(Shelled!B39="","",Shelled!B39)</f>
        <v>X (after assessments)</v>
      </c>
      <c r="E8" t="str">
        <f>Shelled!S39</f>
        <v>A01002</v>
      </c>
      <c r="F8" t="str">
        <f>Shelled!B77</f>
        <v>Inclusion and Exclusion criteria evaluation</v>
      </c>
      <c r="G8" t="str">
        <f>Shelled!A39</f>
        <v>Eligibility Screening</v>
      </c>
      <c r="O8" t="str">
        <f>Shelled!S40</f>
        <v>A01003</v>
      </c>
      <c r="P8" t="str">
        <f>Shelled!S38</f>
        <v>A01001</v>
      </c>
      <c r="U8" t="str">
        <f>Shelled!H$60</f>
        <v>V001</v>
      </c>
      <c r="V8" s="11" t="s">
        <v>304</v>
      </c>
      <c r="W8" t="str">
        <f>LOOKUP(Z8,CT!Y$2:Y$7,CT!Z$2:Z$7)</f>
        <v>C175574</v>
      </c>
      <c r="X8" t="s">
        <v>305</v>
      </c>
      <c r="Z8" s="11" t="str">
        <f>Shelled!E$60</f>
        <v>IN PERSON</v>
      </c>
      <c r="AA8" t="str">
        <f>Shelled!A$60</f>
        <v>Screening</v>
      </c>
      <c r="AB8" t="s">
        <v>306</v>
      </c>
      <c r="AC8" t="str">
        <f>LOOKUP(AF8,CT!AA$2:AA$19,CT!AB$2:AB$19)</f>
        <v>C51282</v>
      </c>
      <c r="AD8" t="s">
        <v>305</v>
      </c>
      <c r="AF8" s="11" t="str">
        <f>Shelled!F$60</f>
        <v>CLINIC</v>
      </c>
      <c r="AG8" t="str">
        <f>Shelled!B$60</f>
        <v>SCREENING</v>
      </c>
      <c r="AM8" t="s">
        <v>307</v>
      </c>
      <c r="AN8" t="str">
        <f>Shelled!C$60</f>
        <v>6 weeks prior to treatment</v>
      </c>
      <c r="AO8" t="s">
        <v>308</v>
      </c>
      <c r="AP8" t="str">
        <f>Shelled!D$60</f>
        <v>start of run-in period</v>
      </c>
      <c r="AQ8" t="str">
        <f>Shelled!H$61</f>
        <v>V002</v>
      </c>
      <c r="AS8" t="str">
        <f>C9</f>
        <v>BCD003</v>
      </c>
      <c r="AT8" t="str">
        <f>C7</f>
        <v>BCD001</v>
      </c>
    </row>
    <row r="9" spans="1:46">
      <c r="A9" s="114"/>
      <c r="B9" s="114"/>
      <c r="C9" s="129" t="s">
        <v>310</v>
      </c>
      <c r="D9" s="129" t="str">
        <f>IF(Shelled!B40="","",Shelled!B40)</f>
        <v>X</v>
      </c>
      <c r="E9" s="129" t="str">
        <f>Shelled!S40</f>
        <v>A01003</v>
      </c>
      <c r="F9" s="129" t="str">
        <f>Shelled!B78</f>
        <v>Hematology assessment in blood samples</v>
      </c>
      <c r="G9" s="129" t="str">
        <f>Shelled!A40</f>
        <v>Hematology</v>
      </c>
      <c r="O9" s="129" t="str">
        <f>Shelled!S41</f>
        <v>A01004</v>
      </c>
      <c r="P9" s="129" t="str">
        <f>Shelled!S39</f>
        <v>A01002</v>
      </c>
      <c r="Q9" s="11" t="s">
        <v>311</v>
      </c>
      <c r="R9" t="str">
        <f>Shelled!D78</f>
        <v>RBC</v>
      </c>
      <c r="S9" t="str">
        <f>Shelled!E78</f>
        <v>Red Blood Cell count</v>
      </c>
      <c r="T9" t="str">
        <f>Shelled!F78</f>
        <v>LabPage</v>
      </c>
      <c r="U9" s="175" t="str">
        <f>Shelled!H$60</f>
        <v>V001</v>
      </c>
      <c r="V9" s="129" t="s">
        <v>304</v>
      </c>
      <c r="W9" s="175" t="str">
        <f>LOOKUP(Z9,CT!Y$2:Y$7,CT!Z$2:Z$7)</f>
        <v>C175574</v>
      </c>
      <c r="X9" s="129" t="s">
        <v>305</v>
      </c>
      <c r="Y9" s="175"/>
      <c r="Z9" s="129" t="str">
        <f>Shelled!E$60</f>
        <v>IN PERSON</v>
      </c>
      <c r="AA9" s="129" t="str">
        <f>Shelled!A$60</f>
        <v>Screening</v>
      </c>
      <c r="AB9" s="129" t="s">
        <v>306</v>
      </c>
      <c r="AC9" s="175" t="str">
        <f>LOOKUP(AF9,CT!AA$2:AA$19,CT!AB$2:AB$19)</f>
        <v>C51282</v>
      </c>
      <c r="AD9" s="129" t="s">
        <v>305</v>
      </c>
      <c r="AE9" s="175"/>
      <c r="AF9" s="129" t="str">
        <f>Shelled!F$60</f>
        <v>CLINIC</v>
      </c>
      <c r="AG9" s="129" t="str">
        <f>Shelled!B$60</f>
        <v>SCREENING</v>
      </c>
      <c r="AH9" s="175"/>
      <c r="AI9" s="175"/>
      <c r="AJ9" s="175"/>
      <c r="AK9" s="175"/>
      <c r="AL9" s="175"/>
      <c r="AM9" s="129" t="s">
        <v>307</v>
      </c>
      <c r="AN9" s="129" t="str">
        <f>Shelled!C$60</f>
        <v>6 weeks prior to treatment</v>
      </c>
      <c r="AO9" s="129" t="s">
        <v>308</v>
      </c>
      <c r="AP9" s="129" t="str">
        <f>Shelled!D$60</f>
        <v>start of run-in period</v>
      </c>
      <c r="AQ9" s="129" t="str">
        <f>Shelled!H$61</f>
        <v>V002</v>
      </c>
      <c r="AR9" s="175"/>
      <c r="AS9" s="129" t="str">
        <f>C12</f>
        <v>BCD004</v>
      </c>
      <c r="AT9" s="129" t="str">
        <f>C8</f>
        <v>BCD002</v>
      </c>
    </row>
    <row r="10" spans="1:46">
      <c r="A10" s="114"/>
      <c r="B10" s="114"/>
      <c r="C10" s="129"/>
      <c r="D10" s="129"/>
      <c r="E10" s="129"/>
      <c r="F10" s="129"/>
      <c r="G10" s="129"/>
      <c r="O10" s="129"/>
      <c r="P10" s="129"/>
      <c r="Q10" s="11" t="s">
        <v>312</v>
      </c>
      <c r="R10" t="str">
        <f>Shelled!D79</f>
        <v>HCT</v>
      </c>
      <c r="S10" t="str">
        <f>Shelled!E79</f>
        <v>Hematocrit</v>
      </c>
      <c r="T10" t="str">
        <f>Shelled!F79</f>
        <v>LabPage</v>
      </c>
      <c r="U10" s="175"/>
      <c r="V10" s="129"/>
      <c r="W10" s="175"/>
      <c r="X10" s="129"/>
      <c r="Y10" s="175"/>
      <c r="Z10" s="129"/>
      <c r="AA10" s="129"/>
      <c r="AB10" s="129"/>
      <c r="AC10" s="175"/>
      <c r="AD10" s="129"/>
      <c r="AE10" s="175"/>
      <c r="AF10" s="129"/>
      <c r="AG10" s="129"/>
      <c r="AH10" s="175"/>
      <c r="AI10" s="175"/>
      <c r="AJ10" s="175"/>
      <c r="AK10" s="175"/>
      <c r="AL10" s="175"/>
      <c r="AM10" s="129"/>
      <c r="AN10" s="129"/>
      <c r="AO10" s="129"/>
      <c r="AP10" s="129"/>
      <c r="AQ10" s="129"/>
      <c r="AR10" s="175"/>
      <c r="AS10" s="129"/>
      <c r="AT10" s="129"/>
    </row>
    <row r="11" spans="1:46">
      <c r="A11" s="114"/>
      <c r="B11" s="114"/>
      <c r="C11" s="129"/>
      <c r="D11" s="129"/>
      <c r="E11" s="129"/>
      <c r="F11" s="129"/>
      <c r="G11" s="129"/>
      <c r="O11" s="129"/>
      <c r="P11" s="129"/>
      <c r="Q11" s="11" t="s">
        <v>313</v>
      </c>
      <c r="R11" t="str">
        <f>Shelled!D80</f>
        <v>WBC</v>
      </c>
      <c r="S11" t="str">
        <f>Shelled!E80</f>
        <v>White blood Cell differential</v>
      </c>
      <c r="T11" t="str">
        <f>Shelled!F80</f>
        <v>LabPage</v>
      </c>
      <c r="U11" s="175"/>
      <c r="V11" s="129"/>
      <c r="W11" s="175"/>
      <c r="X11" s="129"/>
      <c r="Y11" s="175"/>
      <c r="Z11" s="129"/>
      <c r="AA11" s="129"/>
      <c r="AB11" s="129"/>
      <c r="AC11" s="175"/>
      <c r="AD11" s="129"/>
      <c r="AE11" s="175"/>
      <c r="AF11" s="129"/>
      <c r="AG11" s="129"/>
      <c r="AH11" s="175"/>
      <c r="AI11" s="175"/>
      <c r="AJ11" s="175"/>
      <c r="AK11" s="175"/>
      <c r="AL11" s="175"/>
      <c r="AM11" s="129"/>
      <c r="AN11" s="129"/>
      <c r="AO11" s="129"/>
      <c r="AP11" s="129"/>
      <c r="AQ11" s="129"/>
      <c r="AR11" s="175"/>
      <c r="AS11" s="129"/>
      <c r="AT11" s="129"/>
    </row>
    <row r="12" spans="1:46">
      <c r="A12" s="114"/>
      <c r="B12" s="114"/>
      <c r="C12" s="129" t="s">
        <v>314</v>
      </c>
      <c r="D12" s="129" t="str">
        <f>IF(Shelled!B41="","",Shelled!B41)</f>
        <v>X</v>
      </c>
      <c r="E12" s="129" t="str">
        <f>Shelled!S41</f>
        <v>A01004</v>
      </c>
      <c r="F12" s="129" t="str">
        <f>Shelled!B81</f>
        <v>Biochemistry assessment in plasma samples</v>
      </c>
      <c r="G12" s="129" t="str">
        <f>Shelled!A41</f>
        <v>Biochemistry</v>
      </c>
      <c r="O12" s="129" t="str">
        <f>Shelled!S42</f>
        <v>A01005</v>
      </c>
      <c r="P12" s="129" t="str">
        <f>Shelled!S40</f>
        <v>A01003</v>
      </c>
      <c r="Q12" s="11" t="s">
        <v>315</v>
      </c>
      <c r="R12" t="str">
        <f>Shelled!D81</f>
        <v>CHOL</v>
      </c>
      <c r="S12" t="str">
        <f>Shelled!E81</f>
        <v>Cholesterol</v>
      </c>
      <c r="T12" t="str">
        <f>Shelled!F81</f>
        <v>LabPage</v>
      </c>
      <c r="U12" s="175" t="str">
        <f>Shelled!H$60</f>
        <v>V001</v>
      </c>
      <c r="V12" s="129" t="s">
        <v>304</v>
      </c>
      <c r="W12" s="175" t="str">
        <f>LOOKUP(Z12,CT!Y$2:Y$7,CT!Z$2:Z$7)</f>
        <v>C175574</v>
      </c>
      <c r="X12" s="129" t="s">
        <v>305</v>
      </c>
      <c r="Y12" s="175"/>
      <c r="Z12" s="129" t="str">
        <f>Shelled!E$60</f>
        <v>IN PERSON</v>
      </c>
      <c r="AA12" s="129" t="str">
        <f>Shelled!A$60</f>
        <v>Screening</v>
      </c>
      <c r="AB12" s="175" t="s">
        <v>306</v>
      </c>
      <c r="AC12" s="175" t="str">
        <f>LOOKUP(AF12,CT!AA$2:AA$19,CT!AB$2:AB$19)</f>
        <v>C51282</v>
      </c>
      <c r="AD12" s="129" t="s">
        <v>305</v>
      </c>
      <c r="AE12" s="175"/>
      <c r="AF12" s="129" t="str">
        <f>Shelled!F$60</f>
        <v>CLINIC</v>
      </c>
      <c r="AG12" s="129" t="str">
        <f>Shelled!B$60</f>
        <v>SCREENING</v>
      </c>
      <c r="AH12" s="175"/>
      <c r="AI12" s="175"/>
      <c r="AJ12" s="175"/>
      <c r="AK12" s="175"/>
      <c r="AL12" s="175"/>
      <c r="AM12" s="129" t="s">
        <v>307</v>
      </c>
      <c r="AN12" s="129" t="str">
        <f>Shelled!C$60</f>
        <v>6 weeks prior to treatment</v>
      </c>
      <c r="AO12" s="129" t="s">
        <v>308</v>
      </c>
      <c r="AP12" s="129" t="str">
        <f>Shelled!D$60</f>
        <v>start of run-in period</v>
      </c>
      <c r="AQ12" s="129" t="str">
        <f>Shelled!H$61</f>
        <v>V002</v>
      </c>
      <c r="AR12" s="175"/>
      <c r="AS12" s="129" t="str">
        <f>C15</f>
        <v>BCD005</v>
      </c>
      <c r="AT12" s="129" t="str">
        <f>C9</f>
        <v>BCD003</v>
      </c>
    </row>
    <row r="13" spans="1:46">
      <c r="A13" s="114"/>
      <c r="B13" s="114"/>
      <c r="C13" s="129"/>
      <c r="D13" s="129"/>
      <c r="E13" s="129"/>
      <c r="F13" s="129"/>
      <c r="G13" s="129"/>
      <c r="O13" s="129"/>
      <c r="P13" s="129"/>
      <c r="Q13" s="11" t="s">
        <v>316</v>
      </c>
      <c r="R13" t="str">
        <f>Shelled!D82</f>
        <v>MG</v>
      </c>
      <c r="S13" t="str">
        <f>Shelled!E82</f>
        <v>Magnesium</v>
      </c>
      <c r="T13" t="str">
        <f>Shelled!F82</f>
        <v>LabPage</v>
      </c>
      <c r="U13" s="175"/>
      <c r="V13" s="129"/>
      <c r="W13" s="175"/>
      <c r="X13" s="129"/>
      <c r="Y13" s="175"/>
      <c r="Z13" s="129"/>
      <c r="AA13" s="129"/>
      <c r="AB13" s="175"/>
      <c r="AC13" s="175"/>
      <c r="AD13" s="129"/>
      <c r="AE13" s="175"/>
      <c r="AF13" s="129"/>
      <c r="AG13" s="129"/>
      <c r="AH13" s="175"/>
      <c r="AI13" s="175"/>
      <c r="AJ13" s="175"/>
      <c r="AK13" s="175"/>
      <c r="AL13" s="175"/>
      <c r="AM13" s="129"/>
      <c r="AN13" s="129"/>
      <c r="AO13" s="129"/>
      <c r="AP13" s="129"/>
      <c r="AQ13" s="129"/>
      <c r="AR13" s="175"/>
      <c r="AS13" s="129"/>
      <c r="AT13" s="129"/>
    </row>
    <row r="14" spans="1:46">
      <c r="A14" s="114"/>
      <c r="B14" s="114"/>
      <c r="C14" s="129"/>
      <c r="D14" s="129"/>
      <c r="E14" s="129"/>
      <c r="F14" s="129"/>
      <c r="G14" s="129"/>
      <c r="O14" s="129"/>
      <c r="P14" s="129"/>
      <c r="Q14" s="11" t="s">
        <v>317</v>
      </c>
      <c r="R14" t="str">
        <f>Shelled!D83</f>
        <v>P</v>
      </c>
      <c r="S14" t="str">
        <f>Shelled!E83</f>
        <v>Potassium</v>
      </c>
      <c r="T14" t="str">
        <f>Shelled!F83</f>
        <v>LabPage</v>
      </c>
      <c r="U14" s="175"/>
      <c r="V14" s="129"/>
      <c r="W14" s="175"/>
      <c r="X14" s="129"/>
      <c r="Y14" s="175"/>
      <c r="Z14" s="129"/>
      <c r="AA14" s="129"/>
      <c r="AB14" s="175"/>
      <c r="AC14" s="175"/>
      <c r="AD14" s="129"/>
      <c r="AE14" s="175"/>
      <c r="AF14" s="129"/>
      <c r="AG14" s="129"/>
      <c r="AH14" s="175"/>
      <c r="AI14" s="175"/>
      <c r="AJ14" s="175"/>
      <c r="AK14" s="175"/>
      <c r="AL14" s="175"/>
      <c r="AM14" s="129"/>
      <c r="AN14" s="129"/>
      <c r="AO14" s="129"/>
      <c r="AP14" s="129"/>
      <c r="AQ14" s="129"/>
      <c r="AR14" s="175"/>
      <c r="AS14" s="129"/>
      <c r="AT14" s="129"/>
    </row>
    <row r="15" spans="1:46">
      <c r="A15" s="114"/>
      <c r="B15" s="114"/>
      <c r="C15" s="129" t="s">
        <v>318</v>
      </c>
      <c r="D15" s="129" t="str">
        <f>IF(Shelled!B42="","",Shelled!B42)</f>
        <v>X</v>
      </c>
      <c r="E15" s="129" t="str">
        <f>Shelled!S42</f>
        <v>A01005</v>
      </c>
      <c r="F15" s="129">
        <f>Shelled!B84</f>
        <v>0</v>
      </c>
      <c r="G15" s="129" t="str">
        <f>Shelled!A84</f>
        <v>Demographics</v>
      </c>
      <c r="O15" s="129" t="str">
        <f>Shelled!S43</f>
        <v>A01006</v>
      </c>
      <c r="P15" s="129" t="str">
        <f>Shelled!S41</f>
        <v>A01004</v>
      </c>
      <c r="Q15" s="11" t="s">
        <v>319</v>
      </c>
      <c r="R15" t="str">
        <f>Shelled!D84</f>
        <v>HGT</v>
      </c>
      <c r="S15" t="str">
        <f>Shelled!E84</f>
        <v>Height</v>
      </c>
      <c r="T15" t="str">
        <f>Shelled!F84</f>
        <v>DemoPage</v>
      </c>
      <c r="U15" s="175" t="str">
        <f>Shelled!H$60</f>
        <v>V001</v>
      </c>
      <c r="V15" s="129" t="s">
        <v>304</v>
      </c>
      <c r="W15" s="175" t="str">
        <f>LOOKUP(Z15,CT!Y$2:Y$7,CT!Z$2:Z$7)</f>
        <v>C175574</v>
      </c>
      <c r="X15" s="129" t="s">
        <v>305</v>
      </c>
      <c r="Y15" s="175"/>
      <c r="Z15" s="129" t="str">
        <f>Shelled!E$60</f>
        <v>IN PERSON</v>
      </c>
      <c r="AA15" s="129" t="str">
        <f>Shelled!A$60</f>
        <v>Screening</v>
      </c>
      <c r="AB15" s="175" t="s">
        <v>306</v>
      </c>
      <c r="AC15" s="175" t="str">
        <f>LOOKUP(AF15,CT!AA$2:AA$19,CT!AB$2:AB$19)</f>
        <v>C51282</v>
      </c>
      <c r="AD15" s="129" t="s">
        <v>305</v>
      </c>
      <c r="AE15" s="175"/>
      <c r="AF15" s="129" t="str">
        <f>Shelled!F$60</f>
        <v>CLINIC</v>
      </c>
      <c r="AG15" s="129" t="str">
        <f>Shelled!B$60</f>
        <v>SCREENING</v>
      </c>
      <c r="AH15" s="175"/>
      <c r="AI15" s="175"/>
      <c r="AJ15" s="175"/>
      <c r="AK15" s="175"/>
      <c r="AL15" s="175"/>
      <c r="AM15" s="129" t="s">
        <v>307</v>
      </c>
      <c r="AN15" s="129" t="str">
        <f>Shelled!C$60</f>
        <v>6 weeks prior to treatment</v>
      </c>
      <c r="AO15" s="129" t="s">
        <v>308</v>
      </c>
      <c r="AP15" s="129" t="str">
        <f>Shelled!D$60</f>
        <v>start of run-in period</v>
      </c>
      <c r="AQ15" s="129" t="str">
        <f>Shelled!H$62</f>
        <v>V003</v>
      </c>
      <c r="AR15" s="129" t="str">
        <f>Shelled!H$60</f>
        <v>V001</v>
      </c>
      <c r="AS15" s="129" t="str">
        <f>C18</f>
        <v>BCD006</v>
      </c>
      <c r="AT15" s="129" t="str">
        <f>C12</f>
        <v>BCD004</v>
      </c>
    </row>
    <row r="16" spans="1:46">
      <c r="A16" s="114"/>
      <c r="B16" s="114"/>
      <c r="C16" s="129"/>
      <c r="D16" s="129"/>
      <c r="E16" s="129"/>
      <c r="F16" s="129"/>
      <c r="G16" s="129"/>
      <c r="O16" s="129"/>
      <c r="P16" s="129"/>
      <c r="Q16" s="11" t="s">
        <v>320</v>
      </c>
      <c r="R16" t="str">
        <f>Shelled!D85</f>
        <v>WGT</v>
      </c>
      <c r="S16" t="str">
        <f>Shelled!E85</f>
        <v>Weight</v>
      </c>
      <c r="T16" t="str">
        <f>Shelled!F85</f>
        <v>DemoPage</v>
      </c>
      <c r="U16" s="175"/>
      <c r="V16" s="129"/>
      <c r="W16" s="175"/>
      <c r="X16" s="129"/>
      <c r="Y16" s="175"/>
      <c r="Z16" s="129"/>
      <c r="AA16" s="129"/>
      <c r="AB16" s="175"/>
      <c r="AC16" s="175"/>
      <c r="AD16" s="129"/>
      <c r="AE16" s="175"/>
      <c r="AF16" s="129"/>
      <c r="AG16" s="129"/>
      <c r="AH16" s="175"/>
      <c r="AI16" s="175"/>
      <c r="AJ16" s="175"/>
      <c r="AK16" s="175"/>
      <c r="AL16" s="175"/>
      <c r="AM16" s="129"/>
      <c r="AN16" s="129"/>
      <c r="AO16" s="129"/>
      <c r="AP16" s="129"/>
      <c r="AQ16" s="129"/>
      <c r="AR16" s="129"/>
      <c r="AS16" s="129"/>
      <c r="AT16" s="129"/>
    </row>
    <row r="17" spans="1:46">
      <c r="A17" s="114"/>
      <c r="B17" s="114"/>
      <c r="C17" s="129"/>
      <c r="D17" s="129"/>
      <c r="E17" s="129"/>
      <c r="F17" s="129"/>
      <c r="G17" s="129"/>
      <c r="O17" s="129"/>
      <c r="P17" s="129"/>
      <c r="Q17" s="11" t="s">
        <v>321</v>
      </c>
      <c r="R17" t="str">
        <f>Shelled!D86</f>
        <v>Bdate</v>
      </c>
      <c r="S17" t="str">
        <f>Shelled!E86</f>
        <v>Birth Date</v>
      </c>
      <c r="T17" t="str">
        <f>Shelled!F86</f>
        <v>DemoPage</v>
      </c>
      <c r="U17" s="175"/>
      <c r="V17" s="129"/>
      <c r="W17" s="175"/>
      <c r="X17" s="129"/>
      <c r="Y17" s="175"/>
      <c r="Z17" s="129"/>
      <c r="AA17" s="129"/>
      <c r="AB17" s="175"/>
      <c r="AC17" s="175"/>
      <c r="AD17" s="129"/>
      <c r="AE17" s="175"/>
      <c r="AF17" s="129"/>
      <c r="AG17" s="129"/>
      <c r="AH17" s="175"/>
      <c r="AI17" s="175"/>
      <c r="AJ17" s="175"/>
      <c r="AK17" s="175"/>
      <c r="AL17" s="175"/>
      <c r="AM17" s="129"/>
      <c r="AN17" s="129"/>
      <c r="AO17" s="129"/>
      <c r="AP17" s="129"/>
      <c r="AQ17" s="129"/>
      <c r="AR17" s="129"/>
      <c r="AS17" s="129"/>
      <c r="AT17" s="129"/>
    </row>
    <row r="18" spans="1:46">
      <c r="A18" s="114"/>
      <c r="B18" s="114"/>
      <c r="C18" s="129" t="s">
        <v>322</v>
      </c>
      <c r="D18" s="129" t="str">
        <f>IF(Shelled!C40="","",Shelled!C40)</f>
        <v>X</v>
      </c>
      <c r="E18" s="129" t="str">
        <f>Shelled!S40</f>
        <v>A01003</v>
      </c>
      <c r="F18" s="129" t="str">
        <f>Shelled!B78</f>
        <v>Hematology assessment in blood samples</v>
      </c>
      <c r="G18" s="129" t="str">
        <f>Shelled!A78</f>
        <v>Hematology</v>
      </c>
      <c r="O18" s="129" t="str">
        <f>Shelled!S41</f>
        <v>A01004</v>
      </c>
      <c r="P18" s="129" t="str">
        <f>Shelled!S39</f>
        <v>A01002</v>
      </c>
      <c r="Q18" s="11" t="s">
        <v>311</v>
      </c>
      <c r="R18" t="str">
        <f>Shelled!D78</f>
        <v>RBC</v>
      </c>
      <c r="S18" t="str">
        <f>Shelled!E78</f>
        <v>Red Blood Cell count</v>
      </c>
      <c r="T18" t="str">
        <f>Shelled!F78</f>
        <v>LabPage</v>
      </c>
      <c r="U18" s="175" t="str">
        <f>Shelled!H61</f>
        <v>V002</v>
      </c>
      <c r="V18" s="129" t="s">
        <v>304</v>
      </c>
      <c r="W18" s="175" t="str">
        <f>LOOKUP(Z18,CT!Y$2:Y$7,CT!Z$2:Z$7)</f>
        <v>C175574</v>
      </c>
      <c r="X18" s="129" t="s">
        <v>305</v>
      </c>
      <c r="Y18" s="175"/>
      <c r="Z18" s="129" t="str">
        <f>Shelled!E$61</f>
        <v>IN PERSON</v>
      </c>
      <c r="AA18" s="129" t="str">
        <f>Shelled!A61</f>
        <v>Cycle 1, Day 1</v>
      </c>
      <c r="AB18" s="129" t="s">
        <v>323</v>
      </c>
      <c r="AC18" s="175" t="str">
        <f>LOOKUP(AF18,CT!AA$2:AA$19,CT!AB$2:AB$19)</f>
        <v>C16696</v>
      </c>
      <c r="AD18" s="129" t="s">
        <v>305</v>
      </c>
      <c r="AE18" s="175"/>
      <c r="AF18" s="129" t="str">
        <f>Shelled!F$61</f>
        <v>HOSPITAL</v>
      </c>
      <c r="AG18" s="129" t="str">
        <f>Shelled!B61</f>
        <v>CYCLE 1 DAY 1</v>
      </c>
      <c r="AH18" s="175"/>
      <c r="AI18" s="175"/>
      <c r="AJ18" s="175"/>
      <c r="AK18" s="175"/>
      <c r="AL18" s="175"/>
      <c r="AM18" s="129" t="s">
        <v>324</v>
      </c>
      <c r="AN18" s="129" t="str">
        <f>Shelled!C$61</f>
        <v>2 hours before treatment</v>
      </c>
      <c r="AO18" s="129" t="s">
        <v>325</v>
      </c>
      <c r="AP18" s="129">
        <f>Shelled!D$61</f>
        <v>0</v>
      </c>
      <c r="AQ18" s="129" t="str">
        <f>Shelled!H$62</f>
        <v>V003</v>
      </c>
      <c r="AR18" s="129" t="str">
        <f>Shelled!H$60</f>
        <v>V001</v>
      </c>
      <c r="AS18" s="129" t="str">
        <f>C21</f>
        <v>BCD007</v>
      </c>
      <c r="AT18" s="129" t="str">
        <f>C15</f>
        <v>BCD005</v>
      </c>
    </row>
    <row r="19" spans="1:46">
      <c r="A19" s="114"/>
      <c r="B19" s="114"/>
      <c r="C19" s="129"/>
      <c r="D19" s="129"/>
      <c r="E19" s="129"/>
      <c r="F19" s="129"/>
      <c r="G19" s="129"/>
      <c r="O19" s="129"/>
      <c r="P19" s="129"/>
      <c r="Q19" s="11" t="s">
        <v>312</v>
      </c>
      <c r="R19" t="str">
        <f>Shelled!D79</f>
        <v>HCT</v>
      </c>
      <c r="S19" t="str">
        <f>Shelled!E79</f>
        <v>Hematocrit</v>
      </c>
      <c r="T19" t="str">
        <f>Shelled!F79</f>
        <v>LabPage</v>
      </c>
      <c r="U19" s="175"/>
      <c r="V19" s="129"/>
      <c r="W19" s="175"/>
      <c r="X19" s="129"/>
      <c r="Y19" s="175"/>
      <c r="Z19" s="129"/>
      <c r="AA19" s="129"/>
      <c r="AB19" s="129"/>
      <c r="AC19" s="175"/>
      <c r="AD19" s="129"/>
      <c r="AE19" s="175"/>
      <c r="AF19" s="129"/>
      <c r="AG19" s="129"/>
      <c r="AH19" s="175"/>
      <c r="AI19" s="175"/>
      <c r="AJ19" s="175"/>
      <c r="AK19" s="175"/>
      <c r="AL19" s="175"/>
      <c r="AM19" s="129"/>
      <c r="AN19" s="129"/>
      <c r="AO19" s="129"/>
      <c r="AP19" s="129"/>
      <c r="AQ19" s="129"/>
      <c r="AR19" s="129"/>
      <c r="AS19" s="129"/>
      <c r="AT19" s="129"/>
    </row>
    <row r="20" spans="1:46">
      <c r="A20" s="114"/>
      <c r="B20" s="114"/>
      <c r="C20" s="129"/>
      <c r="D20" s="129"/>
      <c r="E20" s="129"/>
      <c r="F20" s="129"/>
      <c r="G20" s="129"/>
      <c r="O20" s="129"/>
      <c r="P20" s="129"/>
      <c r="Q20" s="11" t="s">
        <v>313</v>
      </c>
      <c r="R20" t="str">
        <f>Shelled!D80</f>
        <v>WBC</v>
      </c>
      <c r="S20" t="str">
        <f>Shelled!E80</f>
        <v>White blood Cell differential</v>
      </c>
      <c r="T20" t="str">
        <f>Shelled!F80</f>
        <v>LabPage</v>
      </c>
      <c r="U20" s="175"/>
      <c r="V20" s="129"/>
      <c r="W20" s="175"/>
      <c r="X20" s="129"/>
      <c r="Y20" s="175"/>
      <c r="Z20" s="129"/>
      <c r="AA20" s="129"/>
      <c r="AB20" s="129"/>
      <c r="AC20" s="175"/>
      <c r="AD20" s="129"/>
      <c r="AE20" s="175"/>
      <c r="AF20" s="129"/>
      <c r="AG20" s="129"/>
      <c r="AH20" s="175"/>
      <c r="AI20" s="175"/>
      <c r="AJ20" s="175"/>
      <c r="AK20" s="175"/>
      <c r="AL20" s="175"/>
      <c r="AM20" s="129"/>
      <c r="AN20" s="129"/>
      <c r="AO20" s="129"/>
      <c r="AP20" s="129"/>
      <c r="AQ20" s="129"/>
      <c r="AR20" s="129"/>
      <c r="AS20" s="129"/>
      <c r="AT20" s="129"/>
    </row>
    <row r="21" spans="1:46">
      <c r="A21" s="114"/>
      <c r="B21" s="114"/>
      <c r="C21" t="s">
        <v>326</v>
      </c>
      <c r="D21" t="str">
        <f>Shelled!C43</f>
        <v>X</v>
      </c>
      <c r="E21" t="str">
        <f>Shelled!S43</f>
        <v>A01006</v>
      </c>
      <c r="F21" t="str">
        <f>Shelled!B87</f>
        <v>Dosing of Drug A - 2 times a week</v>
      </c>
      <c r="G21" t="str">
        <f>Shelled!A87</f>
        <v>Dosing</v>
      </c>
      <c r="O21" t="str">
        <f>Shelled!S45</f>
        <v>A01008</v>
      </c>
      <c r="P21" t="str">
        <f>Shelled!S43</f>
        <v>A01006</v>
      </c>
      <c r="Q21" s="11"/>
      <c r="U21" t="str">
        <f>Shelled!H$61</f>
        <v>V002</v>
      </c>
      <c r="V21" s="11" t="s">
        <v>304</v>
      </c>
      <c r="W21" t="str">
        <f>LOOKUP(Z21,CT!Y$2:Y$7,CT!Z$2:Z$7)</f>
        <v>C175574</v>
      </c>
      <c r="X21" t="s">
        <v>305</v>
      </c>
      <c r="Z21" s="11" t="str">
        <f>Shelled!E$61</f>
        <v>IN PERSON</v>
      </c>
      <c r="AA21" t="str">
        <f>Shelled!A61</f>
        <v>Cycle 1, Day 1</v>
      </c>
      <c r="AB21" t="s">
        <v>323</v>
      </c>
      <c r="AC21" t="str">
        <f>LOOKUP(AF21,CT!AA$2:AA$19,CT!AB$2:AB$19)</f>
        <v>C16696</v>
      </c>
      <c r="AD21" t="s">
        <v>305</v>
      </c>
      <c r="AF21" t="str">
        <f>Shelled!F$61</f>
        <v>HOSPITAL</v>
      </c>
      <c r="AG21" t="str">
        <f>Shelled!B$61</f>
        <v>CYCLE 1 DAY 1</v>
      </c>
      <c r="AM21" t="s">
        <v>324</v>
      </c>
      <c r="AN21" t="str">
        <f>Shelled!C$61</f>
        <v>2 hours before treatment</v>
      </c>
      <c r="AO21" t="s">
        <v>325</v>
      </c>
      <c r="AP21">
        <f>Shelled!D$61</f>
        <v>0</v>
      </c>
      <c r="AQ21" t="str">
        <f>Shelled!H$62</f>
        <v>V003</v>
      </c>
      <c r="AR21" t="str">
        <f>Shelled!H$60</f>
        <v>V001</v>
      </c>
      <c r="AS21" t="str">
        <f>C22</f>
        <v>BCD008</v>
      </c>
      <c r="AT21" t="str">
        <f>C18</f>
        <v>BCD006</v>
      </c>
    </row>
    <row r="22" spans="1:46">
      <c r="A22" s="114"/>
      <c r="B22" s="114"/>
      <c r="C22" s="129" t="s">
        <v>327</v>
      </c>
      <c r="D22" s="129" t="str">
        <f>Shelled!C44</f>
        <v>X</v>
      </c>
      <c r="E22" s="129" t="str">
        <f>Shelled!S44</f>
        <v>A01007</v>
      </c>
      <c r="F22" s="129" t="str">
        <f>Shelled!B88</f>
        <v>Biomarker assessments for xxx</v>
      </c>
      <c r="G22" s="129" t="str">
        <f>Shelled!A88</f>
        <v>Plasma Biomarker</v>
      </c>
      <c r="O22" s="129" t="str">
        <f>Shelled!S46</f>
        <v>A01009</v>
      </c>
      <c r="P22" s="129" t="str">
        <f>Shelled!S44</f>
        <v>A01007</v>
      </c>
      <c r="Q22" s="11" t="s">
        <v>328</v>
      </c>
      <c r="R22" t="str">
        <f>Shelled!D88</f>
        <v>Biomarker X</v>
      </c>
      <c r="S22">
        <f>Shelled!E88</f>
        <v>0</v>
      </c>
      <c r="T22" t="str">
        <f>Shelled!F88</f>
        <v>AddLabPage</v>
      </c>
      <c r="U22" s="129" t="str">
        <f>Shelled!H$61</f>
        <v>V002</v>
      </c>
      <c r="V22" s="129" t="s">
        <v>304</v>
      </c>
      <c r="W22" s="129" t="str">
        <f>LOOKUP(Z22,CT!Y$2:Y$7,CT!Z$2:Z$7)</f>
        <v>C175574</v>
      </c>
      <c r="X22" s="129" t="s">
        <v>305</v>
      </c>
      <c r="Y22" s="129"/>
      <c r="Z22" s="129" t="str">
        <f>Shelled!E$61</f>
        <v>IN PERSON</v>
      </c>
      <c r="AA22" s="129" t="str">
        <f>Shelled!A61</f>
        <v>Cycle 1, Day 1</v>
      </c>
      <c r="AB22" s="129" t="s">
        <v>323</v>
      </c>
      <c r="AC22" s="129" t="str">
        <f>LOOKUP(AF22,CT!AA$2:AA$19,CT!AB$2:AB$19)</f>
        <v>C16696</v>
      </c>
      <c r="AD22" s="129" t="s">
        <v>305</v>
      </c>
      <c r="AE22" s="129"/>
      <c r="AF22" s="129" t="str">
        <f>Shelled!F$61</f>
        <v>HOSPITAL</v>
      </c>
      <c r="AG22" s="129" t="str">
        <f>Shelled!B$61</f>
        <v>CYCLE 1 DAY 1</v>
      </c>
      <c r="AM22" s="129" t="s">
        <v>325</v>
      </c>
      <c r="AN22" s="129" t="str">
        <f>Shelled!C$61</f>
        <v>2 hours before treatment</v>
      </c>
      <c r="AO22" s="129" t="s">
        <v>329</v>
      </c>
      <c r="AP22" s="129">
        <f>Shelled!D$61</f>
        <v>0</v>
      </c>
      <c r="AQ22" s="129" t="str">
        <f>Shelled!H$62</f>
        <v>V003</v>
      </c>
      <c r="AR22" s="129" t="str">
        <f>Shelled!H$60</f>
        <v>V001</v>
      </c>
      <c r="AS22" s="129" t="str">
        <f>C24</f>
        <v>BCD009</v>
      </c>
      <c r="AT22" s="129" t="str">
        <f>C21</f>
        <v>BCD007</v>
      </c>
    </row>
    <row r="23" spans="1:46">
      <c r="A23" s="114"/>
      <c r="B23" s="114"/>
      <c r="C23" s="129"/>
      <c r="D23" s="129"/>
      <c r="E23" s="129"/>
      <c r="F23" s="129"/>
      <c r="G23" s="129"/>
      <c r="O23" s="129"/>
      <c r="P23" s="129"/>
      <c r="Q23" s="11" t="s">
        <v>328</v>
      </c>
      <c r="R23" t="str">
        <f>Shelled!D89</f>
        <v>Biomarker Y</v>
      </c>
      <c r="S23">
        <f>Shelled!E89</f>
        <v>0</v>
      </c>
      <c r="T23" t="str">
        <f>Shelled!F89</f>
        <v>AddLabPage</v>
      </c>
      <c r="U23" s="129"/>
      <c r="V23" s="129"/>
      <c r="W23" s="129"/>
      <c r="X23" s="129"/>
      <c r="Y23" s="129"/>
      <c r="Z23" s="129"/>
      <c r="AA23" s="129"/>
      <c r="AB23" s="129"/>
      <c r="AC23" s="129"/>
      <c r="AD23" s="129"/>
      <c r="AE23" s="129"/>
      <c r="AF23" s="129"/>
      <c r="AG23" s="129"/>
      <c r="AM23" s="129"/>
      <c r="AN23" s="129"/>
      <c r="AO23" s="129"/>
      <c r="AP23" s="129"/>
      <c r="AQ23" s="129"/>
      <c r="AR23" s="129"/>
      <c r="AS23" s="129"/>
      <c r="AT23" s="129"/>
    </row>
    <row r="24" spans="1:46">
      <c r="A24" s="114"/>
      <c r="B24" s="114"/>
      <c r="C24" s="129" t="s">
        <v>330</v>
      </c>
      <c r="D24" s="129" t="str">
        <f>IF(Shelled!D40="","",Shelled!C40)</f>
        <v>X</v>
      </c>
      <c r="E24" s="129" t="str">
        <f>Shelled!S40</f>
        <v>A01003</v>
      </c>
      <c r="F24" s="129" t="str">
        <f>Shelled!B78</f>
        <v>Hematology assessment in blood samples</v>
      </c>
      <c r="G24" s="129" t="str">
        <f>Shelled!A78</f>
        <v>Hematology</v>
      </c>
      <c r="O24" s="129" t="str">
        <f>Shelled!S41</f>
        <v>A01004</v>
      </c>
      <c r="P24" s="129" t="str">
        <f>Shelled!S39</f>
        <v>A01002</v>
      </c>
      <c r="Q24" s="11" t="s">
        <v>311</v>
      </c>
      <c r="R24" t="str">
        <f>Shelled!D78</f>
        <v>RBC</v>
      </c>
      <c r="S24" t="str">
        <f>Shelled!E78</f>
        <v>Red Blood Cell count</v>
      </c>
      <c r="T24" t="str">
        <f>Shelled!F78</f>
        <v>LabPage</v>
      </c>
      <c r="U24" s="175" t="str">
        <f>Shelled!H62</f>
        <v>V003</v>
      </c>
      <c r="V24" s="129" t="s">
        <v>304</v>
      </c>
      <c r="W24" s="175" t="str">
        <f>LOOKUP(Z24,CT!Y$2:Y$7,CT!Z$2:Z$7)</f>
        <v>C175574</v>
      </c>
      <c r="X24" s="129" t="s">
        <v>305</v>
      </c>
      <c r="Y24" s="175"/>
      <c r="Z24" s="129" t="str">
        <f>Shelled!E$62</f>
        <v>IN PERSON</v>
      </c>
      <c r="AA24" s="129" t="str">
        <f>Shelled!A62</f>
        <v>Cycle 1, Day 15</v>
      </c>
      <c r="AB24" s="129" t="s">
        <v>323</v>
      </c>
      <c r="AC24" s="175" t="str">
        <f>LOOKUP(AF24,CT!AA$2:AA$19,CT!AB$2:AB$19)</f>
        <v>C16696</v>
      </c>
      <c r="AD24" s="129" t="s">
        <v>305</v>
      </c>
      <c r="AE24" s="175"/>
      <c r="AF24" s="129" t="str">
        <f>Shelled!F$62</f>
        <v>HOSPITAL</v>
      </c>
      <c r="AG24" s="129" t="str">
        <f>Shelled!B67</f>
        <v>CYCLE 5 DAY 1</v>
      </c>
      <c r="AH24" s="175"/>
      <c r="AI24" s="175"/>
      <c r="AJ24" s="175"/>
      <c r="AK24" s="175"/>
      <c r="AL24" s="175"/>
      <c r="AM24" s="129" t="s">
        <v>324</v>
      </c>
      <c r="AN24" s="129" t="str">
        <f>Shelled!C$62</f>
        <v>start of day 15</v>
      </c>
      <c r="AO24" s="129" t="s">
        <v>325</v>
      </c>
      <c r="AP24" s="129" t="str">
        <f>Shelled!D$62</f>
        <v>end of day 15</v>
      </c>
      <c r="AQ24" s="129" t="str">
        <f>Shelled!H$63</f>
        <v>V004</v>
      </c>
      <c r="AR24" s="129" t="str">
        <f>Shelled!H$61</f>
        <v>V002</v>
      </c>
      <c r="AS24" s="129" t="str">
        <f>C27</f>
        <v>BCD010</v>
      </c>
      <c r="AT24" s="129" t="str">
        <f>C22</f>
        <v>BCD008</v>
      </c>
    </row>
    <row r="25" spans="1:46">
      <c r="A25" s="114"/>
      <c r="B25" s="114"/>
      <c r="C25" s="129"/>
      <c r="D25" s="129"/>
      <c r="E25" s="129"/>
      <c r="F25" s="129"/>
      <c r="G25" s="129"/>
      <c r="O25" s="129"/>
      <c r="P25" s="129"/>
      <c r="Q25" s="11" t="s">
        <v>312</v>
      </c>
      <c r="R25" t="str">
        <f>Shelled!D79</f>
        <v>HCT</v>
      </c>
      <c r="S25" t="str">
        <f>Shelled!E79</f>
        <v>Hematocrit</v>
      </c>
      <c r="T25" t="str">
        <f>Shelled!F79</f>
        <v>LabPage</v>
      </c>
      <c r="U25" s="175"/>
      <c r="V25" s="129"/>
      <c r="W25" s="175"/>
      <c r="X25" s="129"/>
      <c r="Y25" s="175"/>
      <c r="Z25" s="129"/>
      <c r="AA25" s="129"/>
      <c r="AB25" s="129"/>
      <c r="AC25" s="175"/>
      <c r="AD25" s="129"/>
      <c r="AE25" s="175"/>
      <c r="AF25" s="129"/>
      <c r="AG25" s="129"/>
      <c r="AH25" s="175"/>
      <c r="AI25" s="175"/>
      <c r="AJ25" s="175"/>
      <c r="AK25" s="175"/>
      <c r="AL25" s="175"/>
      <c r="AM25" s="129"/>
      <c r="AN25" s="129"/>
      <c r="AO25" s="129"/>
      <c r="AP25" s="129"/>
      <c r="AQ25" s="129"/>
      <c r="AR25" s="129"/>
      <c r="AS25" s="129"/>
      <c r="AT25" s="129"/>
    </row>
    <row r="26" spans="1:46">
      <c r="A26" s="114"/>
      <c r="B26" s="114"/>
      <c r="C26" s="129"/>
      <c r="D26" s="129"/>
      <c r="E26" s="129"/>
      <c r="F26" s="129"/>
      <c r="G26" s="129"/>
      <c r="O26" s="129"/>
      <c r="P26" s="129"/>
      <c r="Q26" s="11" t="s">
        <v>313</v>
      </c>
      <c r="R26" t="str">
        <f>Shelled!D80</f>
        <v>WBC</v>
      </c>
      <c r="S26" t="str">
        <f>Shelled!E80</f>
        <v>White blood Cell differential</v>
      </c>
      <c r="T26" t="str">
        <f>Shelled!F80</f>
        <v>LabPage</v>
      </c>
      <c r="U26" s="175"/>
      <c r="V26" s="129"/>
      <c r="W26" s="175"/>
      <c r="X26" s="129"/>
      <c r="Y26" s="175"/>
      <c r="Z26" s="129"/>
      <c r="AA26" s="129"/>
      <c r="AB26" s="129"/>
      <c r="AC26" s="175"/>
      <c r="AD26" s="129"/>
      <c r="AE26" s="175"/>
      <c r="AF26" s="129"/>
      <c r="AG26" s="129"/>
      <c r="AH26" s="175"/>
      <c r="AI26" s="175"/>
      <c r="AJ26" s="175"/>
      <c r="AK26" s="175"/>
      <c r="AL26" s="175"/>
      <c r="AM26" s="129"/>
      <c r="AN26" s="129"/>
      <c r="AO26" s="129"/>
      <c r="AP26" s="129"/>
      <c r="AQ26" s="129"/>
      <c r="AR26" s="129"/>
      <c r="AS26" s="129"/>
      <c r="AT26" s="129"/>
    </row>
    <row r="27" spans="1:46">
      <c r="A27" s="114"/>
      <c r="B27" s="114"/>
      <c r="C27" t="s">
        <v>331</v>
      </c>
      <c r="D27" t="str">
        <f>Shelled!D43</f>
        <v>X</v>
      </c>
      <c r="E27" t="e">
        <f>Shelled!#REF!</f>
        <v>#REF!</v>
      </c>
      <c r="F27" t="str">
        <f>Shelled!B87</f>
        <v>Dosing of Drug A - 2 times a week</v>
      </c>
      <c r="G27" t="str">
        <f>Shelled!A87</f>
        <v>Dosing</v>
      </c>
      <c r="O27" t="str">
        <f>Shelled!S45</f>
        <v>A01008</v>
      </c>
      <c r="P27" t="str">
        <f>Shelled!S43</f>
        <v>A01006</v>
      </c>
      <c r="Q27" s="11"/>
      <c r="U27" t="str">
        <f>Shelled!H$62</f>
        <v>V003</v>
      </c>
      <c r="V27" s="11" t="s">
        <v>304</v>
      </c>
      <c r="W27" t="str">
        <f>LOOKUP(Z27,CT!Y$2:Y$7,CT!Z$2:Z$7)</f>
        <v>C175574</v>
      </c>
      <c r="X27" t="s">
        <v>305</v>
      </c>
      <c r="Z27" s="11" t="str">
        <f>Shelled!E$62</f>
        <v>IN PERSON</v>
      </c>
      <c r="AA27" t="str">
        <f>Shelled!A62</f>
        <v>Cycle 1, Day 15</v>
      </c>
      <c r="AB27" t="s">
        <v>323</v>
      </c>
      <c r="AC27" t="str">
        <f>LOOKUP(AF27,CT!AA$2:AA$19,CT!AB$2:AB$19)</f>
        <v>C16696</v>
      </c>
      <c r="AD27" t="s">
        <v>305</v>
      </c>
      <c r="AF27" t="str">
        <f>Shelled!F$62</f>
        <v>HOSPITAL</v>
      </c>
      <c r="AG27" t="str">
        <f>Shelled!B$61</f>
        <v>CYCLE 1 DAY 1</v>
      </c>
      <c r="AM27" t="s">
        <v>324</v>
      </c>
      <c r="AN27" t="str">
        <f>Shelled!C$62</f>
        <v>start of day 15</v>
      </c>
      <c r="AO27" t="s">
        <v>325</v>
      </c>
      <c r="AP27" t="str">
        <f>Shelled!D$62</f>
        <v>end of day 15</v>
      </c>
      <c r="AQ27" t="str">
        <f>Shelled!H$63</f>
        <v>V004</v>
      </c>
      <c r="AR27" t="str">
        <f>Shelled!H$61</f>
        <v>V002</v>
      </c>
      <c r="AS27">
        <f>C28</f>
        <v>0</v>
      </c>
      <c r="AT27" t="str">
        <f>C24</f>
        <v>BCD009</v>
      </c>
    </row>
  </sheetData>
  <mergeCells count="248">
    <mergeCell ref="B7:B27"/>
    <mergeCell ref="A7:A27"/>
    <mergeCell ref="AT24:AT26"/>
    <mergeCell ref="AN24:AN26"/>
    <mergeCell ref="AO24:AO26"/>
    <mergeCell ref="AP24:AP26"/>
    <mergeCell ref="AQ24:AQ26"/>
    <mergeCell ref="AR24:AR26"/>
    <mergeCell ref="AS24:AS26"/>
    <mergeCell ref="AH24:AH26"/>
    <mergeCell ref="AI24:AI26"/>
    <mergeCell ref="AJ24:AJ26"/>
    <mergeCell ref="AK24:AK26"/>
    <mergeCell ref="AL24:AL26"/>
    <mergeCell ref="AM24:AM26"/>
    <mergeCell ref="AB24:AB26"/>
    <mergeCell ref="AC24:AC26"/>
    <mergeCell ref="AD24:AD26"/>
    <mergeCell ref="AE24:AE26"/>
    <mergeCell ref="AF24:AF26"/>
    <mergeCell ref="AG24:AG26"/>
    <mergeCell ref="V24:V26"/>
    <mergeCell ref="W24:W26"/>
    <mergeCell ref="X24:X26"/>
    <mergeCell ref="Y24:Y26"/>
    <mergeCell ref="Z24:Z26"/>
    <mergeCell ref="AA24:AA26"/>
    <mergeCell ref="AS22:AS23"/>
    <mergeCell ref="AT22:AT23"/>
    <mergeCell ref="C24:C26"/>
    <mergeCell ref="D24:D26"/>
    <mergeCell ref="E24:E26"/>
    <mergeCell ref="F24:F26"/>
    <mergeCell ref="G24:G26"/>
    <mergeCell ref="O24:O26"/>
    <mergeCell ref="P24:P26"/>
    <mergeCell ref="U24:U26"/>
    <mergeCell ref="AF22:AF23"/>
    <mergeCell ref="AG22:AG23"/>
    <mergeCell ref="AM22:AM23"/>
    <mergeCell ref="AN22:AN23"/>
    <mergeCell ref="AO22:AO23"/>
    <mergeCell ref="AP22:AP23"/>
    <mergeCell ref="Z22:Z23"/>
    <mergeCell ref="AA22:AA23"/>
    <mergeCell ref="AB22:AB23"/>
    <mergeCell ref="AC22:AC23"/>
    <mergeCell ref="AD22:AD23"/>
    <mergeCell ref="AE22:AE23"/>
    <mergeCell ref="C22:C23"/>
    <mergeCell ref="U22:U23"/>
    <mergeCell ref="V22:V23"/>
    <mergeCell ref="W22:W23"/>
    <mergeCell ref="X22:X23"/>
    <mergeCell ref="Y22:Y23"/>
    <mergeCell ref="P22:P23"/>
    <mergeCell ref="O22:O23"/>
    <mergeCell ref="G22:G23"/>
    <mergeCell ref="F22:F23"/>
    <mergeCell ref="E22:E23"/>
    <mergeCell ref="D22:D23"/>
    <mergeCell ref="AF18:AF20"/>
    <mergeCell ref="AQ22:AQ23"/>
    <mergeCell ref="AR22:AR23"/>
    <mergeCell ref="AS18:AS20"/>
    <mergeCell ref="AT18:AT20"/>
    <mergeCell ref="AM18:AM20"/>
    <mergeCell ref="AN18:AN20"/>
    <mergeCell ref="AO18:AO20"/>
    <mergeCell ref="AP18:AP20"/>
    <mergeCell ref="AQ18:AQ20"/>
    <mergeCell ref="AR18:AR20"/>
    <mergeCell ref="U18:U20"/>
    <mergeCell ref="V18:V20"/>
    <mergeCell ref="W18:W20"/>
    <mergeCell ref="X18:X20"/>
    <mergeCell ref="Y18:Y20"/>
    <mergeCell ref="Z18:Z20"/>
    <mergeCell ref="AR15:AR17"/>
    <mergeCell ref="AS15:AS17"/>
    <mergeCell ref="AT15:AT17"/>
    <mergeCell ref="AB15:AB17"/>
    <mergeCell ref="AC15:AC17"/>
    <mergeCell ref="AD15:AD17"/>
    <mergeCell ref="AE15:AE17"/>
    <mergeCell ref="AG18:AG20"/>
    <mergeCell ref="AH18:AH20"/>
    <mergeCell ref="AI18:AI20"/>
    <mergeCell ref="AJ18:AJ20"/>
    <mergeCell ref="AK18:AK20"/>
    <mergeCell ref="AL18:AL20"/>
    <mergeCell ref="AA18:AA20"/>
    <mergeCell ref="AB18:AB20"/>
    <mergeCell ref="AC18:AC20"/>
    <mergeCell ref="AD18:AD20"/>
    <mergeCell ref="AE18:AE20"/>
    <mergeCell ref="D18:D20"/>
    <mergeCell ref="AO15:AO17"/>
    <mergeCell ref="AP15:AP17"/>
    <mergeCell ref="AQ15:AQ17"/>
    <mergeCell ref="W15:W17"/>
    <mergeCell ref="X15:X17"/>
    <mergeCell ref="Y15:Y17"/>
    <mergeCell ref="C18:C20"/>
    <mergeCell ref="E18:E20"/>
    <mergeCell ref="F18:F20"/>
    <mergeCell ref="G18:G20"/>
    <mergeCell ref="O18:O20"/>
    <mergeCell ref="P18:P20"/>
    <mergeCell ref="AL15:AL17"/>
    <mergeCell ref="AM15:AM17"/>
    <mergeCell ref="AN15:AN17"/>
    <mergeCell ref="AF15:AF17"/>
    <mergeCell ref="AG15:AG17"/>
    <mergeCell ref="AH15:AH17"/>
    <mergeCell ref="AI15:AI17"/>
    <mergeCell ref="AJ15:AJ17"/>
    <mergeCell ref="AK15:AK17"/>
    <mergeCell ref="Z15:Z17"/>
    <mergeCell ref="AA15:AA17"/>
    <mergeCell ref="AT12:AT14"/>
    <mergeCell ref="AN12:AN14"/>
    <mergeCell ref="AO12:AO14"/>
    <mergeCell ref="AP12:AP14"/>
    <mergeCell ref="AQ12:AQ14"/>
    <mergeCell ref="AR12:AR14"/>
    <mergeCell ref="AS12:AS14"/>
    <mergeCell ref="P15:P17"/>
    <mergeCell ref="U15:U17"/>
    <mergeCell ref="V15:V17"/>
    <mergeCell ref="AH12:AH14"/>
    <mergeCell ref="AI12:AI14"/>
    <mergeCell ref="AJ12:AJ14"/>
    <mergeCell ref="AK12:AK14"/>
    <mergeCell ref="AL12:AL14"/>
    <mergeCell ref="AM12:AM14"/>
    <mergeCell ref="AG12:AG14"/>
    <mergeCell ref="AB12:AB14"/>
    <mergeCell ref="AC12:AC14"/>
    <mergeCell ref="AF12:AF14"/>
    <mergeCell ref="F12:F14"/>
    <mergeCell ref="G12:G14"/>
    <mergeCell ref="O12:O14"/>
    <mergeCell ref="P12:P14"/>
    <mergeCell ref="U12:U14"/>
    <mergeCell ref="AK9:AK11"/>
    <mergeCell ref="AL9:AL11"/>
    <mergeCell ref="AM9:AM11"/>
    <mergeCell ref="AN9:AN11"/>
    <mergeCell ref="AE9:AE11"/>
    <mergeCell ref="AF9:AF11"/>
    <mergeCell ref="AG9:AG11"/>
    <mergeCell ref="AD12:AD14"/>
    <mergeCell ref="AE12:AE14"/>
    <mergeCell ref="AC9:AC11"/>
    <mergeCell ref="AD9:AD11"/>
    <mergeCell ref="AA12:AA14"/>
    <mergeCell ref="C15:C17"/>
    <mergeCell ref="D15:D17"/>
    <mergeCell ref="E15:E17"/>
    <mergeCell ref="F15:F17"/>
    <mergeCell ref="G15:G17"/>
    <mergeCell ref="O15:O17"/>
    <mergeCell ref="C12:C14"/>
    <mergeCell ref="D12:D14"/>
    <mergeCell ref="V12:V14"/>
    <mergeCell ref="W12:W14"/>
    <mergeCell ref="X12:X14"/>
    <mergeCell ref="Y12:Y14"/>
    <mergeCell ref="Z12:Z14"/>
    <mergeCell ref="P9:P11"/>
    <mergeCell ref="U9:U11"/>
    <mergeCell ref="V9:V11"/>
    <mergeCell ref="W9:W11"/>
    <mergeCell ref="X9:X11"/>
    <mergeCell ref="E12:E14"/>
    <mergeCell ref="AQ9:AQ11"/>
    <mergeCell ref="AR9:AR11"/>
    <mergeCell ref="AS3:AS6"/>
    <mergeCell ref="AT3:AT6"/>
    <mergeCell ref="AN5:AN6"/>
    <mergeCell ref="AO5:AO6"/>
    <mergeCell ref="AP5:AP6"/>
    <mergeCell ref="U3:AR3"/>
    <mergeCell ref="T5:T6"/>
    <mergeCell ref="U4:U6"/>
    <mergeCell ref="V5:V6"/>
    <mergeCell ref="W5:W6"/>
    <mergeCell ref="X5:X6"/>
    <mergeCell ref="AQ4:AQ6"/>
    <mergeCell ref="AR4:AR6"/>
    <mergeCell ref="AH9:AH11"/>
    <mergeCell ref="AI9:AI11"/>
    <mergeCell ref="AJ9:AJ11"/>
    <mergeCell ref="Y9:Y11"/>
    <mergeCell ref="Z9:Z11"/>
    <mergeCell ref="AS9:AS11"/>
    <mergeCell ref="AT9:AT11"/>
    <mergeCell ref="AO9:AO11"/>
    <mergeCell ref="AP9:AP11"/>
    <mergeCell ref="C9:C11"/>
    <mergeCell ref="D9:D11"/>
    <mergeCell ref="E9:E11"/>
    <mergeCell ref="F9:F11"/>
    <mergeCell ref="G9:G11"/>
    <mergeCell ref="O9:O11"/>
    <mergeCell ref="AK5:AK6"/>
    <mergeCell ref="AL5:AL6"/>
    <mergeCell ref="AM5:AM6"/>
    <mergeCell ref="AE5:AE6"/>
    <mergeCell ref="AF5:AF6"/>
    <mergeCell ref="AG4:AG6"/>
    <mergeCell ref="AH5:AH6"/>
    <mergeCell ref="AI5:AI6"/>
    <mergeCell ref="AJ5:AJ6"/>
    <mergeCell ref="Y5:Y6"/>
    <mergeCell ref="Z5:Z6"/>
    <mergeCell ref="AA9:AA11"/>
    <mergeCell ref="AB9:AB11"/>
    <mergeCell ref="AA4:AA6"/>
    <mergeCell ref="AB5:AB6"/>
    <mergeCell ref="AC5:AC6"/>
    <mergeCell ref="AD5:AD6"/>
    <mergeCell ref="S5:S6"/>
    <mergeCell ref="A1:AT1"/>
    <mergeCell ref="A2:A6"/>
    <mergeCell ref="B2:B6"/>
    <mergeCell ref="C2:AT2"/>
    <mergeCell ref="C3:C6"/>
    <mergeCell ref="I5:M5"/>
    <mergeCell ref="H4:N4"/>
    <mergeCell ref="Q4:T4"/>
    <mergeCell ref="E3:T3"/>
    <mergeCell ref="V4:Z4"/>
    <mergeCell ref="AB4:AF4"/>
    <mergeCell ref="O4:O6"/>
    <mergeCell ref="P4:P6"/>
    <mergeCell ref="Q5:Q6"/>
    <mergeCell ref="R5:R6"/>
    <mergeCell ref="D3:D6"/>
    <mergeCell ref="E4:E6"/>
    <mergeCell ref="F4:F6"/>
    <mergeCell ref="G4:G6"/>
    <mergeCell ref="H5:H6"/>
    <mergeCell ref="N5:N6"/>
    <mergeCell ref="AH4:AL4"/>
    <mergeCell ref="AM4:AN4"/>
    <mergeCell ref="AO4:AP4"/>
  </mergeCells>
  <phoneticPr fontId="3" type="noConversion"/>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5538A9-AD8E-4BD8-BDC2-55E88992A892}">
  <dimension ref="A1:Q4"/>
  <sheetViews>
    <sheetView topLeftCell="D1" workbookViewId="0">
      <selection activeCell="P4" sqref="P4"/>
    </sheetView>
  </sheetViews>
  <sheetFormatPr defaultRowHeight="14.45"/>
  <cols>
    <col min="1" max="1" width="35.42578125" bestFit="1" customWidth="1"/>
    <col min="2" max="2" width="12" bestFit="1" customWidth="1"/>
    <col min="3" max="3" width="9.5703125" bestFit="1" customWidth="1"/>
    <col min="4" max="4" width="12.140625" bestFit="1" customWidth="1"/>
    <col min="5" max="7" width="12.140625" customWidth="1"/>
    <col min="8" max="8" width="16.140625" bestFit="1" customWidth="1"/>
    <col min="9" max="9" width="15" bestFit="1" customWidth="1"/>
    <col min="10" max="10" width="11.140625" bestFit="1" customWidth="1"/>
    <col min="11" max="13" width="11.140625" customWidth="1"/>
    <col min="14" max="14" width="12.85546875" bestFit="1" customWidth="1"/>
    <col min="15" max="15" width="23.28515625" bestFit="1" customWidth="1"/>
    <col min="16" max="16" width="17" customWidth="1"/>
    <col min="17" max="17" width="23.140625" bestFit="1" customWidth="1"/>
  </cols>
  <sheetData>
    <row r="1" spans="1:17">
      <c r="A1" s="181" t="s">
        <v>332</v>
      </c>
      <c r="B1" s="182"/>
      <c r="C1" s="182"/>
      <c r="D1" s="182"/>
      <c r="E1" s="182"/>
      <c r="F1" s="182"/>
      <c r="G1" s="182"/>
      <c r="H1" s="182"/>
      <c r="I1" s="182"/>
      <c r="J1" s="182"/>
      <c r="K1" s="182"/>
      <c r="L1" s="182"/>
      <c r="M1" s="182"/>
      <c r="N1" s="182"/>
      <c r="O1" s="182"/>
      <c r="P1" s="182"/>
      <c r="Q1" s="183"/>
    </row>
    <row r="2" spans="1:17">
      <c r="A2" s="184" t="s">
        <v>333</v>
      </c>
      <c r="B2" s="184" t="s">
        <v>334</v>
      </c>
      <c r="C2" s="184" t="s">
        <v>335</v>
      </c>
      <c r="D2" s="186" t="s">
        <v>336</v>
      </c>
      <c r="E2" s="186"/>
      <c r="F2" s="186"/>
      <c r="G2" s="186"/>
      <c r="H2" s="186"/>
      <c r="I2" s="184" t="s">
        <v>337</v>
      </c>
      <c r="J2" s="186" t="s">
        <v>338</v>
      </c>
      <c r="K2" s="186"/>
      <c r="L2" s="186"/>
      <c r="M2" s="186"/>
      <c r="N2" s="186"/>
      <c r="O2" s="184" t="s">
        <v>339</v>
      </c>
      <c r="P2" s="184" t="s">
        <v>340</v>
      </c>
      <c r="Q2" s="184" t="s">
        <v>341</v>
      </c>
    </row>
    <row r="3" spans="1:17" ht="28.9">
      <c r="A3" s="185"/>
      <c r="B3" s="185"/>
      <c r="C3" s="185"/>
      <c r="D3" s="14" t="s">
        <v>266</v>
      </c>
      <c r="E3" s="14" t="s">
        <v>75</v>
      </c>
      <c r="F3" s="14" t="s">
        <v>295</v>
      </c>
      <c r="G3" s="14" t="s">
        <v>299</v>
      </c>
      <c r="H3" s="14" t="s">
        <v>297</v>
      </c>
      <c r="I3" s="185"/>
      <c r="J3" s="14" t="s">
        <v>266</v>
      </c>
      <c r="K3" s="14" t="s">
        <v>75</v>
      </c>
      <c r="L3" s="14" t="s">
        <v>295</v>
      </c>
      <c r="M3" s="14" t="s">
        <v>299</v>
      </c>
      <c r="N3" s="14" t="s">
        <v>297</v>
      </c>
      <c r="O3" s="185"/>
      <c r="P3" s="185"/>
      <c r="Q3" s="185"/>
    </row>
    <row r="4" spans="1:17">
      <c r="A4" s="59" t="s">
        <v>342</v>
      </c>
      <c r="B4">
        <f>IF(Shelled!B4&lt;&gt;"",Shelled!B4,"")</f>
        <v>1.5</v>
      </c>
      <c r="C4" t="str">
        <f>Shelled!B3</f>
        <v xml:space="preserve">BMS 1 </v>
      </c>
      <c r="D4" t="s">
        <v>343</v>
      </c>
      <c r="E4" t="str">
        <f>LOOKUP(H4,CT!J2:J5,CT!K2:K5)</f>
        <v>C98388</v>
      </c>
      <c r="F4" t="s">
        <v>305</v>
      </c>
      <c r="H4" t="str">
        <f>Shelled!B10</f>
        <v>INTERVENTIONAL</v>
      </c>
      <c r="I4" s="15" t="s">
        <v>344</v>
      </c>
      <c r="J4" t="s">
        <v>345</v>
      </c>
      <c r="K4" t="str">
        <f>LOOKUP(N4,CT!A2:A16,CT!B2:B16)</f>
        <v>C15601</v>
      </c>
      <c r="L4" t="s">
        <v>305</v>
      </c>
      <c r="N4" t="str">
        <f>Shelled!B9</f>
        <v>PHASE II TRIAL</v>
      </c>
      <c r="O4" s="12" t="s">
        <v>339</v>
      </c>
      <c r="P4" s="12" t="s">
        <v>346</v>
      </c>
      <c r="Q4" s="12" t="s">
        <v>347</v>
      </c>
    </row>
  </sheetData>
  <mergeCells count="10">
    <mergeCell ref="A1:Q1"/>
    <mergeCell ref="O2:O3"/>
    <mergeCell ref="P2:P3"/>
    <mergeCell ref="Q2:Q3"/>
    <mergeCell ref="D2:H2"/>
    <mergeCell ref="A2:A3"/>
    <mergeCell ref="C2:C3"/>
    <mergeCell ref="I2:I3"/>
    <mergeCell ref="J2:N2"/>
    <mergeCell ref="B2:B3"/>
  </mergeCells>
  <hyperlinks>
    <hyperlink ref="O4" location="StudyProtocolVersions_USDMv1.0!A1" display="studyProtocolVersions" xr:uid="{4C7CAA9B-F053-4A8F-A83D-0AFE8ABA339A}"/>
    <hyperlink ref="I4" location="StudyIdentifiers_USDMv1.0!A1" display="StudyIdentifiers" xr:uid="{23034436-827E-41F8-8E74-190C027E59ED}"/>
    <hyperlink ref="Q4" location="StudyObjectives!A1" display="StudyObjectives" xr:uid="{6280F49E-FEBF-4BA2-9AA3-207264AC591C}"/>
    <hyperlink ref="P4" location="StudyDesigns_USDM_v1.0!A1" display="StudyDesigns" xr:uid="{D17BD6E5-E1E8-4B7B-9EC1-3BFA5DB8AE61}"/>
  </hyperlink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C7C71-9BB8-4359-873D-FAC5E0DC6849}">
  <dimension ref="A1:K8"/>
  <sheetViews>
    <sheetView workbookViewId="0">
      <selection activeCell="H8" sqref="H8"/>
    </sheetView>
  </sheetViews>
  <sheetFormatPr defaultRowHeight="14.45"/>
  <cols>
    <col min="1" max="1" width="16.85546875" bestFit="1" customWidth="1"/>
    <col min="2" max="2" width="15.42578125" customWidth="1"/>
    <col min="3" max="3" width="21.85546875" bestFit="1" customWidth="1"/>
    <col min="4" max="4" width="20.140625" bestFit="1" customWidth="1"/>
    <col min="5" max="5" width="27.28515625" bestFit="1" customWidth="1"/>
    <col min="6" max="6" width="23.42578125" customWidth="1"/>
    <col min="7" max="7" width="19.85546875" customWidth="1"/>
    <col min="8" max="8" width="16" bestFit="1" customWidth="1"/>
    <col min="9" max="9" width="11.28515625" bestFit="1" customWidth="1"/>
    <col min="10" max="10" width="20.5703125" customWidth="1"/>
  </cols>
  <sheetData>
    <row r="1" spans="1:11">
      <c r="A1" s="186" t="s">
        <v>337</v>
      </c>
      <c r="B1" s="186"/>
      <c r="C1" s="186"/>
      <c r="D1" s="186"/>
      <c r="E1" s="186"/>
      <c r="F1" s="186"/>
      <c r="G1" s="186"/>
      <c r="H1" s="186"/>
      <c r="I1" s="186"/>
      <c r="J1" s="186"/>
      <c r="K1" s="186"/>
    </row>
    <row r="2" spans="1:11">
      <c r="A2" s="184" t="s">
        <v>266</v>
      </c>
      <c r="B2" s="184" t="s">
        <v>348</v>
      </c>
      <c r="C2" s="186" t="s">
        <v>349</v>
      </c>
      <c r="D2" s="186"/>
      <c r="E2" s="186"/>
      <c r="F2" s="186"/>
      <c r="G2" s="186"/>
      <c r="H2" s="186"/>
      <c r="I2" s="186"/>
      <c r="J2" s="186"/>
      <c r="K2" s="186"/>
    </row>
    <row r="3" spans="1:11">
      <c r="A3" s="188"/>
      <c r="B3" s="188"/>
      <c r="C3" s="184" t="s">
        <v>266</v>
      </c>
      <c r="D3" s="184" t="s">
        <v>350</v>
      </c>
      <c r="E3" s="189" t="s">
        <v>351</v>
      </c>
      <c r="F3" s="184" t="s">
        <v>352</v>
      </c>
      <c r="G3" s="187" t="s">
        <v>353</v>
      </c>
      <c r="H3" s="187"/>
      <c r="I3" s="187"/>
      <c r="J3" s="187"/>
      <c r="K3" s="187"/>
    </row>
    <row r="4" spans="1:11">
      <c r="A4" s="185"/>
      <c r="B4" s="185"/>
      <c r="C4" s="185"/>
      <c r="D4" s="185"/>
      <c r="E4" s="190"/>
      <c r="F4" s="185"/>
      <c r="G4" s="14" t="s">
        <v>266</v>
      </c>
      <c r="H4" s="14" t="s">
        <v>75</v>
      </c>
      <c r="I4" s="39" t="s">
        <v>295</v>
      </c>
      <c r="J4" s="14" t="s">
        <v>296</v>
      </c>
      <c r="K4" s="14" t="s">
        <v>297</v>
      </c>
    </row>
    <row r="5" spans="1:11">
      <c r="A5" t="s">
        <v>354</v>
      </c>
      <c r="B5" t="str">
        <f>IF(Shelled!D11&lt;&gt;"",Shelled!D11,"")</f>
        <v>XX03CC05</v>
      </c>
      <c r="C5" t="s">
        <v>355</v>
      </c>
      <c r="D5" t="str">
        <f>Shelled!F11</f>
        <v>Sponsor</v>
      </c>
      <c r="F5" t="str">
        <f>Shelled!G11</f>
        <v>My company</v>
      </c>
      <c r="G5" t="s">
        <v>356</v>
      </c>
      <c r="H5" t="str">
        <f>LOOKUP(K5,CT!C$2:C$4,CT!D$2:D$4)</f>
        <v>C93453</v>
      </c>
      <c r="I5" t="s">
        <v>305</v>
      </c>
      <c r="K5" t="str">
        <f>Shelled!E11</f>
        <v>Clinical Study Sponsor</v>
      </c>
    </row>
    <row r="6" spans="1:11">
      <c r="A6" t="s">
        <v>357</v>
      </c>
      <c r="B6" t="str">
        <f>IF(Shelled!D12&lt;&gt;"",Shelled!D12,"")</f>
        <v/>
      </c>
      <c r="C6" t="s">
        <v>358</v>
      </c>
      <c r="D6">
        <f>Shelled!F12</f>
        <v>0</v>
      </c>
      <c r="F6" t="str">
        <f>Shelled!G12</f>
        <v>NCT</v>
      </c>
      <c r="G6" t="s">
        <v>359</v>
      </c>
      <c r="H6" t="str">
        <f>LOOKUP(K6,CT!C$2:C$4,CT!D$2:D$4)</f>
        <v>C93453</v>
      </c>
      <c r="I6" t="s">
        <v>305</v>
      </c>
      <c r="K6" t="str">
        <f>Shelled!E12</f>
        <v>Clinical Study Registry</v>
      </c>
    </row>
    <row r="7" spans="1:11">
      <c r="A7" t="s">
        <v>360</v>
      </c>
      <c r="B7" t="str">
        <f>IF(Shelled!D13&lt;&gt;"",Shelled!D13,"")</f>
        <v/>
      </c>
      <c r="C7" t="s">
        <v>361</v>
      </c>
      <c r="D7" t="str">
        <f>Shelled!F13</f>
        <v>CT-GOV</v>
      </c>
      <c r="F7" t="str">
        <f>Shelled!G13</f>
        <v>FDA</v>
      </c>
      <c r="G7" t="s">
        <v>362</v>
      </c>
      <c r="H7" t="str">
        <f>LOOKUP(K7,CT!C$2:C$4,CT!D$2:D$4)</f>
        <v>CNEW</v>
      </c>
      <c r="I7" t="s">
        <v>305</v>
      </c>
      <c r="K7" t="str">
        <f>Shelled!E13</f>
        <v>Regulatory Agency</v>
      </c>
    </row>
    <row r="8" spans="1:11">
      <c r="A8" t="s">
        <v>363</v>
      </c>
      <c r="B8" t="str">
        <f>IF(Shelled!D14&lt;&gt;"",Shelled!D14,"")</f>
        <v/>
      </c>
      <c r="C8" t="s">
        <v>364</v>
      </c>
      <c r="D8">
        <f>Shelled!F14</f>
        <v>0</v>
      </c>
      <c r="F8">
        <f>Shelled!G14</f>
        <v>0</v>
      </c>
      <c r="G8" t="s">
        <v>365</v>
      </c>
      <c r="H8" t="str">
        <f>LOOKUP(K8,CT!C$2:C$4,CT!D$2:D$4)</f>
        <v>CNEW</v>
      </c>
      <c r="I8" t="s">
        <v>305</v>
      </c>
      <c r="K8" t="str">
        <f>Shelled!E14</f>
        <v>Regulatory Agency</v>
      </c>
    </row>
  </sheetData>
  <mergeCells count="9">
    <mergeCell ref="G3:K3"/>
    <mergeCell ref="C2:K2"/>
    <mergeCell ref="A1:K1"/>
    <mergeCell ref="A2:A4"/>
    <mergeCell ref="B2:B4"/>
    <mergeCell ref="C3:C4"/>
    <mergeCell ref="D3:D4"/>
    <mergeCell ref="E3:E4"/>
    <mergeCell ref="F3:F4"/>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0677F-09EA-4D87-8614-405F209AD67F}">
  <dimension ref="A1:M4"/>
  <sheetViews>
    <sheetView workbookViewId="0">
      <selection activeCell="C4" sqref="C4"/>
    </sheetView>
  </sheetViews>
  <sheetFormatPr defaultRowHeight="14.45"/>
  <cols>
    <col min="1" max="1" width="8.85546875" bestFit="1" customWidth="1"/>
    <col min="2" max="2" width="8.42578125" bestFit="1" customWidth="1"/>
    <col min="3" max="3" width="10.28515625" bestFit="1" customWidth="1"/>
    <col min="4" max="4" width="18.85546875" bestFit="1" customWidth="1"/>
    <col min="5" max="5" width="19.5703125" bestFit="1" customWidth="1"/>
    <col min="6" max="6" width="4.7109375" bestFit="1" customWidth="1"/>
    <col min="7" max="7" width="7.140625" bestFit="1" customWidth="1"/>
    <col min="8" max="8" width="11.28515625" bestFit="1" customWidth="1"/>
    <col min="9" max="9" width="17.7109375" bestFit="1" customWidth="1"/>
    <col min="10" max="10" width="7.28515625" bestFit="1" customWidth="1"/>
    <col min="11" max="11" width="14.5703125" bestFit="1" customWidth="1"/>
    <col min="12" max="12" width="9.7109375" bestFit="1" customWidth="1"/>
    <col min="13" max="13" width="11.85546875" bestFit="1" customWidth="1"/>
  </cols>
  <sheetData>
    <row r="1" spans="1:13" s="1" customFormat="1" ht="14.45" customHeight="1">
      <c r="A1" s="191" t="s">
        <v>339</v>
      </c>
      <c r="B1" s="192"/>
      <c r="C1" s="192"/>
      <c r="D1" s="192"/>
      <c r="E1" s="192"/>
      <c r="F1" s="192"/>
      <c r="G1" s="192"/>
      <c r="H1" s="192"/>
      <c r="I1" s="192"/>
      <c r="J1" s="192"/>
      <c r="K1" s="192"/>
      <c r="L1" s="192"/>
      <c r="M1" s="193"/>
    </row>
    <row r="2" spans="1:13" s="1" customFormat="1">
      <c r="A2" s="184" t="s">
        <v>266</v>
      </c>
      <c r="B2" s="184" t="s">
        <v>366</v>
      </c>
      <c r="C2" s="189" t="s">
        <v>367</v>
      </c>
      <c r="D2" s="189" t="s">
        <v>368</v>
      </c>
      <c r="E2" s="189" t="s">
        <v>369</v>
      </c>
      <c r="F2" s="181" t="s">
        <v>370</v>
      </c>
      <c r="G2" s="182"/>
      <c r="H2" s="182"/>
      <c r="I2" s="182"/>
      <c r="J2" s="183"/>
      <c r="K2" s="189" t="s">
        <v>371</v>
      </c>
      <c r="L2" s="189" t="s">
        <v>372</v>
      </c>
      <c r="M2" s="189" t="s">
        <v>373</v>
      </c>
    </row>
    <row r="3" spans="1:13" s="1" customFormat="1">
      <c r="A3" s="185"/>
      <c r="B3" s="185"/>
      <c r="C3" s="190"/>
      <c r="D3" s="190"/>
      <c r="E3" s="190"/>
      <c r="F3" s="39" t="s">
        <v>266</v>
      </c>
      <c r="G3" s="39" t="s">
        <v>75</v>
      </c>
      <c r="H3" s="39" t="s">
        <v>295</v>
      </c>
      <c r="I3" s="39" t="s">
        <v>296</v>
      </c>
      <c r="J3" s="39" t="s">
        <v>297</v>
      </c>
      <c r="K3" s="190"/>
      <c r="L3" s="190"/>
      <c r="M3" s="190"/>
    </row>
    <row r="4" spans="1:13">
      <c r="A4" t="s">
        <v>374</v>
      </c>
      <c r="B4" t="str">
        <f>Shelled!B17</f>
        <v>This is a brief title</v>
      </c>
      <c r="C4" t="str">
        <f>Shelled!B18</f>
        <v>My official protocol title</v>
      </c>
      <c r="D4" t="str">
        <f>IF(Shelled!B15&lt;&gt;"",Shelled!B15,"")</f>
        <v/>
      </c>
      <c r="E4" t="str">
        <f>IF(Shelled!B16&lt;&gt;"",Shelled!B16,"")</f>
        <v/>
      </c>
      <c r="G4" t="str">
        <f>LOOKUP(J4,CT!H2:H6,CT!I2:I6)</f>
        <v>C25425</v>
      </c>
      <c r="H4" t="s">
        <v>305</v>
      </c>
      <c r="J4" t="str">
        <f>Shelled!B14</f>
        <v>Draft</v>
      </c>
      <c r="K4">
        <f>Shelled!B13</f>
        <v>0</v>
      </c>
    </row>
  </sheetData>
  <mergeCells count="10">
    <mergeCell ref="A1:M1"/>
    <mergeCell ref="A2:A3"/>
    <mergeCell ref="B2:B3"/>
    <mergeCell ref="C2:C3"/>
    <mergeCell ref="D2:D3"/>
    <mergeCell ref="E2:E3"/>
    <mergeCell ref="F2:J2"/>
    <mergeCell ref="K2:K3"/>
    <mergeCell ref="L2:L3"/>
    <mergeCell ref="M2:M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954B-0848-451D-A55D-01E51591D61C}">
  <dimension ref="A1:V5"/>
  <sheetViews>
    <sheetView topLeftCell="I1" workbookViewId="0">
      <selection activeCell="V4" sqref="V4"/>
    </sheetView>
  </sheetViews>
  <sheetFormatPr defaultRowHeight="14.45"/>
  <cols>
    <col min="1" max="1" width="27.5703125" customWidth="1"/>
    <col min="2" max="2" width="4.42578125" bestFit="1" customWidth="1"/>
    <col min="3" max="3" width="11.85546875" customWidth="1"/>
    <col min="4" max="4" width="10.7109375" bestFit="1" customWidth="1"/>
    <col min="5" max="5" width="17" bestFit="1" customWidth="1"/>
    <col min="6" max="6" width="11.42578125" bestFit="1" customWidth="1"/>
    <col min="7" max="7" width="4.42578125" bestFit="1" customWidth="1"/>
    <col min="8" max="8" width="7.140625" bestFit="1" customWidth="1"/>
    <col min="9" max="9" width="10.7109375" bestFit="1" customWidth="1"/>
    <col min="10" max="10" width="17" bestFit="1" customWidth="1"/>
    <col min="11" max="11" width="7" bestFit="1" customWidth="1"/>
    <col min="13" max="15" width="8.85546875"/>
    <col min="16" max="16" width="13.140625" bestFit="1" customWidth="1"/>
    <col min="17" max="17" width="19" customWidth="1"/>
    <col min="18" max="18" width="27.7109375" customWidth="1"/>
    <col min="19" max="19" width="23.140625" customWidth="1"/>
    <col min="20" max="20" width="24.85546875" bestFit="1" customWidth="1"/>
    <col min="21" max="21" width="18.140625" customWidth="1"/>
  </cols>
  <sheetData>
    <row r="1" spans="1:22">
      <c r="A1" s="173" t="s">
        <v>340</v>
      </c>
      <c r="B1" s="173"/>
      <c r="C1" s="173"/>
      <c r="D1" s="173"/>
      <c r="E1" s="173"/>
      <c r="F1" s="173"/>
      <c r="G1" s="173"/>
      <c r="H1" s="173"/>
      <c r="I1" s="173"/>
      <c r="J1" s="173"/>
      <c r="K1" s="173"/>
      <c r="L1" s="173"/>
      <c r="M1" s="173"/>
      <c r="N1" s="173"/>
      <c r="O1" s="173"/>
      <c r="P1" s="173"/>
      <c r="Q1" s="173"/>
      <c r="R1" s="173"/>
      <c r="S1" s="173"/>
      <c r="T1" s="173"/>
      <c r="U1" s="173"/>
      <c r="V1" s="173"/>
    </row>
    <row r="2" spans="1:22" ht="28.9" customHeight="1">
      <c r="A2" s="13" t="s">
        <v>266</v>
      </c>
      <c r="B2" s="186" t="s">
        <v>375</v>
      </c>
      <c r="C2" s="186"/>
      <c r="D2" s="186"/>
      <c r="E2" s="186"/>
      <c r="F2" s="186"/>
      <c r="G2" s="186" t="s">
        <v>376</v>
      </c>
      <c r="H2" s="186"/>
      <c r="I2" s="186"/>
      <c r="J2" s="186"/>
      <c r="K2" s="186"/>
      <c r="L2" s="186" t="s">
        <v>377</v>
      </c>
      <c r="M2" s="186"/>
      <c r="N2" s="186"/>
      <c r="O2" s="186"/>
      <c r="P2" s="186"/>
      <c r="Q2" s="184" t="s">
        <v>378</v>
      </c>
      <c r="R2" s="184" t="s">
        <v>379</v>
      </c>
      <c r="S2" s="184" t="s">
        <v>380</v>
      </c>
      <c r="T2" s="184" t="s">
        <v>341</v>
      </c>
      <c r="U2" s="184" t="s">
        <v>381</v>
      </c>
      <c r="V2" s="184" t="s">
        <v>382</v>
      </c>
    </row>
    <row r="3" spans="1:22" s="69" customFormat="1">
      <c r="A3" s="2"/>
      <c r="B3" s="2" t="s">
        <v>266</v>
      </c>
      <c r="C3" s="2" t="s">
        <v>75</v>
      </c>
      <c r="D3" s="2" t="s">
        <v>383</v>
      </c>
      <c r="E3" s="2" t="s">
        <v>296</v>
      </c>
      <c r="F3" s="2" t="s">
        <v>297</v>
      </c>
      <c r="G3" s="2" t="s">
        <v>266</v>
      </c>
      <c r="H3" s="2" t="s">
        <v>75</v>
      </c>
      <c r="I3" s="2" t="s">
        <v>383</v>
      </c>
      <c r="J3" s="2" t="s">
        <v>296</v>
      </c>
      <c r="K3" s="2" t="s">
        <v>297</v>
      </c>
      <c r="L3" s="2" t="s">
        <v>266</v>
      </c>
      <c r="M3" s="2" t="s">
        <v>75</v>
      </c>
      <c r="N3" s="2" t="s">
        <v>383</v>
      </c>
      <c r="O3" s="2" t="s">
        <v>296</v>
      </c>
      <c r="P3" s="2" t="s">
        <v>297</v>
      </c>
      <c r="Q3" s="185"/>
      <c r="R3" s="185"/>
      <c r="S3" s="185"/>
      <c r="T3" s="185"/>
      <c r="U3" s="185"/>
      <c r="V3" s="185"/>
    </row>
    <row r="4" spans="1:22">
      <c r="C4" t="str">
        <f>LOOKUP(F4,CT!F2:F6,CT!G2:G6)</f>
        <v>C142568</v>
      </c>
      <c r="D4" t="s">
        <v>305</v>
      </c>
      <c r="F4" t="str">
        <f>Shelled!K10</f>
        <v>SEQUENTIAL</v>
      </c>
      <c r="H4" t="str">
        <f>LOOKUP(K4,CT!O2:O12,CT!P2:P12)</f>
        <v>C49654</v>
      </c>
      <c r="I4" t="s">
        <v>305</v>
      </c>
      <c r="K4" t="str">
        <f>Shelled!B11</f>
        <v>CURE</v>
      </c>
      <c r="M4" t="str">
        <f>LOOKUP(P4,CT!Q2:Q31,CT!R2:R31)</f>
        <v>C158289</v>
      </c>
      <c r="N4" t="s">
        <v>305</v>
      </c>
      <c r="P4" t="str">
        <f>IF(Shelled!B12&lt;&gt;"",Shelled!B12,"")</f>
        <v>DOSE FINDING</v>
      </c>
      <c r="Q4" s="70" t="s">
        <v>378</v>
      </c>
      <c r="R4" s="71" t="s">
        <v>384</v>
      </c>
      <c r="S4" s="72" t="s">
        <v>385</v>
      </c>
      <c r="T4" s="72" t="s">
        <v>347</v>
      </c>
      <c r="U4" s="72" t="s">
        <v>386</v>
      </c>
      <c r="V4" s="72" t="s">
        <v>387</v>
      </c>
    </row>
    <row r="5" spans="1:22">
      <c r="A5" s="68" t="s">
        <v>388</v>
      </c>
    </row>
  </sheetData>
  <mergeCells count="10">
    <mergeCell ref="A1:V1"/>
    <mergeCell ref="B2:F2"/>
    <mergeCell ref="G2:K2"/>
    <mergeCell ref="L2:P2"/>
    <mergeCell ref="U2:U3"/>
    <mergeCell ref="T2:T3"/>
    <mergeCell ref="S2:S3"/>
    <mergeCell ref="R2:R3"/>
    <mergeCell ref="Q2:Q3"/>
    <mergeCell ref="V2:V3"/>
  </mergeCells>
  <hyperlinks>
    <hyperlink ref="S4" location="StudyPopulations_USDM_v1.0!A1" display="StudyPopulations" xr:uid="{EE764B93-E1C2-45C4-ABE8-105B703D7278}"/>
    <hyperlink ref="R4" location="Investigationalinterv_USDM_v1.0!A1" display="Investigationalinterventions" xr:uid="{BE4646C6-59EE-4F84-9656-95FFAC0499A9}"/>
    <hyperlink ref="Q4" location="StudyIndications_USDM_v1.0!A1" display="studyIndications" xr:uid="{A23634D6-F8A9-436A-8385-90F83C638A7A}"/>
    <hyperlink ref="T4" location="StudyObjectives_USDM_v1.0!A1" display="StudyObjectives" xr:uid="{775E2A7F-3685-428E-BF4E-9DFF4BC0BD72}"/>
    <hyperlink ref="U4" location="StudyCells_USDM_v1.0!A1" display="StudyCells" xr:uid="{BB7BD79D-7BEF-430D-A33E-8FE927FD7FEE}"/>
    <hyperlink ref="V4" location="StudyWorkflow_USDMv1.0!A1" display="StudyWorkflow" xr:uid="{2359BC40-6F22-4B07-A594-8809239F7ED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3BBEC-795F-48ED-947C-80196E2CDE60}">
  <dimension ref="A1:G7"/>
  <sheetViews>
    <sheetView workbookViewId="0">
      <selection activeCell="B4" sqref="B4:B5"/>
    </sheetView>
  </sheetViews>
  <sheetFormatPr defaultRowHeight="14.45"/>
  <cols>
    <col min="2" max="2" width="14.85546875" bestFit="1" customWidth="1"/>
    <col min="4" max="4" width="8.85546875"/>
    <col min="5" max="5" width="14.140625" customWidth="1"/>
    <col min="6" max="6" width="16.85546875" customWidth="1"/>
    <col min="7" max="7" width="31.5703125" bestFit="1" customWidth="1"/>
  </cols>
  <sheetData>
    <row r="1" spans="1:7">
      <c r="A1" s="186" t="s">
        <v>378</v>
      </c>
      <c r="B1" s="186"/>
      <c r="C1" s="186"/>
      <c r="D1" s="186"/>
      <c r="E1" s="186"/>
      <c r="F1" s="186"/>
      <c r="G1" s="186"/>
    </row>
    <row r="2" spans="1:7">
      <c r="A2" s="186" t="s">
        <v>266</v>
      </c>
      <c r="B2" s="186" t="s">
        <v>389</v>
      </c>
      <c r="C2" s="186" t="s">
        <v>390</v>
      </c>
      <c r="D2" s="186"/>
      <c r="E2" s="186"/>
      <c r="F2" s="186"/>
      <c r="G2" s="186"/>
    </row>
    <row r="3" spans="1:7" ht="28.9">
      <c r="A3" s="186"/>
      <c r="B3" s="186"/>
      <c r="C3" s="1" t="s">
        <v>266</v>
      </c>
      <c r="D3" s="14" t="s">
        <v>75</v>
      </c>
      <c r="E3" s="14" t="s">
        <v>295</v>
      </c>
      <c r="F3" s="14" t="s">
        <v>296</v>
      </c>
      <c r="G3" s="14" t="s">
        <v>297</v>
      </c>
    </row>
    <row r="4" spans="1:7">
      <c r="A4" s="194" t="s">
        <v>391</v>
      </c>
      <c r="B4" s="194" t="str">
        <f>IF(Shelled!L21&lt;&gt;"",Shelled!L21,"")</f>
        <v>Diabetes Type II</v>
      </c>
      <c r="C4" s="2"/>
      <c r="D4" s="2" t="str">
        <f>IF(Shelled!K23&lt;&gt;"",Shelled!K23,"")</f>
        <v>E11</v>
      </c>
      <c r="E4" s="2" t="str">
        <f>IF(Shelled!L23&lt;&gt;"",Shelled!L23,"")</f>
        <v>ICD-10-CM</v>
      </c>
      <c r="F4" s="2">
        <f>IF(Shelled!M23&lt;&gt;"",Shelled!M23,"")</f>
        <v>10</v>
      </c>
      <c r="G4" s="2" t="str">
        <f>IF(Shelled!N23&lt;&gt;"",Shelled!N23,"")</f>
        <v>Type 2 diabetes mellitus</v>
      </c>
    </row>
    <row r="5" spans="1:7">
      <c r="A5" s="195"/>
      <c r="B5" s="195"/>
      <c r="C5" s="2"/>
      <c r="D5" s="2">
        <f>IF(Shelled!K24&lt;&gt;"",Shelled!K24,"")</f>
        <v>44054006</v>
      </c>
      <c r="E5" s="2" t="str">
        <f>IF(Shelled!L24&lt;&gt;"",Shelled!L24,"")</f>
        <v>SNOMED</v>
      </c>
      <c r="F5" s="2">
        <f>IF(Shelled!M24&lt;&gt;"",Shelled!M24,"")</f>
        <v>2022</v>
      </c>
      <c r="G5" s="2" t="str">
        <f>IF(Shelled!N24&lt;&gt;"",Shelled!N24,"")</f>
        <v>Diabetes mellitus type 2 (disorder)</v>
      </c>
    </row>
    <row r="6" spans="1:7">
      <c r="A6" s="194" t="s">
        <v>392</v>
      </c>
      <c r="B6" s="194" t="str">
        <f>IF(Shelled!L26&lt;&gt;"",Shelled!L26,"")</f>
        <v>Diabetes Type I</v>
      </c>
      <c r="C6" s="2"/>
      <c r="D6" s="2" t="str">
        <f>IF(Shelled!K28&lt;&gt;"",Shelled!K28,"")</f>
        <v>E10</v>
      </c>
      <c r="E6" s="2" t="str">
        <f>IF(Shelled!L28&lt;&gt;"",Shelled!L28,"")</f>
        <v>ICD-10-CM</v>
      </c>
      <c r="F6" s="2">
        <f>IF(Shelled!M28&lt;&gt;"",Shelled!M28,"")</f>
        <v>10</v>
      </c>
      <c r="G6" s="2" t="str">
        <f>IF(Shelled!N28&lt;&gt;"",Shelled!N28,"")</f>
        <v>Type 1 diabetes mellitus</v>
      </c>
    </row>
    <row r="7" spans="1:7">
      <c r="A7" s="195"/>
      <c r="B7" s="195"/>
      <c r="C7" s="2"/>
      <c r="D7" s="2">
        <f>IF(Shelled!K29&lt;&gt;"",Shelled!K29,"")</f>
        <v>44635009</v>
      </c>
      <c r="E7" s="2" t="str">
        <f>IF(Shelled!L29&lt;&gt;"",Shelled!L29,"")</f>
        <v>SNOMED</v>
      </c>
      <c r="F7" s="2">
        <f>IF(Shelled!M29&lt;&gt;"",Shelled!M29,"")</f>
        <v>2022</v>
      </c>
      <c r="G7" s="2" t="str">
        <f>IF(Shelled!N29&lt;&gt;"",Shelled!N29,"")</f>
        <v>Diabetes mellitus type 1 (disorder)</v>
      </c>
    </row>
  </sheetData>
  <mergeCells count="8">
    <mergeCell ref="A4:A5"/>
    <mergeCell ref="B4:B5"/>
    <mergeCell ref="A6:A7"/>
    <mergeCell ref="B6:B7"/>
    <mergeCell ref="A1:G1"/>
    <mergeCell ref="A2:A3"/>
    <mergeCell ref="B2:B3"/>
    <mergeCell ref="C2:G2"/>
  </mergeCells>
  <phoneticPr fontId="3" type="noConversion"/>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CD4B-4185-4EDB-A689-0783A7FEB59A}">
  <dimension ref="A1:G7"/>
  <sheetViews>
    <sheetView workbookViewId="0">
      <selection sqref="A1:G1"/>
    </sheetView>
  </sheetViews>
  <sheetFormatPr defaultRowHeight="14.45"/>
  <cols>
    <col min="1" max="1" width="13.5703125" bestFit="1" customWidth="1"/>
    <col min="2" max="2" width="20.7109375" bestFit="1" customWidth="1"/>
  </cols>
  <sheetData>
    <row r="1" spans="1:7">
      <c r="A1" s="186" t="s">
        <v>379</v>
      </c>
      <c r="B1" s="186"/>
      <c r="C1" s="186"/>
      <c r="D1" s="186"/>
      <c r="E1" s="186"/>
      <c r="F1" s="186"/>
      <c r="G1" s="186"/>
    </row>
    <row r="2" spans="1:7">
      <c r="A2" s="186" t="s">
        <v>266</v>
      </c>
      <c r="B2" s="186" t="s">
        <v>393</v>
      </c>
      <c r="C2" s="191" t="s">
        <v>390</v>
      </c>
      <c r="D2" s="192"/>
      <c r="E2" s="192"/>
      <c r="F2" s="192"/>
      <c r="G2" s="193"/>
    </row>
    <row r="3" spans="1:7" ht="43.15">
      <c r="A3" s="186"/>
      <c r="B3" s="186"/>
      <c r="C3" s="13" t="s">
        <v>266</v>
      </c>
      <c r="D3" s="14" t="s">
        <v>75</v>
      </c>
      <c r="E3" s="14" t="s">
        <v>295</v>
      </c>
      <c r="F3" s="14" t="s">
        <v>296</v>
      </c>
      <c r="G3" s="14" t="s">
        <v>297</v>
      </c>
    </row>
    <row r="4" spans="1:7">
      <c r="A4" s="194" t="s">
        <v>394</v>
      </c>
      <c r="B4" s="194" t="str">
        <f>IF(Shelled!I12&lt;&gt;"",Shelled!I12,"")</f>
        <v>Treatment with substX</v>
      </c>
      <c r="C4" s="2" t="s">
        <v>395</v>
      </c>
      <c r="D4" s="2" t="str">
        <f>IF(Shelled!K12&lt;&gt;"",Shelled!K12,"")</f>
        <v>XX031ZA</v>
      </c>
      <c r="E4" s="2" t="str">
        <f>IF(Shelled!L12&lt;&gt;"",Shelled!L12,"")</f>
        <v>ATC</v>
      </c>
      <c r="F4" s="2">
        <f>IF(Shelled!M12&lt;&gt;"",Shelled!M12,"")</f>
        <v>2021</v>
      </c>
      <c r="G4" s="2" t="str">
        <f>IF(Shelled!N12&lt;&gt;"",Shelled!N12,"")</f>
        <v>SubstX</v>
      </c>
    </row>
    <row r="5" spans="1:7">
      <c r="A5" s="195"/>
      <c r="B5" s="195"/>
      <c r="D5" s="2"/>
      <c r="E5" s="2"/>
      <c r="F5" s="2"/>
      <c r="G5" s="2"/>
    </row>
    <row r="6" spans="1:7">
      <c r="A6" s="29" t="s">
        <v>396</v>
      </c>
      <c r="B6" s="2" t="str">
        <f>IF(Shelled!I13&lt;&gt;"",Shelled!I13,"")</f>
        <v/>
      </c>
      <c r="D6" s="2" t="str">
        <f>IF(Shelled!K13&lt;&gt;"",Shelled!K13,"")</f>
        <v/>
      </c>
      <c r="E6" s="2" t="str">
        <f>IF(Shelled!L13&lt;&gt;"",Shelled!L13,"")</f>
        <v/>
      </c>
      <c r="F6" s="2" t="str">
        <f>IF(Shelled!M13&lt;&gt;"",Shelled!M13,"")</f>
        <v/>
      </c>
      <c r="G6" s="2" t="str">
        <f>IF(Shelled!N13&lt;&gt;"",Shelled!N13,"")</f>
        <v/>
      </c>
    </row>
    <row r="7" spans="1:7">
      <c r="A7" s="29" t="s">
        <v>397</v>
      </c>
      <c r="B7" s="2" t="str">
        <f>IF(Shelled!I14&lt;&gt;"",Shelled!I14,"")</f>
        <v/>
      </c>
      <c r="D7" s="2" t="str">
        <f>IF(Shelled!K14&lt;&gt;"",Shelled!K14,"")</f>
        <v/>
      </c>
      <c r="E7" s="2" t="str">
        <f>IF(Shelled!L14&lt;&gt;"",Shelled!L14,"")</f>
        <v/>
      </c>
      <c r="F7" s="2" t="str">
        <f>IF(Shelled!M14&lt;&gt;"",Shelled!M14,"")</f>
        <v/>
      </c>
      <c r="G7" s="2" t="str">
        <f>IF(Shelled!N14&lt;&gt;"",Shelled!N14,"")</f>
        <v/>
      </c>
    </row>
  </sheetData>
  <mergeCells count="6">
    <mergeCell ref="B4:B5"/>
    <mergeCell ref="A4:A5"/>
    <mergeCell ref="A1:G1"/>
    <mergeCell ref="A2:A3"/>
    <mergeCell ref="B2:B3"/>
    <mergeCell ref="C2:G2"/>
  </mergeCells>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D95DC3-FD4F-453D-982F-F5CD131981F4}">
  <dimension ref="A1:O13"/>
  <sheetViews>
    <sheetView workbookViewId="0">
      <selection sqref="A1:O1"/>
    </sheetView>
  </sheetViews>
  <sheetFormatPr defaultRowHeight="14.45"/>
  <cols>
    <col min="1" max="1" width="19.85546875" customWidth="1"/>
    <col min="2" max="2" width="51.42578125" customWidth="1"/>
    <col min="3" max="3" width="4.85546875" bestFit="1" customWidth="1"/>
    <col min="4" max="4" width="14" customWidth="1"/>
    <col min="5" max="5" width="11.28515625" bestFit="1" customWidth="1"/>
    <col min="6" max="6" width="27.28515625" customWidth="1"/>
    <col min="7" max="7" width="45.28515625" customWidth="1"/>
    <col min="8" max="8" width="4.85546875" bestFit="1" customWidth="1"/>
    <col min="9" max="9" width="32" customWidth="1"/>
    <col min="10" max="10" width="20.140625" customWidth="1"/>
    <col min="12" max="12" width="8.85546875"/>
    <col min="13" max="13" width="12.7109375" customWidth="1"/>
    <col min="14" max="14" width="21.140625" customWidth="1"/>
    <col min="15" max="15" width="17.85546875" customWidth="1"/>
  </cols>
  <sheetData>
    <row r="1" spans="1:15">
      <c r="A1" s="186" t="s">
        <v>341</v>
      </c>
      <c r="B1" s="186"/>
      <c r="C1" s="186"/>
      <c r="D1" s="186"/>
      <c r="E1" s="186"/>
      <c r="F1" s="186"/>
      <c r="G1" s="186"/>
      <c r="H1" s="186"/>
      <c r="I1" s="186"/>
      <c r="J1" s="186"/>
      <c r="K1" s="186"/>
      <c r="L1" s="186"/>
      <c r="M1" s="186"/>
      <c r="N1" s="186"/>
      <c r="O1" s="186"/>
    </row>
    <row r="2" spans="1:15">
      <c r="A2" s="184" t="s">
        <v>266</v>
      </c>
      <c r="B2" s="184" t="s">
        <v>398</v>
      </c>
      <c r="C2" s="186" t="s">
        <v>399</v>
      </c>
      <c r="D2" s="186"/>
      <c r="E2" s="186"/>
      <c r="F2" s="186"/>
      <c r="G2" s="186"/>
      <c r="H2" s="186" t="s">
        <v>400</v>
      </c>
      <c r="I2" s="186"/>
      <c r="J2" s="186"/>
      <c r="K2" s="186"/>
      <c r="L2" s="186"/>
      <c r="M2" s="186"/>
      <c r="N2" s="186"/>
      <c r="O2" s="186"/>
    </row>
    <row r="3" spans="1:15">
      <c r="A3" s="188"/>
      <c r="B3" s="188"/>
      <c r="C3" s="196" t="s">
        <v>266</v>
      </c>
      <c r="D3" s="184" t="s">
        <v>75</v>
      </c>
      <c r="E3" s="184" t="s">
        <v>295</v>
      </c>
      <c r="F3" s="184" t="s">
        <v>296</v>
      </c>
      <c r="G3" s="184" t="s">
        <v>297</v>
      </c>
      <c r="H3" s="184" t="s">
        <v>266</v>
      </c>
      <c r="I3" s="184" t="s">
        <v>401</v>
      </c>
      <c r="J3" s="184" t="s">
        <v>402</v>
      </c>
      <c r="K3" s="186" t="s">
        <v>403</v>
      </c>
      <c r="L3" s="186"/>
      <c r="M3" s="186"/>
      <c r="N3" s="186"/>
      <c r="O3" s="186"/>
    </row>
    <row r="4" spans="1:15">
      <c r="A4" s="185"/>
      <c r="B4" s="185"/>
      <c r="C4" s="197"/>
      <c r="D4" s="185"/>
      <c r="E4" s="185"/>
      <c r="F4" s="185"/>
      <c r="G4" s="185"/>
      <c r="H4" s="185"/>
      <c r="I4" s="185"/>
      <c r="J4" s="185"/>
      <c r="K4" s="39" t="s">
        <v>266</v>
      </c>
      <c r="L4" s="14" t="s">
        <v>75</v>
      </c>
      <c r="M4" s="14" t="s">
        <v>295</v>
      </c>
      <c r="N4" s="14" t="s">
        <v>296</v>
      </c>
      <c r="O4" s="14" t="s">
        <v>297</v>
      </c>
    </row>
    <row r="5" spans="1:15">
      <c r="A5" s="175" t="s">
        <v>404</v>
      </c>
      <c r="B5" s="198" t="str">
        <f>IF(Shelled!B22&lt;&gt;"",Shelled!B22,"")</f>
        <v xml:space="preserve">To evaluate the treatment effect of My Treatment on the overall survival </v>
      </c>
      <c r="C5" s="198"/>
      <c r="D5" s="198" t="s">
        <v>405</v>
      </c>
      <c r="E5" s="198" t="s">
        <v>305</v>
      </c>
      <c r="F5" s="198"/>
      <c r="G5" s="175" t="str">
        <f>IF(Shelled!A22&lt;&gt;"",Shelled!A22,"")</f>
        <v>Study Primary Objective</v>
      </c>
      <c r="H5" s="53" t="s">
        <v>406</v>
      </c>
      <c r="I5" t="str">
        <f>IF(Shelled!F22&lt;&gt;"",Shelled!F22,"")</f>
        <v>Survival rate after cycle 8 of treatment</v>
      </c>
      <c r="J5" t="str">
        <f>IF(Shelled!H22="","",Shelled!H22)</f>
        <v>EFFICACY</v>
      </c>
      <c r="L5" t="str">
        <f>LOOKUP(O5,CT!$M$2:$M$4,CT!$N$2:$N$4)</f>
        <v>C94496</v>
      </c>
      <c r="O5" t="str">
        <f>IF(Shelled!I22&lt;&gt;"",Shelled!I22,"")</f>
        <v>Primary Endpoint</v>
      </c>
    </row>
    <row r="6" spans="1:15">
      <c r="A6" s="175"/>
      <c r="B6" s="198"/>
      <c r="C6" s="198"/>
      <c r="D6" s="198"/>
      <c r="E6" s="198"/>
      <c r="F6" s="198"/>
      <c r="G6" s="175"/>
      <c r="H6" s="53"/>
      <c r="I6" t="str">
        <f>IF(Shelled!F23&lt;&gt;"",Shelled!F23,"")</f>
        <v>Adverse events count</v>
      </c>
      <c r="J6" t="str">
        <f>IF(Shelled!H23="","",Shelled!H23)</f>
        <v/>
      </c>
      <c r="L6" t="e">
        <f>LOOKUP(O6,CT!M$2:M$4,CT!N$2:N$4)</f>
        <v>#N/A</v>
      </c>
      <c r="O6" t="str">
        <f>IF(Shelled!I23&lt;&gt;"",Shelled!I23,"")</f>
        <v/>
      </c>
    </row>
    <row r="7" spans="1:15">
      <c r="A7" s="175" t="s">
        <v>407</v>
      </c>
      <c r="B7" s="198" t="str">
        <f>IF(Shelled!B24&lt;&gt;"",Shelled!B24,"")</f>
        <v/>
      </c>
      <c r="C7" s="198"/>
      <c r="D7" s="198" t="s">
        <v>408</v>
      </c>
      <c r="E7" s="198" t="s">
        <v>305</v>
      </c>
      <c r="F7" s="198"/>
      <c r="G7" s="175" t="str">
        <f>Shelled!A24</f>
        <v>Study Secondary Objective</v>
      </c>
      <c r="H7" s="53"/>
      <c r="I7" t="str">
        <f>IF(Shelled!F24&lt;&gt;"",Shelled!F24,"")</f>
        <v/>
      </c>
      <c r="J7" t="str">
        <f>IF(Shelled!H24="","",Shelled!H24)</f>
        <v/>
      </c>
      <c r="L7" t="e">
        <f>LOOKUP(O7,CT!M$2:M$4,CT!N$2:N$4)</f>
        <v>#N/A</v>
      </c>
      <c r="O7" t="str">
        <f>IF(Shelled!I24&lt;&gt;"",Shelled!I24,"")</f>
        <v/>
      </c>
    </row>
    <row r="8" spans="1:15">
      <c r="A8" s="175"/>
      <c r="B8" s="198"/>
      <c r="C8" s="198"/>
      <c r="D8" s="198"/>
      <c r="E8" s="198"/>
      <c r="F8" s="198"/>
      <c r="G8" s="175"/>
      <c r="H8" s="53"/>
      <c r="I8" t="str">
        <f>IF(Shelled!F25&lt;&gt;"",Shelled!F25,"")</f>
        <v/>
      </c>
      <c r="J8" t="str">
        <f>IF(Shelled!H25="","",Shelled!H25)</f>
        <v/>
      </c>
      <c r="L8" t="e">
        <f>LOOKUP(O8,CT!M$2:M$4,CT!N$2:N$4)</f>
        <v>#N/A</v>
      </c>
      <c r="O8" t="str">
        <f>IF(Shelled!I25&lt;&gt;"",Shelled!I25,"")</f>
        <v/>
      </c>
    </row>
    <row r="9" spans="1:15">
      <c r="A9" s="175"/>
      <c r="B9" s="198"/>
      <c r="C9" s="198"/>
      <c r="D9" s="198"/>
      <c r="E9" s="198"/>
      <c r="F9" s="198"/>
      <c r="G9" s="175"/>
      <c r="H9" s="53"/>
      <c r="I9" t="str">
        <f>IF(Shelled!F26&lt;&gt;"",Shelled!F26,"")</f>
        <v/>
      </c>
      <c r="J9" t="str">
        <f>IF(Shelled!H26="","",Shelled!H26)</f>
        <v/>
      </c>
      <c r="L9" t="e">
        <f>LOOKUP(O9,CT!M$2:M$4,CT!N$2:N$4)</f>
        <v>#N/A</v>
      </c>
      <c r="O9" t="str">
        <f>IF(Shelled!I26&lt;&gt;"",Shelled!I26,"")</f>
        <v/>
      </c>
    </row>
    <row r="10" spans="1:15">
      <c r="A10" s="175" t="s">
        <v>409</v>
      </c>
      <c r="B10" s="198" t="str">
        <f>IF(Shelled!B27&lt;&gt;"",Shelled!B27,"")</f>
        <v/>
      </c>
      <c r="C10" s="198"/>
      <c r="D10" s="198" t="s">
        <v>408</v>
      </c>
      <c r="E10" s="198" t="s">
        <v>305</v>
      </c>
      <c r="F10" s="198"/>
      <c r="G10" s="175" t="str">
        <f>Shelled!A27</f>
        <v>Study Secondary Objective</v>
      </c>
      <c r="H10" s="53"/>
      <c r="I10" t="str">
        <f>IF(Shelled!F27&lt;&gt;"",Shelled!F27,"")</f>
        <v/>
      </c>
      <c r="J10" t="str">
        <f>IF(Shelled!H27="","",Shelled!H27)</f>
        <v/>
      </c>
      <c r="L10" t="e">
        <f>LOOKUP(O10,CT!M$2:M$4,CT!N$2:N$4)</f>
        <v>#N/A</v>
      </c>
      <c r="O10" t="str">
        <f>IF(Shelled!I27&lt;&gt;"",Shelled!I27,"")</f>
        <v/>
      </c>
    </row>
    <row r="11" spans="1:15">
      <c r="A11" s="175"/>
      <c r="B11" s="198"/>
      <c r="C11" s="198"/>
      <c r="D11" s="198"/>
      <c r="E11" s="198"/>
      <c r="F11" s="198"/>
      <c r="G11" s="175"/>
      <c r="H11" s="53"/>
      <c r="I11" t="str">
        <f>IF(Shelled!F28&lt;&gt;"",Shelled!F28,"")</f>
        <v/>
      </c>
      <c r="J11" t="str">
        <f>IF(Shelled!H28="","",Shelled!H28)</f>
        <v/>
      </c>
      <c r="L11" t="e">
        <f>LOOKUP(O11,CT!M$2:M$4,CT!N$2:N$4)</f>
        <v>#N/A</v>
      </c>
      <c r="O11" t="str">
        <f>IF(Shelled!I28&lt;&gt;"",Shelled!I28,"")</f>
        <v/>
      </c>
    </row>
    <row r="12" spans="1:15">
      <c r="A12" s="175"/>
      <c r="B12" s="198"/>
      <c r="C12" s="198"/>
      <c r="D12" s="198"/>
      <c r="E12" s="198"/>
      <c r="F12" s="198"/>
      <c r="G12" s="175"/>
      <c r="H12" s="53"/>
      <c r="I12" t="str">
        <f>IF(Shelled!F29&lt;&gt;"",Shelled!F29,"")</f>
        <v/>
      </c>
      <c r="J12" t="str">
        <f>IF(Shelled!H29="","",Shelled!H29)</f>
        <v/>
      </c>
      <c r="L12" t="e">
        <f>LOOKUP(O12,CT!M$2:M$4,CT!N$2:N$4)</f>
        <v>#N/A</v>
      </c>
      <c r="O12" t="str">
        <f>IF(Shelled!I29&lt;&gt;"",Shelled!I29,"")</f>
        <v/>
      </c>
    </row>
    <row r="13" spans="1:15">
      <c r="B13" t="str">
        <f>IF(Shelled!B30&lt;&gt;"",Shelled!B30,"")</f>
        <v/>
      </c>
    </row>
  </sheetData>
  <mergeCells count="35">
    <mergeCell ref="A1:O1"/>
    <mergeCell ref="B5:B6"/>
    <mergeCell ref="B7:B9"/>
    <mergeCell ref="B10:B12"/>
    <mergeCell ref="A10:A12"/>
    <mergeCell ref="A7:A9"/>
    <mergeCell ref="A5:A6"/>
    <mergeCell ref="C2:G2"/>
    <mergeCell ref="D7:D9"/>
    <mergeCell ref="E7:E9"/>
    <mergeCell ref="F7:F9"/>
    <mergeCell ref="G5:G6"/>
    <mergeCell ref="G7:G9"/>
    <mergeCell ref="F10:F12"/>
    <mergeCell ref="E10:E12"/>
    <mergeCell ref="D10:D12"/>
    <mergeCell ref="C10:C12"/>
    <mergeCell ref="H2:O2"/>
    <mergeCell ref="K3:O3"/>
    <mergeCell ref="F3:F4"/>
    <mergeCell ref="G3:G4"/>
    <mergeCell ref="H3:H4"/>
    <mergeCell ref="I3:I4"/>
    <mergeCell ref="J3:J4"/>
    <mergeCell ref="C5:C6"/>
    <mergeCell ref="D5:D6"/>
    <mergeCell ref="E5:E6"/>
    <mergeCell ref="F5:F6"/>
    <mergeCell ref="C7:C9"/>
    <mergeCell ref="G10:G12"/>
    <mergeCell ref="A2:A4"/>
    <mergeCell ref="B2:B4"/>
    <mergeCell ref="C3:C4"/>
    <mergeCell ref="D3:D4"/>
    <mergeCell ref="E3:E4"/>
  </mergeCells>
  <phoneticPr fontId="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3431346-b3cd-4241-813b-87ac3851561b">
      <Terms xmlns="http://schemas.microsoft.com/office/infopath/2007/PartnerControls"/>
    </lcf76f155ced4ddcb4097134ff3c332f>
    <Audience xmlns="23431346-b3cd-4241-813b-87ac3851561b" xsi:nil="true"/>
    <TaxCatchAll xmlns="1e6ce477-9493-4a39-9848-d11bef8e2276" xsi:nil="true"/>
    <_dlc_DocId xmlns="1e6ce477-9493-4a39-9848-d11bef8e2276">TRNSCLRT-1255232668-2668</_dlc_DocId>
    <_dlc_DocIdUrl xmlns="1e6ce477-9493-4a39-9848-d11bef8e2276">
      <Url>https://transceleratebiopharma.sharepoint.com/harmonization/_layouts/15/DocIdRedir.aspx?ID=TRNSCLRT-1255232668-2668</Url>
      <Description>TRNSCLRT-1255232668-2668</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981FAE34F8D9B4CA1B6E86DDCBAF58C" ma:contentTypeVersion="46" ma:contentTypeDescription="Create a new document." ma:contentTypeScope="" ma:versionID="72dc214712bb0a16bb79878bb3defc64">
  <xsd:schema xmlns:xsd="http://www.w3.org/2001/XMLSchema" xmlns:xs="http://www.w3.org/2001/XMLSchema" xmlns:p="http://schemas.microsoft.com/office/2006/metadata/properties" xmlns:ns2="1e6ce477-9493-4a39-9848-d11bef8e2276" xmlns:ns3="23431346-b3cd-4241-813b-87ac3851561b" targetNamespace="http://schemas.microsoft.com/office/2006/metadata/properties" ma:root="true" ma:fieldsID="adbc1f829cf8cc165b7608de8a9366b6" ns2:_="" ns3:_="">
    <xsd:import namespace="1e6ce477-9493-4a39-9848-d11bef8e2276"/>
    <xsd:import namespace="23431346-b3cd-4241-813b-87ac3851561b"/>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Audience"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6ce477-9493-4a39-9848-d11bef8e227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24" nillable="true" ma:displayName="Taxonomy Catch All Column" ma:hidden="true" ma:list="{be0793bb-0728-4a2d-8136-ce73b07e7b1b}" ma:internalName="TaxCatchAll" ma:showField="CatchAllData" ma:web="1e6ce477-9493-4a39-9848-d11bef8e22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3431346-b3cd-4241-813b-87ac3851561b"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Audience" ma:index="20" nillable="true" ma:displayName="Audience" ma:format="Dropdown" ma:internalName="Audience">
      <xsd:simpleType>
        <xsd:restriction base="dms:Text">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95db1aa9-94f2-4e66-8194-7ffc0092fda7"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559402-9612-4D9C-B122-DC6B9652B535}"/>
</file>

<file path=customXml/itemProps2.xml><?xml version="1.0" encoding="utf-8"?>
<ds:datastoreItem xmlns:ds="http://schemas.openxmlformats.org/officeDocument/2006/customXml" ds:itemID="{7EF04308-F081-4625-8973-E956D48F9C3B}"/>
</file>

<file path=customXml/itemProps3.xml><?xml version="1.0" encoding="utf-8"?>
<ds:datastoreItem xmlns:ds="http://schemas.openxmlformats.org/officeDocument/2006/customXml" ds:itemID="{51C64C24-B3BA-4210-B015-A49ED87DE590}"/>
</file>

<file path=customXml/itemProps4.xml><?xml version="1.0" encoding="utf-8"?>
<ds:datastoreItem xmlns:ds="http://schemas.openxmlformats.org/officeDocument/2006/customXml" ds:itemID="{517E6E46-7A7D-4A05-A3DC-7135E307959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Snoeijer, Berber [JBVNL Non-J&amp;J]</dc:creator>
  <cp:keywords/>
  <dc:description/>
  <cp:lastModifiedBy/>
  <cp:revision/>
  <dcterms:created xsi:type="dcterms:W3CDTF">2022-03-31T08:47:05Z</dcterms:created>
  <dcterms:modified xsi:type="dcterms:W3CDTF">2022-09-08T09:38:12Z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0x010100E981FAE34F8D9B4CA1B6E86DDCBAF58C</vt:lpwstr>
  </property>
  <property fmtid="{D5CDD505-2E9C-101B-9397-08002B2CF9AE}" pid="3" name="_dlc_DocIdItemGuid">
    <vt:lpwstr>d937b634-7fcd-4cc3-8568-f418f6341808</vt:lpwstr>
  </property>
  <property fmtid="{D5CDD505-2E9C-101B-9397-08002B2CF9AE}" pid="4" name="MediaServiceImageTags">
    <vt:lpwstr/>
  </property>
</Properties>
</file>