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valentin/Dropbox/TPI on Dropbox/CP &amp; MQ ANALYSIS/1. CP Analysis/Oil &amp; gas/O&amp;G paper/2. Drafts/Data files for publication/"/>
    </mc:Choice>
  </mc:AlternateContent>
  <xr:revisionPtr revIDLastSave="0" documentId="13_ncr:1_{06D95168-045E-414E-A19E-2E584E9384C9}" xr6:coauthVersionLast="47" xr6:coauthVersionMax="47" xr10:uidLastSave="{00000000-0000-0000-0000-000000000000}"/>
  <bookViews>
    <workbookView xWindow="0" yWindow="500" windowWidth="14400" windowHeight="15880" activeTab="1" xr2:uid="{E1A43A02-E4E8-4087-A89D-BFE58C487474}"/>
  </bookViews>
  <sheets>
    <sheet name="Notes" sheetId="21" r:id="rId1"/>
    <sheet name="Company Data 2018" sheetId="19" r:id="rId2"/>
    <sheet name="Conversion Ratios" sheetId="3" r:id="rId3"/>
  </sheets>
  <externalReferences>
    <externalReference r:id="rId4"/>
  </externalReferences>
  <definedNames>
    <definedName name="_xlnm._FilterDatabase" localSheetId="1" hidden="1">'Company Data 2018'!$A$1:$BE$53</definedName>
    <definedName name="CAAGR_tolerance">200</definedName>
    <definedName name="myCurrentRegion">#REF!</definedName>
    <definedName name="myCurrentRegionSource">#REF!</definedName>
    <definedName name="RoundFactorLong">4</definedName>
    <definedName name="RoundFactorMed">3</definedName>
    <definedName name="RoundFactorShort">3</definedName>
    <definedName name="SmallestNonZeroValue">0.00001</definedName>
    <definedName name="SumTolerance">0.005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Q3" i="19" l="1"/>
  <c r="AQ4" i="19"/>
  <c r="AQ5" i="19"/>
  <c r="AQ6" i="19"/>
  <c r="AQ7" i="19"/>
  <c r="AQ8" i="19"/>
  <c r="AQ9" i="19"/>
  <c r="AQ10" i="19"/>
  <c r="AQ11" i="19"/>
  <c r="AQ12" i="19"/>
  <c r="AQ13" i="19"/>
  <c r="AQ14" i="19"/>
  <c r="AQ15" i="19"/>
  <c r="AQ16" i="19"/>
  <c r="AQ17" i="19"/>
  <c r="AQ18" i="19"/>
  <c r="AQ19" i="19"/>
  <c r="AQ20" i="19"/>
  <c r="AQ21" i="19"/>
  <c r="AQ22" i="19"/>
  <c r="AQ23" i="19"/>
  <c r="AQ24" i="19"/>
  <c r="AQ25" i="19"/>
  <c r="AQ26" i="19"/>
  <c r="AQ27" i="19"/>
  <c r="AQ28" i="19"/>
  <c r="AQ29" i="19"/>
  <c r="AQ30" i="19"/>
  <c r="AQ31" i="19"/>
  <c r="AQ32" i="19"/>
  <c r="AQ33" i="19"/>
  <c r="AQ34" i="19"/>
  <c r="AQ35" i="19"/>
  <c r="AQ36" i="19"/>
  <c r="AQ37" i="19"/>
  <c r="AQ38" i="19"/>
  <c r="AQ39" i="19"/>
  <c r="AQ40" i="19"/>
  <c r="AQ41" i="19"/>
  <c r="AQ42" i="19"/>
  <c r="AQ43" i="19"/>
  <c r="AQ44" i="19"/>
  <c r="AQ45" i="19"/>
  <c r="AQ46" i="19"/>
  <c r="AQ47" i="19"/>
  <c r="AQ2" i="19"/>
  <c r="AE3" i="19" l="1"/>
  <c r="AR3" i="19" s="1"/>
  <c r="AE4" i="19"/>
  <c r="AR4" i="19" s="1"/>
  <c r="AE5" i="19"/>
  <c r="AR5" i="19" s="1"/>
  <c r="AE6" i="19"/>
  <c r="AR6" i="19" s="1"/>
  <c r="AE7" i="19"/>
  <c r="AR7" i="19" s="1"/>
  <c r="AE8" i="19"/>
  <c r="AR8" i="19" s="1"/>
  <c r="AE9" i="19"/>
  <c r="AR9" i="19" s="1"/>
  <c r="AE10" i="19"/>
  <c r="AR10" i="19" s="1"/>
  <c r="AE11" i="19"/>
  <c r="AR11" i="19" s="1"/>
  <c r="AE12" i="19"/>
  <c r="AR12" i="19" s="1"/>
  <c r="AE13" i="19"/>
  <c r="AR13" i="19" s="1"/>
  <c r="AE14" i="19"/>
  <c r="AR14" i="19" s="1"/>
  <c r="AE15" i="19"/>
  <c r="AR15" i="19" s="1"/>
  <c r="AE16" i="19"/>
  <c r="AR16" i="19" s="1"/>
  <c r="AE17" i="19"/>
  <c r="AR17" i="19" s="1"/>
  <c r="AE18" i="19"/>
  <c r="AR18" i="19" s="1"/>
  <c r="AE19" i="19"/>
  <c r="AR19" i="19" s="1"/>
  <c r="AE20" i="19"/>
  <c r="AR20" i="19" s="1"/>
  <c r="AE21" i="19"/>
  <c r="AR21" i="19" s="1"/>
  <c r="AE22" i="19"/>
  <c r="AR22" i="19" s="1"/>
  <c r="AE23" i="19"/>
  <c r="AR23" i="19" s="1"/>
  <c r="AE24" i="19"/>
  <c r="AR24" i="19" s="1"/>
  <c r="AE25" i="19"/>
  <c r="AR25" i="19" s="1"/>
  <c r="AE26" i="19"/>
  <c r="AR26" i="19" s="1"/>
  <c r="AE27" i="19"/>
  <c r="AR27" i="19" s="1"/>
  <c r="AE28" i="19"/>
  <c r="AR28" i="19" s="1"/>
  <c r="AE29" i="19"/>
  <c r="AR29" i="19" s="1"/>
  <c r="AE30" i="19"/>
  <c r="AR30" i="19" s="1"/>
  <c r="AE31" i="19"/>
  <c r="AR31" i="19" s="1"/>
  <c r="AE32" i="19"/>
  <c r="AR32" i="19" s="1"/>
  <c r="AE33" i="19"/>
  <c r="AR33" i="19" s="1"/>
  <c r="AE34" i="19"/>
  <c r="AR34" i="19" s="1"/>
  <c r="AE35" i="19"/>
  <c r="AR35" i="19" s="1"/>
  <c r="AE36" i="19"/>
  <c r="AR36" i="19" s="1"/>
  <c r="AE37" i="19"/>
  <c r="AR37" i="19" s="1"/>
  <c r="AE38" i="19"/>
  <c r="AR38" i="19" s="1"/>
  <c r="AE39" i="19"/>
  <c r="AR39" i="19" s="1"/>
  <c r="AE40" i="19"/>
  <c r="AR40" i="19" s="1"/>
  <c r="AE41" i="19"/>
  <c r="AR41" i="19" s="1"/>
  <c r="AE42" i="19"/>
  <c r="AR42" i="19" s="1"/>
  <c r="AE43" i="19"/>
  <c r="AR43" i="19" s="1"/>
  <c r="AE44" i="19"/>
  <c r="AR44" i="19" s="1"/>
  <c r="AE45" i="19"/>
  <c r="AR45" i="19" s="1"/>
  <c r="AE46" i="19"/>
  <c r="AR46" i="19" s="1"/>
  <c r="AE47" i="19"/>
  <c r="AR47" i="19" s="1"/>
  <c r="AE2" i="19"/>
  <c r="AR2" i="19" s="1"/>
  <c r="AJ4" i="19" l="1"/>
  <c r="AJ5" i="19"/>
  <c r="AS2" i="19"/>
  <c r="AJ2" i="19"/>
  <c r="AA37" i="19"/>
  <c r="AA2" i="19"/>
  <c r="AS7" i="19" l="1"/>
  <c r="AA14" i="19"/>
  <c r="AA9" i="19"/>
  <c r="AK14" i="19" l="1"/>
  <c r="AP14" i="19" s="1"/>
  <c r="AK9" i="19"/>
  <c r="AP9" i="19" s="1"/>
  <c r="AJ14" i="19"/>
  <c r="AJ9" i="19"/>
  <c r="AT14" i="19" l="1"/>
  <c r="AL14" i="19"/>
  <c r="AO14" i="19"/>
  <c r="AV14" i="19"/>
  <c r="AU14" i="19"/>
  <c r="AV9" i="19"/>
  <c r="AU9" i="19"/>
  <c r="AO9" i="19"/>
  <c r="AT9" i="19"/>
  <c r="AL9" i="19"/>
  <c r="AA47" i="19" l="1"/>
  <c r="AK47" i="19" l="1"/>
  <c r="AP47" i="19" s="1"/>
  <c r="AV47" i="19" l="1"/>
  <c r="AO47" i="19"/>
  <c r="AU47" i="19"/>
  <c r="AT47" i="19"/>
  <c r="AS14" i="19" l="1"/>
  <c r="AS3" i="19"/>
  <c r="AS9" i="19"/>
  <c r="AS34" i="19"/>
  <c r="AA31" i="19"/>
  <c r="AJ33" i="19"/>
  <c r="AJ21" i="19"/>
  <c r="AJ36" i="19"/>
  <c r="AA25" i="19"/>
  <c r="AA17" i="19"/>
  <c r="AA46" i="19"/>
  <c r="AA13" i="19"/>
  <c r="AA44" i="19"/>
  <c r="AA43" i="19"/>
  <c r="AA45" i="19"/>
  <c r="AA38" i="19"/>
  <c r="AA29" i="19"/>
  <c r="AA26" i="19"/>
  <c r="AA24" i="19"/>
  <c r="AA20" i="19"/>
  <c r="AA42" i="19"/>
  <c r="AA39" i="19"/>
  <c r="AA32" i="19"/>
  <c r="AA27" i="19"/>
  <c r="AA35" i="19"/>
  <c r="AA33" i="19"/>
  <c r="AA30" i="19"/>
  <c r="AA19" i="19"/>
  <c r="AA15" i="19"/>
  <c r="AA23" i="19"/>
  <c r="AA41" i="19"/>
  <c r="AA40" i="19"/>
  <c r="AA28" i="19"/>
  <c r="AA22" i="19"/>
  <c r="AA36" i="19"/>
  <c r="AA34" i="19"/>
  <c r="AA21" i="19"/>
  <c r="AA11" i="19"/>
  <c r="AA10" i="19"/>
  <c r="AA6" i="19"/>
  <c r="AA16" i="19"/>
  <c r="AA3" i="19"/>
  <c r="AA8" i="19"/>
  <c r="AA5" i="19"/>
  <c r="AA18" i="19"/>
  <c r="AA12" i="19"/>
  <c r="AA7" i="19"/>
  <c r="AA4" i="19"/>
  <c r="AK46" i="19" l="1"/>
  <c r="AP46" i="19" s="1"/>
  <c r="AJ41" i="19"/>
  <c r="AS22" i="19"/>
  <c r="AS26" i="19"/>
  <c r="AS20" i="19"/>
  <c r="AS19" i="19"/>
  <c r="AS40" i="19"/>
  <c r="AS43" i="19"/>
  <c r="AJ44" i="19"/>
  <c r="AS4" i="19"/>
  <c r="AJ38" i="19"/>
  <c r="AJ37" i="19"/>
  <c r="AS12" i="19"/>
  <c r="AJ10" i="19"/>
  <c r="AJ8" i="19"/>
  <c r="AS32" i="19"/>
  <c r="AJ31" i="19"/>
  <c r="AS29" i="19"/>
  <c r="AJ46" i="19"/>
  <c r="AS5" i="19"/>
  <c r="AS17" i="19"/>
  <c r="AS16" i="19"/>
  <c r="AJ15" i="19"/>
  <c r="AS11" i="19"/>
  <c r="AJ6" i="19"/>
  <c r="AS25" i="19"/>
  <c r="AS23" i="19"/>
  <c r="AJ35" i="19"/>
  <c r="AJ30" i="19"/>
  <c r="AS13" i="19"/>
  <c r="AJ45" i="19"/>
  <c r="AS45" i="19"/>
  <c r="AJ3" i="19"/>
  <c r="AJ34" i="19"/>
  <c r="AS21" i="19"/>
  <c r="AS31" i="19"/>
  <c r="AS41" i="19"/>
  <c r="AS42" i="19"/>
  <c r="AJ42" i="19"/>
  <c r="AS33" i="19"/>
  <c r="AS36" i="19"/>
  <c r="AK17" i="19"/>
  <c r="AP17" i="19" s="1"/>
  <c r="AK37" i="19"/>
  <c r="AP37" i="19" s="1"/>
  <c r="AK25" i="19"/>
  <c r="AP25" i="19" s="1"/>
  <c r="AK13" i="19"/>
  <c r="AP13" i="19" s="1"/>
  <c r="AK31" i="19"/>
  <c r="AP31" i="19" s="1"/>
  <c r="AK2" i="19"/>
  <c r="AK34" i="19"/>
  <c r="AP34" i="19" s="1"/>
  <c r="AK41" i="19"/>
  <c r="AP41" i="19" s="1"/>
  <c r="AK32" i="19"/>
  <c r="AP32" i="19" s="1"/>
  <c r="AK20" i="19"/>
  <c r="AP20" i="19" s="1"/>
  <c r="AK45" i="19"/>
  <c r="AK4" i="19"/>
  <c r="AK5" i="19"/>
  <c r="AP5" i="19" s="1"/>
  <c r="AK16" i="19"/>
  <c r="AP16" i="19" s="1"/>
  <c r="AK6" i="19"/>
  <c r="AP6" i="19" s="1"/>
  <c r="AK24" i="19"/>
  <c r="AP24" i="19" s="1"/>
  <c r="AK38" i="19"/>
  <c r="AP38" i="19" s="1"/>
  <c r="AK36" i="19"/>
  <c r="AP36" i="19" s="1"/>
  <c r="AK7" i="19"/>
  <c r="AP7" i="19" s="1"/>
  <c r="AK22" i="19"/>
  <c r="AP22" i="19" s="1"/>
  <c r="AK30" i="19"/>
  <c r="AP30" i="19" s="1"/>
  <c r="AK27" i="19"/>
  <c r="AP27" i="19" s="1"/>
  <c r="AK26" i="19"/>
  <c r="AP26" i="19" s="1"/>
  <c r="AK12" i="19"/>
  <c r="AP12" i="19" s="1"/>
  <c r="AK8" i="19"/>
  <c r="AP8" i="19" s="1"/>
  <c r="AK10" i="19"/>
  <c r="AP10" i="19" s="1"/>
  <c r="AK23" i="19"/>
  <c r="AP23" i="19" s="1"/>
  <c r="AK33" i="19"/>
  <c r="AP33" i="19" s="1"/>
  <c r="AK39" i="19"/>
  <c r="AP39" i="19" s="1"/>
  <c r="AK29" i="19"/>
  <c r="AP29" i="19" s="1"/>
  <c r="AK19" i="19"/>
  <c r="AP19" i="19" s="1"/>
  <c r="AK11" i="19"/>
  <c r="AP11" i="19" s="1"/>
  <c r="AK15" i="19"/>
  <c r="AK35" i="19"/>
  <c r="AP35" i="19" s="1"/>
  <c r="AK42" i="19"/>
  <c r="AP42" i="19" s="1"/>
  <c r="AK43" i="19"/>
  <c r="AK3" i="19"/>
  <c r="AK21" i="19"/>
  <c r="AK28" i="19"/>
  <c r="AP28" i="19" s="1"/>
  <c r="AK18" i="19"/>
  <c r="AP18" i="19" s="1"/>
  <c r="AK40" i="19"/>
  <c r="AP40" i="19" s="1"/>
  <c r="AK44" i="19"/>
  <c r="AP44" i="19" s="1"/>
  <c r="AL21" i="19" l="1"/>
  <c r="AP21" i="19"/>
  <c r="AV15" i="19"/>
  <c r="AP15" i="19"/>
  <c r="AU3" i="19"/>
  <c r="AT3" i="19"/>
  <c r="AP3" i="19"/>
  <c r="AP2" i="19"/>
  <c r="AV2" i="19"/>
  <c r="AL2" i="19"/>
  <c r="AT43" i="19"/>
  <c r="AP43" i="19"/>
  <c r="AO4" i="19"/>
  <c r="AP4" i="19"/>
  <c r="AT45" i="19"/>
  <c r="AP45" i="19"/>
  <c r="AL4" i="19"/>
  <c r="AJ19" i="19"/>
  <c r="AL19" i="19" s="1"/>
  <c r="AJ22" i="19"/>
  <c r="AL22" i="19" s="1"/>
  <c r="AL30" i="19"/>
  <c r="AL5" i="19"/>
  <c r="AJ29" i="19"/>
  <c r="AL29" i="19" s="1"/>
  <c r="AS6" i="19"/>
  <c r="AL6" i="19"/>
  <c r="AS35" i="19"/>
  <c r="AJ32" i="19"/>
  <c r="AL32" i="19" s="1"/>
  <c r="AJ20" i="19"/>
  <c r="AL20" i="19" s="1"/>
  <c r="AJ43" i="19"/>
  <c r="AL43" i="19" s="1"/>
  <c r="AS8" i="19"/>
  <c r="AS30" i="19"/>
  <c r="AJ26" i="19"/>
  <c r="AL26" i="19" s="1"/>
  <c r="AJ40" i="19"/>
  <c r="AL40" i="19" s="1"/>
  <c r="AJ13" i="19"/>
  <c r="AL13" i="19" s="1"/>
  <c r="AS15" i="19"/>
  <c r="AS44" i="19"/>
  <c r="AL10" i="19"/>
  <c r="AS38" i="19"/>
  <c r="AJ12" i="19"/>
  <c r="AL12" i="19" s="1"/>
  <c r="AV44" i="19"/>
  <c r="AU44" i="19"/>
  <c r="AO44" i="19"/>
  <c r="AV46" i="19"/>
  <c r="AO46" i="19"/>
  <c r="AU46" i="19"/>
  <c r="AS37" i="19"/>
  <c r="AS10" i="19"/>
  <c r="AJ23" i="19"/>
  <c r="AL23" i="19" s="1"/>
  <c r="AV43" i="19"/>
  <c r="AU43" i="19"/>
  <c r="AO43" i="19"/>
  <c r="AO3" i="19"/>
  <c r="AL42" i="19"/>
  <c r="AJ25" i="19"/>
  <c r="AL25" i="19" s="1"/>
  <c r="AJ16" i="19"/>
  <c r="AL46" i="19"/>
  <c r="AT44" i="19"/>
  <c r="AV45" i="19"/>
  <c r="AU45" i="19"/>
  <c r="AO45" i="19"/>
  <c r="AT46" i="19"/>
  <c r="AJ11" i="19"/>
  <c r="AL11" i="19" s="1"/>
  <c r="AJ17" i="19"/>
  <c r="AL17" i="19" s="1"/>
  <c r="AS46" i="19"/>
  <c r="AJ18" i="19"/>
  <c r="AL18" i="19" s="1"/>
  <c r="AS18" i="19"/>
  <c r="AJ7" i="19"/>
  <c r="AJ39" i="19"/>
  <c r="AS39" i="19"/>
  <c r="AS27" i="19"/>
  <c r="AJ27" i="19"/>
  <c r="AL27" i="19" s="1"/>
  <c r="AS24" i="19"/>
  <c r="AJ24" i="19"/>
  <c r="AJ28" i="19"/>
  <c r="AS28" i="19"/>
  <c r="AS47" i="19"/>
  <c r="AJ47" i="19"/>
  <c r="AL31" i="19"/>
  <c r="AV31" i="19"/>
  <c r="AU31" i="19"/>
  <c r="AT31" i="19"/>
  <c r="AO31" i="19"/>
  <c r="AV13" i="19"/>
  <c r="AU13" i="19"/>
  <c r="AT13" i="19"/>
  <c r="AO13" i="19"/>
  <c r="AU25" i="19"/>
  <c r="AV25" i="19"/>
  <c r="AT25" i="19"/>
  <c r="AO25" i="19"/>
  <c r="AU37" i="19"/>
  <c r="AV37" i="19"/>
  <c r="AL37" i="19"/>
  <c r="AT37" i="19"/>
  <c r="AO37" i="19"/>
  <c r="AU17" i="19"/>
  <c r="AV17" i="19"/>
  <c r="AO17" i="19"/>
  <c r="AT17" i="19"/>
  <c r="AU21" i="19"/>
  <c r="AV21" i="19"/>
  <c r="AO21" i="19"/>
  <c r="AT21" i="19"/>
  <c r="AV35" i="19"/>
  <c r="AU35" i="19"/>
  <c r="AT35" i="19"/>
  <c r="AO35" i="19"/>
  <c r="AL35" i="19"/>
  <c r="AU12" i="19"/>
  <c r="AV12" i="19"/>
  <c r="AT12" i="19"/>
  <c r="AO12" i="19"/>
  <c r="AL44" i="19"/>
  <c r="AV3" i="19"/>
  <c r="AV10" i="19"/>
  <c r="AU10" i="19"/>
  <c r="AO10" i="19"/>
  <c r="AT10" i="19"/>
  <c r="AV11" i="19"/>
  <c r="AU11" i="19"/>
  <c r="AO11" i="19"/>
  <c r="AT11" i="19"/>
  <c r="AV39" i="19"/>
  <c r="AU39" i="19"/>
  <c r="AT39" i="19"/>
  <c r="AO39" i="19"/>
  <c r="AV36" i="19"/>
  <c r="AU36" i="19"/>
  <c r="AL36" i="19"/>
  <c r="AT36" i="19"/>
  <c r="AO36" i="19"/>
  <c r="AU24" i="19"/>
  <c r="AV24" i="19"/>
  <c r="AT24" i="19"/>
  <c r="AO24" i="19"/>
  <c r="AV6" i="19"/>
  <c r="AU6" i="19"/>
  <c r="AO6" i="19"/>
  <c r="AT6" i="19"/>
  <c r="AV5" i="19"/>
  <c r="AU5" i="19"/>
  <c r="AT5" i="19"/>
  <c r="AO5" i="19"/>
  <c r="AU2" i="19"/>
  <c r="AO2" i="19"/>
  <c r="AT2" i="19"/>
  <c r="AU18" i="19"/>
  <c r="AT18" i="19"/>
  <c r="AV18" i="19"/>
  <c r="AO18" i="19"/>
  <c r="AU28" i="19"/>
  <c r="AT28" i="19"/>
  <c r="AV28" i="19"/>
  <c r="AO28" i="19"/>
  <c r="AU29" i="19"/>
  <c r="AT29" i="19"/>
  <c r="AV29" i="19"/>
  <c r="AO29" i="19"/>
  <c r="AO42" i="19"/>
  <c r="AU42" i="19"/>
  <c r="AV42" i="19"/>
  <c r="AT42" i="19"/>
  <c r="AO19" i="19"/>
  <c r="AV19" i="19"/>
  <c r="AU19" i="19"/>
  <c r="AT19" i="19"/>
  <c r="AV23" i="19"/>
  <c r="AU23" i="19"/>
  <c r="AT23" i="19"/>
  <c r="AO23" i="19"/>
  <c r="AT26" i="19"/>
  <c r="AV26" i="19"/>
  <c r="AU26" i="19"/>
  <c r="AO26" i="19"/>
  <c r="AV30" i="19"/>
  <c r="AU30" i="19"/>
  <c r="AT30" i="19"/>
  <c r="AO30" i="19"/>
  <c r="AO32" i="19"/>
  <c r="AV32" i="19"/>
  <c r="AU32" i="19"/>
  <c r="AT32" i="19"/>
  <c r="AT8" i="19"/>
  <c r="AV8" i="19"/>
  <c r="AU8" i="19"/>
  <c r="AO8" i="19"/>
  <c r="AV34" i="19"/>
  <c r="AU34" i="19"/>
  <c r="AT34" i="19"/>
  <c r="AO34" i="19"/>
  <c r="AL34" i="19"/>
  <c r="AO15" i="19"/>
  <c r="AU15" i="19"/>
  <c r="AT15" i="19"/>
  <c r="AL15" i="19"/>
  <c r="AV7" i="19"/>
  <c r="AU7" i="19"/>
  <c r="AT7" i="19"/>
  <c r="AO7" i="19"/>
  <c r="AL8" i="19"/>
  <c r="AO40" i="19"/>
  <c r="AU40" i="19"/>
  <c r="AV40" i="19"/>
  <c r="AT40" i="19"/>
  <c r="AV33" i="19"/>
  <c r="AT33" i="19"/>
  <c r="AU33" i="19"/>
  <c r="AL33" i="19"/>
  <c r="AO33" i="19"/>
  <c r="AV38" i="19"/>
  <c r="AU38" i="19"/>
  <c r="AT38" i="19"/>
  <c r="AO38" i="19"/>
  <c r="AL38" i="19"/>
  <c r="AU16" i="19"/>
  <c r="AV16" i="19"/>
  <c r="AO16" i="19"/>
  <c r="AT16" i="19"/>
  <c r="AO27" i="19"/>
  <c r="AU27" i="19"/>
  <c r="AV27" i="19"/>
  <c r="AT27" i="19"/>
  <c r="AV20" i="19"/>
  <c r="AU20" i="19"/>
  <c r="AT20" i="19"/>
  <c r="AO20" i="19"/>
  <c r="AL45" i="19"/>
  <c r="AL3" i="19"/>
  <c r="AV22" i="19"/>
  <c r="AU22" i="19"/>
  <c r="AT22" i="19"/>
  <c r="AO22" i="19"/>
  <c r="AT4" i="19"/>
  <c r="AV4" i="19"/>
  <c r="AU4" i="19"/>
  <c r="AV41" i="19"/>
  <c r="AU41" i="19"/>
  <c r="AT41" i="19"/>
  <c r="AL41" i="19"/>
  <c r="AO41" i="19"/>
  <c r="AL39" i="19" l="1"/>
  <c r="AL16" i="19"/>
  <c r="AL28" i="19"/>
  <c r="AL24" i="19"/>
  <c r="AL7" i="19"/>
  <c r="AL47"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8FD1BA-9A5B-4B20-955B-D00CD673B1DF}" keepAlive="1" name="Query - Export sheets" description="Connection to the 'Export sheets' query in the workbook." type="5" refreshedVersion="6" background="1" saveData="1">
    <dbPr connection="Provider=Microsoft.Mashup.OleDb.1;Data Source=$Workbook$;Location=Export sheets;Extended Properties=&quot;&quot;" command="SELECT * FROM [Export sheets]"/>
  </connection>
  <connection id="2" xr16:uid="{C35C64A5-EB64-46A4-9891-F267D71D1B28}" keepAlive="1" name="Query - Export sheets (10)" description="Connection to the 'Export sheets (10)' query in the workbook." type="5" refreshedVersion="6" background="1">
    <dbPr connection="Provider=Microsoft.Mashup.OleDb.1;Data Source=$Workbook$;Location=Export sheets (10);Extended Properties=&quot;&quot;" command="SELECT * FROM [Export sheets (10)]"/>
  </connection>
  <connection id="3" xr16:uid="{E614AB14-D0D0-49F8-8129-04DA07A3C30C}" keepAlive="1" name="Query - Export sheets (11)" description="Connection to the 'Export sheets (11)' query in the workbook." type="5" refreshedVersion="6" background="1" saveData="1">
    <dbPr connection="Provider=Microsoft.Mashup.OleDb.1;Data Source=$Workbook$;Location=&quot;Export sheets (11)&quot;;Extended Properties=&quot;&quot;" command="SELECT * FROM [Export sheets (11)]"/>
  </connection>
  <connection id="4" xr16:uid="{D1FAEA42-E9F6-485B-8F34-2A65FCCCEDC2}" keepAlive="1" name="Query - Export sheets (12)" description="Connection to the 'Export sheets (12)' query in the workbook." type="5" refreshedVersion="6" background="1">
    <dbPr connection="Provider=Microsoft.Mashup.OleDb.1;Data Source=$Workbook$;Location=Export sheets (12);Extended Properties=&quot;&quot;" command="SELECT * FROM [Export sheets (12)]"/>
  </connection>
  <connection id="5" xr16:uid="{297F7D26-10CD-44B8-802A-BE55D03FC6C5}" keepAlive="1" name="Query - Export sheets (13)" description="Connection to the 'Export sheets (13)' query in the workbook." type="5" refreshedVersion="6" background="1" saveData="1">
    <dbPr connection="Provider=Microsoft.Mashup.OleDb.1;Data Source=$Workbook$;Location=&quot;Export sheets (13)&quot;;Extended Properties=&quot;&quot;" command="SELECT * FROM [Export sheets (13)]"/>
  </connection>
  <connection id="6" xr16:uid="{D5B0FAA3-6DB2-4E8D-AA6A-1ACE5455C4B8}" keepAlive="1" name="Query - Export sheets (14)" description="Connection to the 'Export sheets (14)' query in the workbook." type="5" refreshedVersion="6" background="1">
    <dbPr connection="Provider=Microsoft.Mashup.OleDb.1;Data Source=$Workbook$;Location=Export sheets (14);Extended Properties=&quot;&quot;" command="SELECT * FROM [Export sheets (14)]"/>
  </connection>
  <connection id="7" xr16:uid="{BFAD6A51-00B8-4CC1-AAB6-1AFE73B09F29}" keepAlive="1" name="Query - Export sheets (15)" description="Connection to the 'Export sheets (15)' query in the workbook." type="5" refreshedVersion="6" background="1" saveData="1">
    <dbPr connection="Provider=Microsoft.Mashup.OleDb.1;Data Source=$Workbook$;Location=&quot;Export sheets (15)&quot;;Extended Properties=&quot;&quot;" command="SELECT * FROM [Export sheets (15)]"/>
  </connection>
  <connection id="8" xr16:uid="{591F7AE5-5B45-4EE9-BC48-476895104F1E}" keepAlive="1" name="Query - Export sheets (16)" description="Connection to the 'Export sheets (16)' query in the workbook." type="5" refreshedVersion="6" background="1" saveData="1">
    <dbPr connection="Provider=Microsoft.Mashup.OleDb.1;Data Source=$Workbook$;Location=&quot;Export sheets (16)&quot;;Extended Properties=&quot;&quot;" command="SELECT * FROM [Export sheets (16)]"/>
  </connection>
  <connection id="9" xr16:uid="{6D1E3DDB-5F33-4793-865C-4B9A8944ED5B}" keepAlive="1" name="Query - Export sheets (18)" description="Connection to the 'Export sheets (18)' query in the workbook." type="5" refreshedVersion="6" background="1">
    <dbPr connection="Provider=Microsoft.Mashup.OleDb.1;Data Source=$Workbook$;Location=&quot;Export sheets (18)&quot;;Extended Properties=&quot;&quot;" command="SELECT * FROM [Export sheets (18)]"/>
  </connection>
  <connection id="10" xr16:uid="{5DDE93FF-6BA4-448B-9101-EC2E9B3F9A3A}" keepAlive="1" name="Query - Export sheets (2)" description="Connection to the 'Export sheets (2)' query in the workbook." type="5" refreshedVersion="6" background="1" saveData="1">
    <dbPr connection="Provider=Microsoft.Mashup.OleDb.1;Data Source=$Workbook$;Location=&quot;Export sheets (2)&quot;;Extended Properties=&quot;&quot;" command="SELECT * FROM [Export sheets (2)]"/>
  </connection>
  <connection id="11" xr16:uid="{44BFB01E-2E49-42ED-BDEB-82A48D0BF0F2}" keepAlive="1" name="Query - Export sheets (3)" description="Connection to the 'Export sheets (3)' query in the workbook." type="5" refreshedVersion="6" background="1" saveData="1">
    <dbPr connection="Provider=Microsoft.Mashup.OleDb.1;Data Source=$Workbook$;Location=&quot;Export sheets (3)&quot;;Extended Properties=&quot;&quot;" command="SELECT * FROM [Export sheets (3)]"/>
  </connection>
  <connection id="12" xr16:uid="{66E2FF6F-F0A4-43F7-A670-514827F9C058}" keepAlive="1" name="Query - Export sheets (4)" description="Connection to the 'Export sheets (4)' query in the workbook." type="5" refreshedVersion="0" background="1">
    <dbPr connection="Provider=Microsoft.Mashup.OleDb.1;Data Source=$Workbook$;Location=&quot;Export sheets (4)&quot;;Extended Properties=&quot;&quot;" command="SELECT * FROM [Export sheets (4)]"/>
  </connection>
  <connection id="13" xr16:uid="{45B26351-8440-4ADA-A742-1EA428252584}" keepAlive="1" name="Query - Export sheets (5)" description="Connection to the 'Export sheets (5)' query in the workbook." type="5" refreshedVersion="6" background="1" saveData="1">
    <dbPr connection="Provider=Microsoft.Mashup.OleDb.1;Data Source=$Workbook$;Location=&quot;Export sheets (5)&quot;;Extended Properties=&quot;&quot;" command="SELECT * FROM [Export sheets (5)]"/>
  </connection>
  <connection id="14" xr16:uid="{DF14698F-581B-4078-861E-0D9BF7AC6EEC}" keepAlive="1" name="Query - Export sheets (6)" description="Connection to the 'Export sheets (6)' query in the workbook." type="5" refreshedVersion="6" background="1">
    <dbPr connection="Provider=Microsoft.Mashup.OleDb.1;Data Source=$Workbook$;Location=Export sheets (6);Extended Properties=&quot;&quot;" command="SELECT * FROM [Export sheets (6)]"/>
  </connection>
  <connection id="15" xr16:uid="{9FB98FE8-D06C-45E7-AA7F-D494331B35B1}" keepAlive="1" name="Query - Export sheets (7)" description="Connection to the 'Export sheets (7)' query in the workbook." type="5" refreshedVersion="6" background="1" saveData="1">
    <dbPr connection="Provider=Microsoft.Mashup.OleDb.1;Data Source=$Workbook$;Location=&quot;Export sheets (7)&quot;;Extended Properties=&quot;&quot;" command="SELECT * FROM [Export sheets (7)]"/>
  </connection>
  <connection id="16" xr16:uid="{68C2CEA8-9D4C-4580-84FD-9DA92111157F}" keepAlive="1" name="Query - Export sheets (8)" description="Connection to the 'Export sheets (8)' query in the workbook." type="5" refreshedVersion="6" background="1">
    <dbPr connection="Provider=Microsoft.Mashup.OleDb.1;Data Source=$Workbook$;Location=Export sheets (8);Extended Properties=&quot;&quot;" command="SELECT * FROM [Export sheets (8)]"/>
  </connection>
  <connection id="17" xr16:uid="{EC3C9A43-E7F9-4973-A6B5-2F12521FBB2E}" keepAlive="1" name="Query - Export sheets (9)" description="Connection to the 'Export sheets (9)' query in the workbook." type="5" refreshedVersion="6" background="1" saveData="1">
    <dbPr connection="Provider=Microsoft.Mashup.OleDb.1;Data Source=$Workbook$;Location=&quot;Export sheets (9)&quot;;Extended Properties=&quot;&quot;" command="SELECT * FROM [Export sheets (9)]"/>
  </connection>
  <connection id="18" xr16:uid="{0CF16B17-6692-4431-879E-54FE1A621D65}"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19" xr16:uid="{0CB70825-4F4C-4A89-9E79-112668901B5F}" keepAlive="1" name="Query - Parameter11" description="Connection to the 'Parameter11' query in the workbook." type="5" refreshedVersion="0" background="1">
    <dbPr connection="Provider=Microsoft.Mashup.OleDb.1;Data Source=$Workbook$;Location=Parameter11;Extended Properties=&quot;&quot;" command="SELECT * FROM [Parameter11]"/>
  </connection>
  <connection id="20" xr16:uid="{DAC856D2-E563-4504-88F1-9D748DA2A83F}" keepAlive="1" name="Query - Parameter12" description="Connection to the 'Parameter12' query in the workbook." type="5" refreshedVersion="0" background="1">
    <dbPr connection="Provider=Microsoft.Mashup.OleDb.1;Data Source=$Workbook$;Location=Parameter12;Extended Properties=&quot;&quot;" command="SELECT * FROM [Parameter12]"/>
  </connection>
  <connection id="21" xr16:uid="{462B9BE2-54ED-4B1D-9B3D-CC168701319B}" keepAlive="1" name="Query - Parameter13" description="Connection to the 'Parameter13' query in the workbook." type="5" refreshedVersion="0" background="1">
    <dbPr connection="Provider=Microsoft.Mashup.OleDb.1;Data Source=$Workbook$;Location=Parameter13;Extended Properties=&quot;&quot;" command="SELECT * FROM [Parameter13]"/>
  </connection>
  <connection id="22" xr16:uid="{20C2DF3F-76B5-4EE0-B682-F4B6CD8D95C0}" keepAlive="1" name="Query - Parameter2" description="Connection to the 'Parameter2' query in the workbook." type="5" refreshedVersion="0" background="1">
    <dbPr connection="Provider=Microsoft.Mashup.OleDb.1;Data Source=$Workbook$;Location=Parameter2;Extended Properties=&quot;&quot;" command="SELECT * FROM [Parameter2]"/>
  </connection>
  <connection id="23" xr16:uid="{E6733B65-CFFB-40D6-9A20-3538D5F706EA}" keepAlive="1" name="Query - Parameter3" description="Connection to the 'Parameter3' query in the workbook." type="5" refreshedVersion="0" background="1">
    <dbPr connection="Provider=Microsoft.Mashup.OleDb.1;Data Source=$Workbook$;Location=Parameter3;Extended Properties=&quot;&quot;" command="SELECT * FROM [Parameter3]"/>
  </connection>
  <connection id="24" xr16:uid="{D638BF24-BBE1-4C15-A767-8438974C65FD}" keepAlive="1" name="Query - Parameter4" description="Connection to the 'Parameter4' query in the workbook." type="5" refreshedVersion="0" background="1">
    <dbPr connection="Provider=Microsoft.Mashup.OleDb.1;Data Source=$Workbook$;Location=Parameter4;Extended Properties=&quot;&quot;" command="SELECT * FROM [Parameter4]"/>
  </connection>
  <connection id="25" xr16:uid="{2379CD0A-5284-4F69-AA2B-0918CDC88182}" keepAlive="1" name="Query - Parameter5" description="Connection to the 'Parameter5' query in the workbook." type="5" refreshedVersion="0" background="1">
    <dbPr connection="Provider=Microsoft.Mashup.OleDb.1;Data Source=$Workbook$;Location=Parameter5;Extended Properties=&quot;&quot;" command="SELECT * FROM [Parameter5]"/>
  </connection>
  <connection id="26" xr16:uid="{BB952FF8-31A8-4CDB-A7F2-960A76B49746}" keepAlive="1" name="Query - Parameter6" description="Connection to the 'Parameter6' query in the workbook." type="5" refreshedVersion="0" background="1">
    <dbPr connection="Provider=Microsoft.Mashup.OleDb.1;Data Source=$Workbook$;Location=Parameter6;Extended Properties=&quot;&quot;" command="SELECT * FROM [Parameter6]"/>
  </connection>
  <connection id="27" xr16:uid="{E39FDD57-2F84-4BD1-A2C5-D962DFE98DA8}" keepAlive="1" name="Query - Parameter7" description="Connection to the 'Parameter7' query in the workbook." type="5" refreshedVersion="0" background="1">
    <dbPr connection="Provider=Microsoft.Mashup.OleDb.1;Data Source=$Workbook$;Location=Parameter7;Extended Properties=&quot;&quot;" command="SELECT * FROM [Parameter7]"/>
  </connection>
  <connection id="28" xr16:uid="{FCB3342D-BC7E-49DB-96B1-CFFED61DB699}" keepAlive="1" name="Query - Parameter8" description="Connection to the 'Parameter8' query in the workbook." type="5" refreshedVersion="0" background="1">
    <dbPr connection="Provider=Microsoft.Mashup.OleDb.1;Data Source=$Workbook$;Location=Parameter8;Extended Properties=&quot;&quot;" command="SELECT * FROM [Parameter8]"/>
  </connection>
  <connection id="29" xr16:uid="{461415E8-9024-4F4F-9946-A0756A0260F7}" keepAlive="1" name="Query - Parameter9" description="Connection to the 'Parameter9' query in the workbook." type="5" refreshedVersion="0" background="1">
    <dbPr connection="Provider=Microsoft.Mashup.OleDb.1;Data Source=$Workbook$;Location=Parameter9;Extended Properties=&quot;&quot;" command="SELECT * FROM [Parameter9]"/>
  </connection>
  <connection id="30" xr16:uid="{9F0E9E6B-F23F-4C4E-AF0B-54450525ADC6}"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1" xr16:uid="{6A2C8E07-3011-4105-849C-878596F2D094}" keepAlive="1" name="Query - Sample File (11)" description="Connection to the 'Sample File (11)' query in the workbook." type="5" refreshedVersion="0" background="1">
    <dbPr connection="Provider=Microsoft.Mashup.OleDb.1;Data Source=$Workbook$;Location=&quot;Sample File (11)&quot;;Extended Properties=&quot;&quot;" command="SELECT * FROM [Sample File (11)]"/>
  </connection>
  <connection id="32" xr16:uid="{8D622408-F7FF-415C-919A-AD07CE6B49F9}" keepAlive="1" name="Query - Sample File (12)" description="Connection to the 'Sample File (12)' query in the workbook." type="5" refreshedVersion="0" background="1">
    <dbPr connection="Provider=Microsoft.Mashup.OleDb.1;Data Source=$Workbook$;Location=&quot;Sample File (12)&quot;;Extended Properties=&quot;&quot;" command="SELECT * FROM [Sample File (12)]"/>
  </connection>
  <connection id="33" xr16:uid="{61AB4942-B836-4166-A06D-08BDC1D6BA96}" keepAlive="1" name="Query - Sample File (13)" description="Connection to the 'Sample File (13)' query in the workbook." type="5" refreshedVersion="0" background="1">
    <dbPr connection="Provider=Microsoft.Mashup.OleDb.1;Data Source=$Workbook$;Location=&quot;Sample File (13)&quot;;Extended Properties=&quot;&quot;" command="SELECT * FROM [Sample File (13)]"/>
  </connection>
  <connection id="34" xr16:uid="{AEB7EF07-A961-4832-8E6E-E5BB941DF90E}" keepAlive="1" name="Query - Sample File (2)" description="Connection to the 'Sample File (2)' query in the workbook." type="5" refreshedVersion="0" background="1">
    <dbPr connection="Provider=Microsoft.Mashup.OleDb.1;Data Source=$Workbook$;Location=&quot;Sample File (2)&quot;;Extended Properties=&quot;&quot;" command="SELECT * FROM [Sample File (2)]"/>
  </connection>
  <connection id="35" xr16:uid="{318F0DB3-05BA-40BC-A3B8-4ACD1F035A08}" keepAlive="1" name="Query - Sample File (3)" description="Connection to the 'Sample File (3)' query in the workbook." type="5" refreshedVersion="0" background="1">
    <dbPr connection="Provider=Microsoft.Mashup.OleDb.1;Data Source=$Workbook$;Location=&quot;Sample File (3)&quot;;Extended Properties=&quot;&quot;" command="SELECT * FROM [Sample File (3)]"/>
  </connection>
  <connection id="36" xr16:uid="{53B1640E-6A06-4BBB-898A-126E23D8D027}" keepAlive="1" name="Query - Sample File (4)" description="Connection to the 'Sample File (4)' query in the workbook." type="5" refreshedVersion="0" background="1">
    <dbPr connection="Provider=Microsoft.Mashup.OleDb.1;Data Source=$Workbook$;Location=&quot;Sample File (4)&quot;;Extended Properties=&quot;&quot;" command="SELECT * FROM [Sample File (4)]"/>
  </connection>
  <connection id="37" xr16:uid="{20DC0EDF-2530-45BB-BDAB-52BD210EA10B}" keepAlive="1" name="Query - Sample File (5)" description="Connection to the 'Sample File (5)' query in the workbook." type="5" refreshedVersion="0" background="1">
    <dbPr connection="Provider=Microsoft.Mashup.OleDb.1;Data Source=$Workbook$;Location=&quot;Sample File (5)&quot;;Extended Properties=&quot;&quot;" command="SELECT * FROM [Sample File (5)]"/>
  </connection>
  <connection id="38" xr16:uid="{63755A34-F17F-44E2-B41E-F530C9673769}" keepAlive="1" name="Query - Sample File (6)" description="Connection to the 'Sample File (6)' query in the workbook." type="5" refreshedVersion="0" background="1">
    <dbPr connection="Provider=Microsoft.Mashup.OleDb.1;Data Source=$Workbook$;Location=&quot;Sample File (6)&quot;;Extended Properties=&quot;&quot;" command="SELECT * FROM [Sample File (6)]"/>
  </connection>
  <connection id="39" xr16:uid="{08895401-9E4C-4AB8-B38E-341042667CB0}" keepAlive="1" name="Query - Sample File (7)" description="Connection to the 'Sample File (7)' query in the workbook." type="5" refreshedVersion="0" background="1">
    <dbPr connection="Provider=Microsoft.Mashup.OleDb.1;Data Source=$Workbook$;Location=&quot;Sample File (7)&quot;;Extended Properties=&quot;&quot;" command="SELECT * FROM [Sample File (7)]"/>
  </connection>
  <connection id="40" xr16:uid="{01C65E3A-DC40-48C4-97EE-166D8A2E0AF7}" keepAlive="1" name="Query - Sample File (8)" description="Connection to the 'Sample File (8)' query in the workbook." type="5" refreshedVersion="0" background="1">
    <dbPr connection="Provider=Microsoft.Mashup.OleDb.1;Data Source=$Workbook$;Location=&quot;Sample File (8)&quot;;Extended Properties=&quot;&quot;" command="SELECT * FROM [Sample File (8)]"/>
  </connection>
  <connection id="41" xr16:uid="{815CD5EF-F881-46F0-85F2-8B0CCE63BACC}" keepAlive="1" name="Query - Sample File (9)" description="Connection to the 'Sample File (9)' query in the workbook." type="5" refreshedVersion="0" background="1">
    <dbPr connection="Provider=Microsoft.Mashup.OleDb.1;Data Source=$Workbook$;Location=&quot;Sample File (9)&quot;;Extended Properties=&quot;&quot;" command="SELECT * FROM [Sample File (9)]"/>
  </connection>
  <connection id="42" xr16:uid="{EDCEA0AC-E9CF-4556-92F0-7F575A552EE6}"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43" xr16:uid="{A9D0A79D-0AB1-4AE0-A225-B79856DE6393}" keepAlive="1" name="Query - Transform File (11)" description="Connection to the 'Transform File (11)' query in the workbook." type="5" refreshedVersion="0" background="1">
    <dbPr connection="Provider=Microsoft.Mashup.OleDb.1;Data Source=$Workbook$;Location=&quot;Transform File (11)&quot;;Extended Properties=&quot;&quot;" command="SELECT * FROM [Transform File (11)]"/>
  </connection>
  <connection id="44" xr16:uid="{5CAC6A66-F061-40B4-AB2A-731D3D762AE9}" keepAlive="1" name="Query - Transform File (12)" description="Connection to the 'Transform File (12)' query in the workbook." type="5" refreshedVersion="0" background="1">
    <dbPr connection="Provider=Microsoft.Mashup.OleDb.1;Data Source=$Workbook$;Location=&quot;Transform File (12)&quot;;Extended Properties=&quot;&quot;" command="SELECT * FROM [Transform File (12)]"/>
  </connection>
  <connection id="45" xr16:uid="{182AC0A7-BDF0-4821-ACC6-B6D15D2AA98B}" keepAlive="1" name="Query - Transform File (13)" description="Connection to the 'Transform File (13)' query in the workbook." type="5" refreshedVersion="0" background="1">
    <dbPr connection="Provider=Microsoft.Mashup.OleDb.1;Data Source=$Workbook$;Location=&quot;Transform File (13)&quot;;Extended Properties=&quot;&quot;" command="SELECT * FROM [Transform File (13)]"/>
  </connection>
  <connection id="46" xr16:uid="{A03768BD-34B7-473A-B1C4-96D07CF9731B}" keepAlive="1" name="Query - Transform File (2)" description="Connection to the 'Transform File (2)' query in the workbook." type="5" refreshedVersion="0" background="1">
    <dbPr connection="Provider=Microsoft.Mashup.OleDb.1;Data Source=$Workbook$;Location=&quot;Transform File (2)&quot;;Extended Properties=&quot;&quot;" command="SELECT * FROM [Transform File (2)]"/>
  </connection>
  <connection id="47" xr16:uid="{F4963CA9-DA03-4200-982B-0A291F19A1C2}" keepAlive="1" name="Query - Transform File (3)" description="Connection to the 'Transform File (3)' query in the workbook." type="5" refreshedVersion="0" background="1">
    <dbPr connection="Provider=Microsoft.Mashup.OleDb.1;Data Source=$Workbook$;Location=&quot;Transform File (3)&quot;;Extended Properties=&quot;&quot;" command="SELECT * FROM [Transform File (3)]"/>
  </connection>
  <connection id="48" xr16:uid="{32772C2C-2C4E-4EC0-B29E-A2589A1DCAE9}" keepAlive="1" name="Query - Transform File (4)" description="Connection to the 'Transform File (4)' query in the workbook." type="5" refreshedVersion="0" background="1">
    <dbPr connection="Provider=Microsoft.Mashup.OleDb.1;Data Source=$Workbook$;Location=&quot;Transform File (4)&quot;;Extended Properties=&quot;&quot;" command="SELECT * FROM [Transform File (4)]"/>
  </connection>
  <connection id="49" xr16:uid="{B2D4B031-57F7-412C-8900-A8A0A37E8147}" keepAlive="1" name="Query - Transform File (5)" description="Connection to the 'Transform File (5)' query in the workbook." type="5" refreshedVersion="0" background="1">
    <dbPr connection="Provider=Microsoft.Mashup.OleDb.1;Data Source=$Workbook$;Location=&quot;Transform File (5)&quot;;Extended Properties=&quot;&quot;" command="SELECT * FROM [Transform File (5)]"/>
  </connection>
  <connection id="50" xr16:uid="{B6759D5D-3D86-4CEF-91CF-8F584E3DDD40}" keepAlive="1" name="Query - Transform File (6)" description="Connection to the 'Transform File (6)' query in the workbook." type="5" refreshedVersion="0" background="1">
    <dbPr connection="Provider=Microsoft.Mashup.OleDb.1;Data Source=$Workbook$;Location=&quot;Transform File (6)&quot;;Extended Properties=&quot;&quot;" command="SELECT * FROM [Transform File (6)]"/>
  </connection>
  <connection id="51" xr16:uid="{B2F433E5-D879-4F5F-84D6-7E8CAF200C52}" keepAlive="1" name="Query - Transform File (7)" description="Connection to the 'Transform File (7)' query in the workbook." type="5" refreshedVersion="0" background="1">
    <dbPr connection="Provider=Microsoft.Mashup.OleDb.1;Data Source=$Workbook$;Location=&quot;Transform File (7)&quot;;Extended Properties=&quot;&quot;" command="SELECT * FROM [Transform File (7)]"/>
  </connection>
  <connection id="52" xr16:uid="{8DF2D1E1-F0E7-4F66-97AC-AC11A2DC50E5}" keepAlive="1" name="Query - Transform File (8)" description="Connection to the 'Transform File (8)' query in the workbook." type="5" refreshedVersion="0" background="1">
    <dbPr connection="Provider=Microsoft.Mashup.OleDb.1;Data Source=$Workbook$;Location=&quot;Transform File (8)&quot;;Extended Properties=&quot;&quot;" command="SELECT * FROM [Transform File (8)]"/>
  </connection>
  <connection id="53" xr16:uid="{83957E56-0C9A-478A-9972-C197BE603F5C}" keepAlive="1" name="Query - Transform File (9)" description="Connection to the 'Transform File (9)' query in the workbook." type="5" refreshedVersion="0" background="1">
    <dbPr connection="Provider=Microsoft.Mashup.OleDb.1;Data Source=$Workbook$;Location=&quot;Transform File (9)&quot;;Extended Properties=&quot;&quot;" command="SELECT * FROM [Transform File (9)]"/>
  </connection>
  <connection id="54" xr16:uid="{1DE03364-8349-425B-8962-60B743EB46B7}"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55" xr16:uid="{835D52A0-CAEC-41D0-AC36-B9AB4EA5B833}" keepAlive="1" name="Query - Transform Sample File (10)" description="Connection to the 'Transform Sample File (10)' query in the workbook." type="5" refreshedVersion="0" background="1">
    <dbPr connection="Provider=Microsoft.Mashup.OleDb.1;Data Source=$Workbook$;Location=&quot;Transform Sample File (10)&quot;;Extended Properties=&quot;&quot;" command="SELECT * FROM [Transform Sample File (10)]"/>
  </connection>
  <connection id="56" xr16:uid="{89A90ECA-151C-4863-9536-D5AFAB8450E9}" keepAlive="1" name="Query - Transform Sample File (11)" description="Connection to the 'Transform Sample File (11)' query in the workbook." type="5" refreshedVersion="0" background="1">
    <dbPr connection="Provider=Microsoft.Mashup.OleDb.1;Data Source=$Workbook$;Location=&quot;Transform Sample File (11)&quot;;Extended Properties=&quot;&quot;" command="SELECT * FROM [Transform Sample File (11)]"/>
  </connection>
  <connection id="57" xr16:uid="{3512BD7F-E95B-432A-91BF-8D41BEB837D4}" keepAlive="1" name="Query - Transform Sample File (12)" description="Connection to the 'Transform Sample File (12)' query in the workbook." type="5" refreshedVersion="0" background="1">
    <dbPr connection="Provider=Microsoft.Mashup.OleDb.1;Data Source=$Workbook$;Location=&quot;Transform Sample File (12)&quot;;Extended Properties=&quot;&quot;" command="SELECT * FROM [Transform Sample File (12)]"/>
  </connection>
  <connection id="58" xr16:uid="{8E0C84F6-CFC1-45CD-99DE-5F0F732BF2B4}" keepAlive="1" name="Query - Transform Sample File (13)" description="Connection to the 'Transform Sample File (13)' query in the workbook." type="5" refreshedVersion="0" background="1">
    <dbPr connection="Provider=Microsoft.Mashup.OleDb.1;Data Source=$Workbook$;Location=&quot;Transform Sample File (13)&quot;;Extended Properties=&quot;&quot;" command="SELECT * FROM [Transform Sample File (13)]"/>
  </connection>
  <connection id="59" xr16:uid="{7C1208FC-B465-444E-ABF0-D567DDF0AE6C}" keepAlive="1" name="Query - Transform Sample File (2)" description="Connection to the 'Transform Sample File (2)' query in the workbook." type="5" refreshedVersion="0" background="1">
    <dbPr connection="Provider=Microsoft.Mashup.OleDb.1;Data Source=$Workbook$;Location=&quot;Transform Sample File (2)&quot;;Extended Properties=&quot;&quot;" command="SELECT * FROM [Transform Sample File (2)]"/>
  </connection>
  <connection id="60" xr16:uid="{3869AA2A-00CE-426D-B876-1A6CEAA22520}" keepAlive="1" name="Query - Transform Sample File (3)" description="Connection to the 'Transform Sample File (3)' query in the workbook." type="5" refreshedVersion="0" background="1">
    <dbPr connection="Provider=Microsoft.Mashup.OleDb.1;Data Source=$Workbook$;Location=&quot;Transform Sample File (3)&quot;;Extended Properties=&quot;&quot;" command="SELECT * FROM [Transform Sample File (3)]"/>
  </connection>
  <connection id="61" xr16:uid="{C7ADB1E8-1C59-41F5-971A-3C2517F6F909}" keepAlive="1" name="Query - Transform Sample File (4)" description="Connection to the 'Transform Sample File (4)' query in the workbook." type="5" refreshedVersion="0" background="1">
    <dbPr connection="Provider=Microsoft.Mashup.OleDb.1;Data Source=$Workbook$;Location=&quot;Transform Sample File (4)&quot;;Extended Properties=&quot;&quot;" command="SELECT * FROM [Transform Sample File (4)]"/>
  </connection>
  <connection id="62" xr16:uid="{833037BE-E3F4-4742-9889-21AB0D9AFAE8}" keepAlive="1" name="Query - Transform Sample File (5)" description="Connection to the 'Transform Sample File (5)' query in the workbook." type="5" refreshedVersion="0" background="1">
    <dbPr connection="Provider=Microsoft.Mashup.OleDb.1;Data Source=$Workbook$;Location=&quot;Transform Sample File (5)&quot;;Extended Properties=&quot;&quot;" command="SELECT * FROM [Transform Sample File (5)]"/>
  </connection>
  <connection id="63" xr16:uid="{1A27DC43-06EA-4478-9355-4BB42BAA2F1E}" keepAlive="1" name="Query - Transform Sample File (6)" description="Connection to the 'Transform Sample File (6)' query in the workbook." type="5" refreshedVersion="0" background="1">
    <dbPr connection="Provider=Microsoft.Mashup.OleDb.1;Data Source=$Workbook$;Location=&quot;Transform Sample File (6)&quot;;Extended Properties=&quot;&quot;" command="SELECT * FROM [Transform Sample File (6)]"/>
  </connection>
  <connection id="64" xr16:uid="{7F21C3E1-D3FA-4E30-BCB8-03608A530129}" keepAlive="1" name="Query - Transform Sample File (7)" description="Connection to the 'Transform Sample File (7)' query in the workbook." type="5" refreshedVersion="0" background="1">
    <dbPr connection="Provider=Microsoft.Mashup.OleDb.1;Data Source=$Workbook$;Location=&quot;Transform Sample File (7)&quot;;Extended Properties=&quot;&quot;" command="SELECT * FROM [Transform Sample File (7)]"/>
  </connection>
  <connection id="65" xr16:uid="{C1060423-9521-4F98-B358-442BD4EDA3F4}" keepAlive="1" name="Query - Transform Sample File (8)" description="Connection to the 'Transform Sample File (8)' query in the workbook." type="5" refreshedVersion="0" background="1">
    <dbPr connection="Provider=Microsoft.Mashup.OleDb.1;Data Source=$Workbook$;Location=&quot;Transform Sample File (8)&quot;;Extended Properties=&quot;&quot;" command="SELECT * FROM [Transform Sample File (8)]"/>
  </connection>
  <connection id="66" xr16:uid="{B20D1455-FFFC-430C-ADCA-90EB3DFEB98C}" keepAlive="1" name="Query - Transform Sample File (9)" description="Connection to the 'Transform Sample File (9)' query in the workbook." type="5" refreshedVersion="0" background="1">
    <dbPr connection="Provider=Microsoft.Mashup.OleDb.1;Data Source=$Workbook$;Location=&quot;Transform Sample File (9)&quot;;Extended Properties=&quot;&quot;" command="SELECT * FROM [Transform Sample File (9)]"/>
  </connection>
</connections>
</file>

<file path=xl/sharedStrings.xml><?xml version="1.0" encoding="utf-8"?>
<sst xmlns="http://schemas.openxmlformats.org/spreadsheetml/2006/main" count="658" uniqueCount="221">
  <si>
    <t>Crude oil</t>
  </si>
  <si>
    <t>Natural gas liquids</t>
  </si>
  <si>
    <t>Bitumen</t>
  </si>
  <si>
    <t>Other Bituminous Coal</t>
  </si>
  <si>
    <t>Natural Gas</t>
  </si>
  <si>
    <t>Motor gasoline</t>
  </si>
  <si>
    <t>Gas/Diesel oil</t>
  </si>
  <si>
    <t>Jet kerosene</t>
  </si>
  <si>
    <t>Residual fuel oil</t>
  </si>
  <si>
    <t>Other basket (LPG and Naphtha)</t>
  </si>
  <si>
    <t>Liquified Petroleum Gases</t>
  </si>
  <si>
    <t>Refinery Feedstocks</t>
  </si>
  <si>
    <t>Petroleum Coke</t>
  </si>
  <si>
    <t>Naphtha</t>
  </si>
  <si>
    <t>Other petroleum products</t>
  </si>
  <si>
    <t>Lubricants</t>
  </si>
  <si>
    <t>Petrochemicals</t>
  </si>
  <si>
    <t>Fertiliser</t>
  </si>
  <si>
    <t>Asphalt</t>
  </si>
  <si>
    <t>Electricity (Fossil)</t>
  </si>
  <si>
    <t>Biopower</t>
  </si>
  <si>
    <t>Biofuel</t>
  </si>
  <si>
    <t>Other</t>
  </si>
  <si>
    <t>Canada</t>
  </si>
  <si>
    <t>Russia</t>
  </si>
  <si>
    <t>Company Name</t>
  </si>
  <si>
    <t>Other Petroleum Products</t>
  </si>
  <si>
    <t>Liquid % of ass. Prod.</t>
  </si>
  <si>
    <t>Gas as % of ass. Prod.</t>
  </si>
  <si>
    <t>Renewables as % of ass. Prod</t>
  </si>
  <si>
    <t>Revenue (USD mn)</t>
  </si>
  <si>
    <t>Apache</t>
  </si>
  <si>
    <t>BP</t>
  </si>
  <si>
    <t>Cabot Oil &amp; Gas</t>
  </si>
  <si>
    <t>Canadian Natural Resources</t>
  </si>
  <si>
    <t>Cenovus Energy</t>
  </si>
  <si>
    <t>Chevron</t>
  </si>
  <si>
    <t>China Petroleum &amp; Chemical</t>
  </si>
  <si>
    <t>CNOOC</t>
  </si>
  <si>
    <t>Concho Resources</t>
  </si>
  <si>
    <t>ConocoPhillips</t>
  </si>
  <si>
    <t>Devon Energy</t>
  </si>
  <si>
    <t>Diamondback Energy</t>
  </si>
  <si>
    <t>Ecopetrol</t>
  </si>
  <si>
    <t>Eni</t>
  </si>
  <si>
    <t>EOG Resources</t>
  </si>
  <si>
    <t>Equinor</t>
  </si>
  <si>
    <t>Exxon Mobil</t>
  </si>
  <si>
    <t>Formosa Petrochemical</t>
  </si>
  <si>
    <t>Gazprom</t>
  </si>
  <si>
    <t>Hess</t>
  </si>
  <si>
    <t>Imperial Oil</t>
  </si>
  <si>
    <t>Lukoil</t>
  </si>
  <si>
    <t>Marathon Oil</t>
  </si>
  <si>
    <t>Marathon Petroleum</t>
  </si>
  <si>
    <t>Neste</t>
  </si>
  <si>
    <t>Noble Energy</t>
  </si>
  <si>
    <t>NovaTek</t>
  </si>
  <si>
    <t>Occidental Petroleum</t>
  </si>
  <si>
    <t>Oil &amp; Natural Gas</t>
  </si>
  <si>
    <t>OMV</t>
  </si>
  <si>
    <t>Petrobras</t>
  </si>
  <si>
    <t>Petrochina</t>
  </si>
  <si>
    <t>Phillips 66</t>
  </si>
  <si>
    <t>Pioneer Natural Resource</t>
  </si>
  <si>
    <t>PTT</t>
  </si>
  <si>
    <t>Reliance Industries</t>
  </si>
  <si>
    <t>Repsol</t>
  </si>
  <si>
    <t>Rosneft Oil</t>
  </si>
  <si>
    <t>Royal Dutch Shell</t>
  </si>
  <si>
    <t>SK Innovation</t>
  </si>
  <si>
    <t>Suncor Energy</t>
  </si>
  <si>
    <t>TATNEFT</t>
  </si>
  <si>
    <t>Total</t>
  </si>
  <si>
    <t>Valero Energy</t>
  </si>
  <si>
    <t>Woodside Petroleum</t>
  </si>
  <si>
    <t>IPCC Product category</t>
  </si>
  <si>
    <t>Net Calorific value (TJ/Tonnes)</t>
  </si>
  <si>
    <t>Effective CO2 emissions factor (Tonnes/TJ)</t>
  </si>
  <si>
    <t>CO2 emissions (Tonnes/Tonnes)</t>
  </si>
  <si>
    <t>Net Calorific value (TJ/barrel)</t>
  </si>
  <si>
    <t>CO2 emissions (Tonnes/barrel)</t>
  </si>
  <si>
    <t>Net Calorific value (TJ/bCF)</t>
  </si>
  <si>
    <t>CO2 emissions (Tonnes/mCF)</t>
  </si>
  <si>
    <t>Net Calorific value (MJ/mCM)</t>
  </si>
  <si>
    <t>CO2 emissions (Tonnes/mCM)</t>
  </si>
  <si>
    <t>Net Calorific value (TJ/boe)</t>
  </si>
  <si>
    <t>CO2 emissions (Tonnes/boe)</t>
  </si>
  <si>
    <t>Net Calorific value (TJ/tBtu)</t>
  </si>
  <si>
    <t>CO2 emissions (Tonnes/tBtu)</t>
  </si>
  <si>
    <t>Unrefined products</t>
  </si>
  <si>
    <t>Major refined / finished products</t>
  </si>
  <si>
    <t>Other refined / finished products</t>
  </si>
  <si>
    <t>-</t>
  </si>
  <si>
    <t>Oil shale and tar sands</t>
  </si>
  <si>
    <t>Ethane (used to produce plastics)</t>
  </si>
  <si>
    <t>Parafin Wax</t>
  </si>
  <si>
    <t>White Spirit &amp; SBP</t>
  </si>
  <si>
    <t>Anthracite</t>
  </si>
  <si>
    <t>Coking Coal</t>
  </si>
  <si>
    <t>Sub Bituminous Coal</t>
  </si>
  <si>
    <t>Lignite</t>
  </si>
  <si>
    <t>Brown Coal Briquettes</t>
  </si>
  <si>
    <t>Patent Fuel</t>
  </si>
  <si>
    <t>Coke Over Coke and Lignite Coke</t>
  </si>
  <si>
    <t>Gas Coke</t>
  </si>
  <si>
    <t>Coal Tar</t>
  </si>
  <si>
    <t>Gas Works Gas</t>
  </si>
  <si>
    <t>Blast Furnace Gas</t>
  </si>
  <si>
    <t>Oxygen Steel Furnace Gas</t>
  </si>
  <si>
    <t>Municipal Wastes (non-biomass fraction)</t>
  </si>
  <si>
    <t>Waste Oils</t>
  </si>
  <si>
    <t>Peat</t>
  </si>
  <si>
    <t>Wood/Wood Waste</t>
  </si>
  <si>
    <t>Sulphite lyes (black liquor)</t>
  </si>
  <si>
    <t>Other Primary Solid Biomass</t>
  </si>
  <si>
    <t>Charcoal</t>
  </si>
  <si>
    <t>Biogasoline</t>
  </si>
  <si>
    <t>Biodiesels</t>
  </si>
  <si>
    <t>Other Liquid Biofuels</t>
  </si>
  <si>
    <t>Landfill Gas</t>
  </si>
  <si>
    <t>Slude Gas</t>
  </si>
  <si>
    <t>Other Biogas</t>
  </si>
  <si>
    <t>Municipal Wastes (biomass fraction)</t>
  </si>
  <si>
    <t>Santos</t>
  </si>
  <si>
    <t>HollyFrontier</t>
  </si>
  <si>
    <t>Oil &amp; Gas Exploration &amp; Production</t>
  </si>
  <si>
    <t>Integrated Oil &amp; Gas</t>
  </si>
  <si>
    <t>Europe</t>
  </si>
  <si>
    <t>Galp Energia</t>
  </si>
  <si>
    <t>INPEX</t>
  </si>
  <si>
    <t>Target</t>
  </si>
  <si>
    <t>GICS Sub Industry</t>
  </si>
  <si>
    <t>Saudi Aramco</t>
  </si>
  <si>
    <t>Ovintiv</t>
  </si>
  <si>
    <t>ENEOS</t>
  </si>
  <si>
    <t>Target CAGR</t>
  </si>
  <si>
    <t>Target Reduction</t>
  </si>
  <si>
    <t>United States</t>
  </si>
  <si>
    <t xml:space="preserve">Rest of the World </t>
  </si>
  <si>
    <t>Asia-Pacific</t>
  </si>
  <si>
    <t>TOTAL (million TJ)</t>
  </si>
  <si>
    <t>Non-Energy Adjustment (million TJ) (Natural Gas)</t>
  </si>
  <si>
    <t>Non-Energy Adjustment (million TJ) (Liquids)</t>
  </si>
  <si>
    <t>Non-Energy Adjustment (Mt CO2e) (Liquids)</t>
  </si>
  <si>
    <t>Non-Energy Adjustment (Mt CO2e) (Natural Gas)</t>
  </si>
  <si>
    <t>Total GHG Emissions (Mt CO2e)</t>
  </si>
  <si>
    <t>Total Energy Sold Externally (million TJ)</t>
  </si>
  <si>
    <t>Region of HQ</t>
  </si>
  <si>
    <t>Mkt Cap (USD) before investibility weighting</t>
  </si>
  <si>
    <t>Mkt Cap (USD) after investibility weighting</t>
  </si>
  <si>
    <t>Final Target Year Value</t>
  </si>
  <si>
    <t>Final Target Year</t>
  </si>
  <si>
    <t>Sources</t>
  </si>
  <si>
    <t xml:space="preserve">Sustainability Report 2018 &amp; 2019.
10-K 2016, 2018 &amp; 2019.
2006 IPCC Guidelines for National Greenhouse Gas Inventories. 
IEA Statistics: World Oil 2018. 
IEA Energy Technology Perspectives 2017. </t>
  </si>
  <si>
    <t>BP Annual Report 2016, 2017, 2018 &amp; 2019.
BP Sustainability Report 2017, &amp; 2018 &amp; 2019.
BP Financial and Operating Information (F&amp;OI) 2014-2018 &amp; 2015-2019.
BP Basis of reporting March 2020.
Press release 12 February 2020: https://www.bp.com/en/global/corporate/news-and-insights/press-releases/bernard-looney-announces-new-ambition-for-bp.html.
BP CDP 2015, 2016, 2017, &amp; 2018 &amp; 2019 responses.
OGCI sets carbon intensity target: https://oilandgasclimateinitiative.com/carbon-intensity-target-pr/.
2006 IPCC Guidelines for National Greenhouse Gas Inventories.
IEA Statistics: World Oil 2018.
IEA Energy Technology Perspectives 2017.</t>
  </si>
  <si>
    <t xml:space="preserve">Canadian Natural Annual Report 2014, 2015, 2016, 2017, 2018 &amp; 2019.
Canadian Natural 2017 &amp; 2018 Stewardship report to stakeholders.
Canadian Natural CDP 2015, 2016, 2017, 2018 &amp; 2019 responses.
2006 IPCC Guidelines for National Greenhouse Gas Inventories. 
IEA Statistics: World Oil 2018. 
IEA Energy Technology Perspectives 2017. </t>
  </si>
  <si>
    <t xml:space="preserve">Cenovus Energy Corporate Responsibility Report 2017.
2018 &amp; 2019 Cenovus Environmental, Social, Governance Report.
Cenovus Energy Annual Report 2016, 2018 &amp; 2019.
Cenovus Energy Management’s Discussion and Analysis 2016, 2018 &amp; 2019.
Cenovuses's Carbon Disclosure: Managing climate-related risks.
Cenovus News Release January 9, 2020 - Cenovus sets bold sustainability targets.
2006 IPCC Guidelines for National Greenhouse Gas Inventories.
IEA Statistics: World Oil 2018. 
IEA Energy Technology Perspectives 2017. </t>
  </si>
  <si>
    <t xml:space="preserve">Chevron Form 10-K 2014, 2015, 2016, 2017, 2018 &amp; 2019.
Chevron Annual Report 2016 &amp; 2017.
Chevron 2019 Corporate Sustainability Report.
Update to Climate Change Resilience report (February 2019).
Chevron Sustainability Report 2017.
Chevron CDP 2015, 2016, 2017 &amp; 2018 responses.
OGCI sets carbon intensity target: https://oilandgasclimateinitiative.com/carbon-intensity-target-pr/.
2006 IPCC Guidelines for National Greenhouse Gas Inventories. 
IEA Statistics: World Oil 2018.
IEA Energy Technology Perspectives 2017. </t>
  </si>
  <si>
    <t>Sinopec Communication on Progress for Sustainable Development report 2017, 2018, 2019
Sinopec Form 20-F 2017, 2018, 2019
Sinopec Annual Report and Accounts 2018, 2019</t>
  </si>
  <si>
    <t>CNOOC Annual Report 2015, 2017, 2018 &amp; 2019.
CNOOC 20-F 2018 &amp; 2019.
CNOOC Sustainability Report 2017.
CNOOC Environmental, Social and Governance Report 2017, 2018 &amp; 2019.
2006 IPCC Guidelines for National Greenhouse Gas Inventories. 
IEA Statistics: World Oil 2018. 
IEA Energy Technology Perspectives 2017</t>
  </si>
  <si>
    <t>Concho Resources Form 10-K 2015, 2016, 2017, 2018 &amp; 2019.
Climate Risk Report 2019.
Concho 2020 Sustainability report
2006 IPCC Guidelines for National Greenhouse Gas Inventories 
IEA Statistics: World Oil 2018.
IEA Energy Technology Perspectives 2017.</t>
  </si>
  <si>
    <t>Renewable electricity</t>
  </si>
  <si>
    <t>Gazprom in Figures 2014-2018 &amp; 2015-2019 Factbook.
PJSC Gazprom Annual Report 2016, 2017, 2018 &amp; 2018.
Gazprom Group’s Sustainability Report 2017 &amp; 2018.
PJSC Gazprom Environmental Report 2017, 2018 &amp; 2019.
PJSC Gazprom Financial Report 2017.
Gazprom CDP 2015, 2016, 2017, 2018 &amp; 2019 responses.
2006 IPCC Guidelines for National Greenhouse Gas Inventories. 
IEA Statistics: World Oil 2018.
IEA Energy Technology Perspectives 2017.</t>
  </si>
  <si>
    <t>Hess Form 10-K 2015, 2016, 2017, 2018 &amp; 2019.
Hess Sustainability Report 2017, 2018 &amp; 2019.
Hess CDP 2015, 2016, 2017, 2018 &amp; 2019 responses.
2006 IPCC Guidelines for National Greenhouse Gas Inventories.
IEA Statistics: World Oil 2018.
IEA Energy Technology Perspectives 2017.</t>
  </si>
  <si>
    <t xml:space="preserve">Imperial Oil Form 10-K 2016, 2018 &amp; 2018.
Imperial Oil Energy &amp; Carbon Summary 2019.
Imperial Oil Sustainability Report 2017 &amp; 2019.
Imperial Oil CDP 2015, 2016 &amp; 2017 responses.
2006 IPCC Guidelines for National Greenhouse Gas Inventories. 
IEA Statistics: World Oil 2018.
IEA Energy Technology Perspectives 2017. </t>
  </si>
  <si>
    <t>JXTG Form 20-F 2017
JXTG CDP responses 2015-2019
JXTG Integrated Report 2018, 2019
JXTG Report for a sustainable future 2017 &amp; 2018
JXTG Nippon Oil &amp; Energy CSR Report 2015-2017 
JXTG ESG databook 2019
JX Mining and Metals Sustainability Report 2018</t>
  </si>
  <si>
    <t>Marathon Oil Annual Report and Form 10-K, 2016, 2017, 2018, 2019.
Marathon Oil Sustainability Reports 2016, 2017, 2018.</t>
  </si>
  <si>
    <t>ONGC Group Sustainability Report FY 2016/17, 2018/19.
ONGC Annual Report 2015-16, 2017-18, 2018/19.
HPCL Biofuels Limited Annual Report 2017-19.
ONGC Mangalore Petrochemicals Annual Report 2017-19.
“ONGC Mission Carbon Neutral: An Initiative” report.</t>
  </si>
  <si>
    <t>Phillips 66 10k Annual report 2014, 2015, 2016, 2017, 2018, 2019.
Phillips 66 Sustainability Report 2019, 2020.
Phillips 66 Company Supplemental Information Spreadsheets.</t>
  </si>
  <si>
    <t>Pioneer Natural Annual Report 2016, 2017, 2018 &amp; 2019.
Pioneer Natural Sustainability Report 2017, 2018 &amp; 2019.</t>
  </si>
  <si>
    <t>Shell Annual Report 2016, 2017, 2018 &amp; 2019.
Shell Sustainability Report 2017, 2018 &amp; 2019.
Shell Investors’ Handbook 2013-2017, 2014-2018 &amp; 2015-2019.
Shell CDP Climate Change 2015, 2016, 2017, 2018 &amp; 2019 responses.
Shell Energy Transition Report.
Responsible Investment Annual Briefing - April 16, 2020.
OGCI sets carbon intensity target: https://oilandgasclimateinitiative.com/carbon-intensity-target-pr/.</t>
  </si>
  <si>
    <t>Suncor Annual Report 2016, 2017, 2018, 2019.
Suncor Report on Sustainability 2018, 2019, 2020.
Suncor Company Environmental Performance datasheet (.xls) 2018, 2019, 2020.</t>
  </si>
  <si>
    <t>Total Annual Report 2016, 2017, 2018 &amp; 2019.
Total Factbook 2017, 2018 &amp; 2019.
Total Form 20-F 2016, 2017, 2018 &amp; 2019.
Total 2017, 2018 &amp; 2019 Registration Document.
Total Climate Report 2018 &amp; 2019.
Total 2018 &amp; 2019 Climate Indicators xlsx file available at https://www.sustainable-performance.total.com/en/climate-indicators.
Total CDP 2015-2019 Climate Change responses.
OGCI sets carbon intensity target: https://oilandgasclimateinitiative.com/carbon-intensity-target-pr/.</t>
  </si>
  <si>
    <t>HollyFrontier Annual Report and Form 10-K 2016, 2017, 2018 &amp; 2019.
HollyFrontier Corporate Citizenship Report 2017, 2018 &amp; 2019.</t>
  </si>
  <si>
    <t>INPEX Annual Report 2019.
INPEX Factbook 2019/1219.
INPEX Sustainability Report 2017, 2018, 2019 &amp; 2020.
INPEX Vision 2040: Delivering tomorrow's energy solutions.
INPEX Medium-term Business Plan 2018-2022.</t>
  </si>
  <si>
    <t>Saudi Aramco Annual report 2019
Saudi Aramco full-year 2019 webcast presentation
Saudi Aramco 2020 Q1 Interim report
Saudi Aramco Q1 2020 non-IFRS measures reconciliation and definitions
Saudi Aramco DOMESTIC OFFERING PROSPECTUS</t>
  </si>
  <si>
    <t>N/A</t>
  </si>
  <si>
    <t>Formosa Petrochemical Annual Report 2014, 2015, 2016, 2017, 2018 &amp; 2019 / 103-108年塑化股東會年報.
Formosa Petrochemical CSR 2017 &amp; 2019 (2019企業社會責任報告書).</t>
  </si>
  <si>
    <t>PetroChina Form 20-F 2016, 2017, 2018 &amp; 2019.
PetroChina Annual Report 2017, 2018 &amp; 2019..
PetroChina Sustainability Reports 2015, 2016 &amp; 2017.
PetroChina Environmental, Social and Governance Report 2018 &amp; 2019.
Petrochina “Safety and Environmental Protection” document
PetroChina website
Petrochina “Sustainable Energy Supply” document
OGCI website and publications</t>
  </si>
  <si>
    <t>PTT Sustainability Report 2017, 2018, 2019
PTT Annual reports 2016, 2018, 2019
PTTEP Annual reports 
PTT Website “Performance”, accessed 21.05.2019</t>
  </si>
  <si>
    <t>Reliance Industries 2016-17 Annual Sustainability Report. 
Reliance Industries 2017-18 Annual Sustainability Report. 
Reliance Industries 2017-18 Integrated Annual Report. 
Reliance Industries 2018-19 Integrated Annual Report. 
Reliance Industries 2019-20 Annual Report. 
Reliance Industries 2019-2020 Business Responsibility Report.
Chairman's Statement 43rd AGM.</t>
  </si>
  <si>
    <t>SK Innovation Sustainability Report 2016, 2017, 2018 &amp; 2019.
SK Innovation Audit Report 2018.
SK Innovation Earnings Release 2018.
SK Innovation: 2018 Presentation to Investors.</t>
  </si>
  <si>
    <t>Cabot Oil and Gas 10K 2014-2019.
Cabot Oil and Gas investor presentations.
Cabot Oil and Gas Website.</t>
  </si>
  <si>
    <t/>
  </si>
  <si>
    <t>Overall Intensity (gCO2e/MJ)</t>
  </si>
  <si>
    <t>Scope 3 (Mt CO2e)</t>
  </si>
  <si>
    <t>Scope 1 &amp; 2 (Mt CO2e)</t>
  </si>
  <si>
    <t>Scope 2 (Mt CO2e)</t>
  </si>
  <si>
    <t>Scope 1 (Mt CO2e)</t>
  </si>
  <si>
    <t>Operational Intensity (Scope 1&amp;2) (gCO2e/MJ)</t>
  </si>
  <si>
    <t>Scope 3 Intensity (gCO2/MJ)</t>
  </si>
  <si>
    <t>Liquid Intensity (gCO2/MJ)</t>
  </si>
  <si>
    <t>Liquid Energy  (million TJ)</t>
  </si>
  <si>
    <t>Liquid Emissions (Mt CO2e)</t>
  </si>
  <si>
    <t xml:space="preserve">ExxonMobil 10-K 2016, 2017, 2018 &amp; 2019.
ExxonMobil 2018 &amp; 2019 Financial &amp; Operating Review.
ExxonMobil 2019 &amp; 2020 Energy &amp; Carbon Summary.
ExxonMobil website (https://corporate.exxonmobil.com/en/community-engagement/sustainability-report/managing-risks-of-climate-change/mitigating-emissions-in-our-operations#managingEmissions)
ExxonMobil Annual Report 2016 &amp; 2017.
ExxonMobil Sustainability Report 2017 &amp; 2018.
ExxonMobil CDP 2015, 2016 &amp; 2017 responses.
ExxonMobil press release Dec 14 2020: "ExxonMobil announces emission reduction plans; expects to meet 2020 goals"
OGCI sets carbon intensity target: https://oilandgasclimateinitiative.com/carbon-intensity-target-pr/.
2006 IPCC Guidelines for National Greenhouse Gas Inventories. 
IEA Statistics: World Oil 2018.
IEA Energy Technology Perspectives 2017. </t>
  </si>
  <si>
    <t>Marathon Petroleum Annual Report and Form 10-K 2016, 2017, 2018 &amp; 2019.
Marathon Petroleum 2018 Citizenship Report.
Perspectives on climate-related scenarios - October 2019.
Marathon Petroleum Sustainability Report 2018 &amp; 2019.</t>
  </si>
  <si>
    <t>OMV Sustainability Report 2016, 2017, 2018 &amp; 2019.
OMV Factbook 2016, 2017 &amp; 2018.
OMV Annual Report 2017, 2018 &amp; 2019.
OMV Data Supplement 2018 &amp; 2019.
OMV press release from 29th July 2020: "OMV takes next steps towards reducing carbon footprint": https://www.omv.com/en/news/202729-omv-takes-next-steps-towards-reducing-carbon-footprint</t>
  </si>
  <si>
    <t>Equinor Annual Report and Form 20-F 2018 &amp; 2019.
Statoil Annual Report and Fomr 20-F 2016 &amp; 2017.
Equinor Sustainability Report 2018 &amp; 2019.
New Climate Ambitions - 06/01/2020.
Equinor's Climate Roadmap 2020.
Equinor"s net carbon intensity indicator methodology from 02.11.2020
OGCI sets carbon intensity target: https://oilandgasclimateinitiative.com/carbon-intensity-target-pr/.
2006 IPCC Guidelines for National Greenhouse Gas Inventories.
IEA Statistics: World Oil 2018.
IEA Energy Technology Perspectives 2017.</t>
  </si>
  <si>
    <t>Petrobras Form 20-F 2016, 2017, 2018 &amp; 2019.
Petrobras Annual Report 2016, 2017, 2018 &amp; 2019.
Petrobras Sustainability Report 2017, 2018 &amp; 2019.
Petrobras 2019-2023 Business &amp; Management Plan.
Petrobras Financial Statement 2017.
Petrobras Production and Marketing Disclosure 2017. Available at http://www.investidorpetrobras.com.br/en/operational-highlights/production-and-marketing.
Petrobras Climate Change Notebook 2020. Available at https://issuu.com/estantepetrobras/docs/petrobras_caderno_clima_ingles.
Petrobras CDP Climate Change 2015-2019 responses.
Petrobras Day December 1st 2020 presentation.
OGCI sets carbon intensity target: https://oilandgasclimateinitiative.com/carbon-intensity-target-pr/.</t>
  </si>
  <si>
    <t>Rosneft Sustainability Report 2015, 2016, 2017 &amp; 2018.
Rosneft Annual Report 2015, 2016, 2017, 2018 &amp; 2019.
Management’s Discussion and Analysis (MD&amp;A) 2015, 2016, 2017, 2018 &amp; 2019.
Rosneft website (https://www.rosneft.com/Development/Ecology_labor_protection_and_industrial/).
Keynote Speech on the first item of the agenda of the Annual General Shareholder Meeting of Rosneft Oil Company - June 4, 2019.
Rosneft: Contributing to Implementation of UN Sustainable Development Goals.
Rosneft Climate Goals Summary: https://www.rosneft.com/upload/site2/attach/3/23/Carbon_Management_Plan_Summary_en.PDF</t>
  </si>
  <si>
    <t>Valero Energy Summary Annual Report (SAR), 2018, 2019.
Quarterly Operating Highlights (excel).
Review of Climate-Related Risks and Opportunities.
Company 10k 2018, 2019.
Valero ESG Presentation November 2020.</t>
  </si>
  <si>
    <t xml:space="preserve">Woodside Annual Report 2018 &amp; 2019.
Woodside Sustainable Development Report 2017, 2018 &amp; 2019 (including data tables, GRI and IPIECA indices).
CEO Speech at AmCham, November 22, 2019 (https://files.woodside/docs/default-source/news-and-media-documents/speeches/ceo-speech-amcham-21-november-2019.pdf?sfvrsn=cfe066c4_2).
Woodside CDP 2015, 2016, 2017, 2018 &amp; 2019 responses.
2018 Woodside “Our Energy Future: In a lower carbon world.” Report.
Woodside website [last accessed 28.09.2021]: https://www.woodside.com.au/sustainability/climate-change
</t>
  </si>
  <si>
    <t>ConocoPhillips 10ks 2017-2019.
CDP responses 2015, 2016, 2017, 2018, 2019.
Company website [accessed 16.07.2020]: http://www.conocophillips.com/sustainability/managing-climate-related-risks/metrics-targets/ghg-emissions/.
Sustainability report 2018 &amp; 2019
Company website: "Our Performance" [accessed 16.07.2020]:http://www.conocophillips.com/sustainability/performance-.metrics/our-performance/?table=yearly.
Environment, Social and Governance Highlights, Nov 2020</t>
  </si>
  <si>
    <t>Devon Energy 10ks 2015, 2017, 2018, 2019
CDP responses 2015, 2016, 2017, 2018, 2019
Sustainability report 2018, 2019
 DVN performance metrics data sheets
Company website (last accessed 05.07.2020): https://www.devonenergy.com/sustainability/environment/greenhouse-gas-emissions</t>
  </si>
  <si>
    <t>Diamondback 10K’s 2015,2016,2017,2018,2019.
Corporate Sustainability reports 2017, 2018, 2019.</t>
  </si>
  <si>
    <t>Ecopetrol 20F’s 2015, 2017, 2018, 2019.
Company Integrated Reports 2015, 2016, 2017, 2018.
Company Sustainability Report 2017.
CDP responses 2015, 2016, 2017, 2018.
Investor presentations: “Santander's 23rd Annual Latin America Conference” and “Business Plan Update” from March 2019.
Company Quarterly Results spreadsheet Q4 2019.
Company website [accessed 18.07.2020]: https://www.ecopetrol.com.co/wps/portal/Home/en/Corporateresponsibility/Environment/Climate%20action/.
Plan de Negocio Actualizacion 2020-2022.</t>
  </si>
  <si>
    <t>Ovintiv 10ks 2015, 2017, 2018, 2019
CDP responses 2015, 2016, 2017
Sustainability reports 2014- 2018
Company website “Performance Data” (accessed 28.06.2019): 
https://www.encana.com/sustainability/our-performance/
Company website “Performance Data” (accessed 06.07.2020): 
https://www.ovintiv.com/performance-metrics/</t>
  </si>
  <si>
    <t>Eni SHAPING OUR FUTURE: ENI ’S JOURNEY TO 2050” presentation from February 2020
Eni’s methodology for the assessment of GHG emissions
Eni Factbook 2017, 2018, 2019, 2020
Eni FOR - Path to Decarbonisation report 2018
Eni FOR 2019/2020  – A just transition 
Eni FOR 2019/2020- carbon neutrality by 2050
Eni FOR 2019/2020 - Sustainability performance
CDP</t>
  </si>
  <si>
    <t>EOG 10ks 2015, 2017, 2018,2019.
CDP responses 2015, 2016, 2017, 2018, 2019.
Sustainability reports 2014- 2018.
Company data sheet “Statistics”.
Sustainable Success 1Q 2020 Presentation.
Q4 2020 Presentation "Shifting to Double Premium".</t>
  </si>
  <si>
    <t>Lukoil CDP responses 2017, 2018, 2019.
Annual Reports 2017, 2018, 2019.
CSR reports 2017, 2018, 2019.
Company data sheets.
2006 IPCC Guidelines for National Greenhouse Gas Inventories. 
IEA Statistics: World Oil 2018.
IEA Energy Technology Perspectives 2017.</t>
  </si>
  <si>
    <t>Neste Annual Reports 2014-2019.
Sustainability Reports 2014-2019.
CDP Responses 2015-2019.
Press release 12th of March 2020: "Neste sets an ambitious target for carbon neutral production by 2035":  https://www.neste.com/releases-and-news/climate-change/neste-sets-ambitious-target-carbon-neutral-production-2035.</t>
  </si>
  <si>
    <t>Noble Energy 10ks 2015, 2017, 2018, 2019.
CDP responses 2015, 2016, 2017.
Sustainability reports 2014- 2019.
Climate reliance Report October 2019.
Company website “Reporting Data” (accessed 28.06.2019): https://www.nblenergy.com/sustainability/2018/reporting-data .
https://www.nblenergy.com/sustainability/2019/reporting-data.</t>
  </si>
  <si>
    <t>NovaTek Annual Reports 2014-2019.
Sustainability Report 2017, 2018.
CDP Responses 2015-2016, 2019.</t>
  </si>
  <si>
    <t>Occidental Petroleum 10ks 2017, 2018, 2019.
CDP responses 2015, 2016, 2017, 2018, 2019.
Company website [accessed 01.07.2020]: https://www.oxy.com/SocialResponsibility/overview/Pages/Performance.aspx.
Climate Report 2020 Pathway to net zero.</t>
  </si>
  <si>
    <t>Repsol CDP responses 2014,2015,2016,2017,2018,2019.
Integrated/Annual Reports 2014,2015,2016,2017,2018, 2019.
Annual Financial 2014,2015,2016,2017,2018, 2019.
Repsol Factbook 2018, 2019.
Climate Change KPI online tool (accessed 24.02.2020): https://www.repsol.com/en/sustainability/reports-kpis-and-partnerships/sustainability-kpis/climate-change/index.cshtml.
Report: “Toward a low-emissions future” .
Press Release “Repsol will be a net zero emissions company by 2050”  from 02.12.19.
2020 Global sustainability plan.
2021-2025 Strategic Plan Presentation.</t>
  </si>
  <si>
    <t>Galp Energia CDP 2015-2019.
Galp Energia Integrated Reports 2018, 2019.
Galp Energia Annual Report and Accounts 2017, 2018.
website [accessed 20.07.2020]: https://www.galp.com/corp/en/sustainability/reporting/interactive-indicators/carbon-footprint-indicators. 
Sustainability | Our commitments report.
website [accessed 04.12.2020]: https://www.galp.com/corp/en/sustainability/our-commitments/energy-and-climate</t>
  </si>
  <si>
    <t>Santos CDP 2015.
Sustainability report 2020.
Annual reports 2014, 2015, 2016, 2017, 2018, 2019.
Quarterly reports 2014, 2015, 2016, 2017, 2018, 2019.
Media release Dec 1st: Santos to be net-zero emissions by 2040</t>
  </si>
  <si>
    <t>TATNEFT Annual Report 2016, 2017 &amp; 2018.
TATNEFT Group Presentation June 18 2020.
TATNEFT Press release Nov 6th 2020: The General Director and management of PJSC Tatneft held a virtual meeting with investors and analysts.(https://www.tatneft.ru/press-center/press-releases/more/8226/?lang=en)</t>
  </si>
  <si>
    <t>Overall Intensity_Upper (gCO2e/MJ)</t>
  </si>
  <si>
    <t>Overall Intensity_Lower (gCO2e/MJ)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</si>
</sst>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0.0"/>
    <numFmt numFmtId="166" formatCode="_-* #,##0.000_-;\-* #,##0.000_-;_-* &quot;-&quot;??_-;_-@_-"/>
    <numFmt numFmtId="167" formatCode="_-* #,##0.0_-;\-* #,##0.0_-;_-* &quot;-&quot;??_-;_-@_-"/>
    <numFmt numFmtId="168" formatCode="_-* #,##0_-;\-* #,##0_-;_-* &quot;-&quot;??_-;_-@_-"/>
  </numFmts>
  <fonts count="10"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indexed="8"/>
      <name val="Calibri"/>
      <family val="2"/>
      <scheme val="minor"/>
    </font>
    <font>
      <b/>
      <sz val="10"/>
      <name val="Calibri"/>
      <family val="2"/>
      <scheme val="minor"/>
    </font>
    <font>
      <b/>
      <sz val="10"/>
      <color theme="0"/>
      <name val="Calibri"/>
      <family val="2"/>
      <scheme val="minor"/>
    </font>
    <font>
      <b/>
      <sz val="10"/>
      <color theme="1"/>
      <name val="Calibri"/>
      <family val="2"/>
      <scheme val="minor"/>
    </font>
  </fonts>
  <fills count="17">
    <fill>
      <patternFill patternType="none"/>
    </fill>
    <fill>
      <patternFill patternType="gray125"/>
    </fill>
    <fill>
      <patternFill patternType="solid">
        <fgColor rgb="FFC6EFCE"/>
      </patternFill>
    </fill>
    <fill>
      <patternFill patternType="solid">
        <fgColor theme="7"/>
      </patternFill>
    </fill>
    <fill>
      <patternFill patternType="solid">
        <fgColor theme="7" tint="0.79998168889431442"/>
        <bgColor indexed="65"/>
      </patternFill>
    </fill>
    <fill>
      <patternFill patternType="solid">
        <fgColor theme="7" tint="0.39997558519241921"/>
        <bgColor indexed="65"/>
      </patternFill>
    </fill>
    <fill>
      <patternFill patternType="solid">
        <fgColor rgb="FFFFF2CC"/>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7030A0"/>
        <bgColor indexed="64"/>
      </patternFill>
    </fill>
    <fill>
      <patternFill patternType="solid">
        <fgColor theme="7"/>
        <bgColor indexed="64"/>
      </patternFill>
    </fill>
  </fills>
  <borders count="15">
    <border>
      <left/>
      <right/>
      <top/>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s>
  <cellStyleXfs count="8">
    <xf numFmtId="0" fontId="0" fillId="0" borderId="0"/>
    <xf numFmtId="164" fontId="1" fillId="0" borderId="0" applyFont="0" applyFill="0" applyBorder="0" applyAlignment="0" applyProtection="0"/>
    <xf numFmtId="0" fontId="2" fillId="2" borderId="0" applyNumberFormat="0" applyBorder="0" applyAlignment="0" applyProtection="0"/>
    <xf numFmtId="0" fontId="4" fillId="3" borderId="0" applyNumberFormat="0" applyBorder="0" applyAlignment="0" applyProtection="0"/>
    <xf numFmtId="0" fontId="4" fillId="5" borderId="0" applyNumberFormat="0" applyBorder="0" applyAlignment="0" applyProtection="0"/>
    <xf numFmtId="0" fontId="5" fillId="0" borderId="0" applyNumberFormat="0" applyFill="0" applyBorder="0" applyAlignment="0" applyProtection="0"/>
    <xf numFmtId="9" fontId="1" fillId="0" borderId="0" applyFont="0" applyFill="0" applyBorder="0" applyAlignment="0" applyProtection="0"/>
    <xf numFmtId="0" fontId="6" fillId="0" borderId="0"/>
  </cellStyleXfs>
  <cellXfs count="99">
    <xf numFmtId="0" fontId="0" fillId="0" borderId="0" xfId="0"/>
    <xf numFmtId="0" fontId="0" fillId="0" borderId="3" xfId="0" applyBorder="1"/>
    <xf numFmtId="0" fontId="4" fillId="3" borderId="4" xfId="3" applyBorder="1"/>
    <xf numFmtId="166" fontId="1" fillId="4" borderId="5" xfId="1" applyNumberFormat="1" applyFill="1" applyBorder="1" applyAlignment="1">
      <alignment horizontal="center"/>
    </xf>
    <xf numFmtId="167" fontId="1" fillId="4" borderId="5" xfId="1" applyNumberFormat="1" applyFill="1" applyBorder="1" applyAlignment="1">
      <alignment horizontal="center"/>
    </xf>
    <xf numFmtId="167" fontId="1" fillId="4" borderId="6" xfId="1" applyNumberFormat="1" applyFill="1" applyBorder="1" applyAlignment="1">
      <alignment horizontal="center"/>
    </xf>
    <xf numFmtId="166" fontId="1" fillId="4" borderId="6" xfId="1" applyNumberFormat="1" applyFill="1" applyBorder="1" applyAlignment="1">
      <alignment horizontal="center"/>
    </xf>
    <xf numFmtId="168" fontId="1" fillId="4" borderId="5" xfId="1" applyNumberFormat="1" applyFill="1" applyBorder="1" applyAlignment="1">
      <alignment horizontal="center"/>
    </xf>
    <xf numFmtId="164" fontId="1" fillId="4" borderId="6" xfId="1" applyFill="1" applyBorder="1" applyAlignment="1">
      <alignment horizontal="center"/>
    </xf>
    <xf numFmtId="166" fontId="1" fillId="4" borderId="2" xfId="1" applyNumberFormat="1" applyFill="1" applyBorder="1" applyAlignment="1">
      <alignment horizontal="right"/>
    </xf>
    <xf numFmtId="167" fontId="1" fillId="4" borderId="2" xfId="1" applyNumberFormat="1" applyFill="1" applyBorder="1" applyAlignment="1">
      <alignment horizontal="right"/>
    </xf>
    <xf numFmtId="167" fontId="1" fillId="4" borderId="7" xfId="1" applyNumberFormat="1" applyFill="1" applyBorder="1" applyAlignment="1">
      <alignment horizontal="right"/>
    </xf>
    <xf numFmtId="166" fontId="1" fillId="4" borderId="7" xfId="1" applyNumberFormat="1" applyFill="1" applyBorder="1" applyAlignment="1">
      <alignment horizontal="right"/>
    </xf>
    <xf numFmtId="168" fontId="1" fillId="4" borderId="2" xfId="1" applyNumberFormat="1" applyFill="1" applyBorder="1" applyAlignment="1">
      <alignment horizontal="right"/>
    </xf>
    <xf numFmtId="164" fontId="1" fillId="4" borderId="7" xfId="1" applyFill="1" applyBorder="1" applyAlignment="1">
      <alignment horizontal="right"/>
    </xf>
    <xf numFmtId="166" fontId="1" fillId="4" borderId="2" xfId="1" applyNumberFormat="1" applyFill="1" applyBorder="1" applyAlignment="1">
      <alignment horizontal="center"/>
    </xf>
    <xf numFmtId="167" fontId="1" fillId="4" borderId="2" xfId="1" applyNumberFormat="1" applyFill="1" applyBorder="1" applyAlignment="1">
      <alignment horizontal="center"/>
    </xf>
    <xf numFmtId="167" fontId="1" fillId="4" borderId="7" xfId="1" applyNumberFormat="1" applyFill="1" applyBorder="1" applyAlignment="1">
      <alignment horizontal="center"/>
    </xf>
    <xf numFmtId="166" fontId="1" fillId="4" borderId="7" xfId="1" applyNumberFormat="1" applyFill="1" applyBorder="1" applyAlignment="1">
      <alignment horizontal="center"/>
    </xf>
    <xf numFmtId="168" fontId="1" fillId="4" borderId="2" xfId="1" applyNumberFormat="1" applyFill="1" applyBorder="1" applyAlignment="1">
      <alignment horizontal="center"/>
    </xf>
    <xf numFmtId="164" fontId="1" fillId="4" borderId="7" xfId="1" applyFill="1" applyBorder="1" applyAlignment="1">
      <alignment horizontal="center"/>
    </xf>
    <xf numFmtId="166" fontId="1" fillId="4" borderId="8" xfId="1" applyNumberFormat="1" applyFill="1" applyBorder="1" applyAlignment="1">
      <alignment horizontal="center"/>
    </xf>
    <xf numFmtId="167" fontId="1" fillId="4" borderId="8" xfId="1" applyNumberFormat="1" applyFill="1" applyBorder="1" applyAlignment="1">
      <alignment horizontal="center"/>
    </xf>
    <xf numFmtId="167" fontId="1" fillId="4" borderId="10" xfId="1" applyNumberFormat="1" applyFill="1" applyBorder="1" applyAlignment="1">
      <alignment horizontal="center"/>
    </xf>
    <xf numFmtId="166" fontId="1" fillId="4" borderId="10" xfId="1" applyNumberFormat="1" applyFill="1" applyBorder="1" applyAlignment="1">
      <alignment horizontal="center"/>
    </xf>
    <xf numFmtId="168" fontId="1" fillId="4" borderId="8" xfId="1" applyNumberFormat="1" applyFill="1" applyBorder="1" applyAlignment="1">
      <alignment horizontal="center"/>
    </xf>
    <xf numFmtId="164" fontId="1" fillId="4" borderId="10" xfId="1" applyFill="1" applyBorder="1" applyAlignment="1">
      <alignment horizontal="center"/>
    </xf>
    <xf numFmtId="0" fontId="0" fillId="0" borderId="9" xfId="0" applyBorder="1"/>
    <xf numFmtId="166" fontId="0" fillId="4" borderId="5" xfId="1" applyNumberFormat="1" applyFont="1" applyFill="1" applyBorder="1" applyAlignment="1">
      <alignment horizontal="center"/>
    </xf>
    <xf numFmtId="167" fontId="0" fillId="4" borderId="5" xfId="1" applyNumberFormat="1" applyFont="1" applyFill="1" applyBorder="1" applyAlignment="1">
      <alignment horizontal="center"/>
    </xf>
    <xf numFmtId="166" fontId="0" fillId="4" borderId="6" xfId="1" applyNumberFormat="1" applyFont="1" applyFill="1" applyBorder="1" applyAlignment="1">
      <alignment horizontal="center"/>
    </xf>
    <xf numFmtId="168" fontId="0" fillId="4" borderId="5" xfId="1" applyNumberFormat="1" applyFont="1" applyFill="1" applyBorder="1" applyAlignment="1">
      <alignment horizontal="center"/>
    </xf>
    <xf numFmtId="164" fontId="0" fillId="4" borderId="6" xfId="1" applyFont="1" applyFill="1" applyBorder="1" applyAlignment="1">
      <alignment horizontal="center"/>
    </xf>
    <xf numFmtId="166" fontId="1" fillId="6" borderId="2" xfId="1" applyNumberFormat="1" applyFill="1" applyBorder="1" applyAlignment="1">
      <alignment horizontal="center"/>
    </xf>
    <xf numFmtId="167" fontId="1" fillId="6" borderId="2" xfId="1" applyNumberFormat="1" applyFill="1" applyBorder="1" applyAlignment="1">
      <alignment horizontal="center"/>
    </xf>
    <xf numFmtId="167" fontId="1" fillId="6" borderId="7" xfId="1" applyNumberFormat="1" applyFill="1" applyBorder="1" applyAlignment="1">
      <alignment horizontal="center"/>
    </xf>
    <xf numFmtId="166" fontId="1" fillId="6" borderId="7" xfId="1" applyNumberFormat="1" applyFill="1" applyBorder="1" applyAlignment="1">
      <alignment horizontal="center"/>
    </xf>
    <xf numFmtId="168" fontId="1" fillId="6" borderId="2" xfId="1" applyNumberFormat="1" applyFill="1" applyBorder="1" applyAlignment="1">
      <alignment horizontal="center"/>
    </xf>
    <xf numFmtId="164" fontId="1" fillId="6" borderId="7" xfId="1" applyFill="1" applyBorder="1" applyAlignment="1">
      <alignment horizontal="center"/>
    </xf>
    <xf numFmtId="166" fontId="0" fillId="6" borderId="2" xfId="1" applyNumberFormat="1" applyFont="1" applyFill="1" applyBorder="1"/>
    <xf numFmtId="167" fontId="0" fillId="6" borderId="2" xfId="1" applyNumberFormat="1" applyFont="1" applyFill="1" applyBorder="1"/>
    <xf numFmtId="167" fontId="0" fillId="6" borderId="7" xfId="1" applyNumberFormat="1" applyFont="1" applyFill="1" applyBorder="1"/>
    <xf numFmtId="166" fontId="0" fillId="6" borderId="7" xfId="1" applyNumberFormat="1" applyFont="1" applyFill="1" applyBorder="1"/>
    <xf numFmtId="168" fontId="0" fillId="6" borderId="2" xfId="1" applyNumberFormat="1" applyFont="1" applyFill="1" applyBorder="1"/>
    <xf numFmtId="164" fontId="0" fillId="6" borderId="7" xfId="1" applyFont="1" applyFill="1" applyBorder="1"/>
    <xf numFmtId="166" fontId="0" fillId="6" borderId="8" xfId="1" applyNumberFormat="1" applyFont="1" applyFill="1" applyBorder="1"/>
    <xf numFmtId="167" fontId="0" fillId="6" borderId="8" xfId="1" applyNumberFormat="1" applyFont="1" applyFill="1" applyBorder="1"/>
    <xf numFmtId="167" fontId="0" fillId="6" borderId="10" xfId="1" applyNumberFormat="1" applyFont="1" applyFill="1" applyBorder="1"/>
    <xf numFmtId="166" fontId="0" fillId="6" borderId="10" xfId="1" applyNumberFormat="1" applyFont="1" applyFill="1" applyBorder="1"/>
    <xf numFmtId="168" fontId="0" fillId="6" borderId="8" xfId="1" applyNumberFormat="1" applyFont="1" applyFill="1" applyBorder="1"/>
    <xf numFmtId="164" fontId="0" fillId="6" borderId="10" xfId="1" applyFont="1" applyFill="1" applyBorder="1"/>
    <xf numFmtId="0" fontId="5" fillId="0" borderId="0" xfId="5"/>
    <xf numFmtId="2" fontId="0" fillId="0" borderId="0" xfId="0" applyNumberFormat="1"/>
    <xf numFmtId="164" fontId="0" fillId="0" borderId="0" xfId="0" applyNumberFormat="1"/>
    <xf numFmtId="164" fontId="3" fillId="0" borderId="0" xfId="0" applyNumberFormat="1" applyFont="1"/>
    <xf numFmtId="165" fontId="0" fillId="0" borderId="0" xfId="0" applyNumberFormat="1"/>
    <xf numFmtId="0" fontId="0" fillId="0" borderId="0" xfId="6" applyNumberFormat="1" applyFont="1"/>
    <xf numFmtId="164" fontId="3" fillId="0" borderId="1" xfId="0" applyNumberFormat="1" applyFont="1" applyBorder="1"/>
    <xf numFmtId="164" fontId="0" fillId="0" borderId="0" xfId="0" applyNumberFormat="1" applyBorder="1"/>
    <xf numFmtId="164" fontId="0" fillId="0" borderId="1" xfId="0" applyNumberFormat="1" applyBorder="1"/>
    <xf numFmtId="2" fontId="0" fillId="0" borderId="1" xfId="0" applyNumberFormat="1" applyBorder="1"/>
    <xf numFmtId="0" fontId="0" fillId="0" borderId="1" xfId="6" applyNumberFormat="1" applyFont="1" applyBorder="1"/>
    <xf numFmtId="0" fontId="7" fillId="0" borderId="11" xfId="0" applyFont="1" applyFill="1" applyBorder="1" applyAlignment="1">
      <alignment wrapText="1"/>
    </xf>
    <xf numFmtId="0" fontId="7" fillId="0" borderId="8" xfId="0" applyFont="1" applyFill="1" applyBorder="1" applyAlignment="1">
      <alignment wrapText="1"/>
    </xf>
    <xf numFmtId="0" fontId="7" fillId="0" borderId="3" xfId="0" applyFont="1" applyFill="1" applyBorder="1" applyAlignment="1">
      <alignment wrapText="1"/>
    </xf>
    <xf numFmtId="0" fontId="8" fillId="15" borderId="11" xfId="0" applyFont="1" applyFill="1" applyBorder="1" applyAlignment="1">
      <alignment wrapText="1"/>
    </xf>
    <xf numFmtId="0" fontId="7" fillId="10" borderId="3" xfId="0" applyFont="1" applyFill="1" applyBorder="1" applyAlignment="1">
      <alignment wrapText="1"/>
    </xf>
    <xf numFmtId="0" fontId="7" fillId="10" borderId="11" xfId="0" applyFont="1" applyFill="1" applyBorder="1" applyAlignment="1">
      <alignment wrapText="1"/>
    </xf>
    <xf numFmtId="0" fontId="7" fillId="12" borderId="3" xfId="0" applyFont="1" applyFill="1" applyBorder="1" applyAlignment="1">
      <alignment wrapText="1"/>
    </xf>
    <xf numFmtId="0" fontId="7" fillId="12" borderId="11" xfId="0" applyFont="1" applyFill="1" applyBorder="1" applyAlignment="1">
      <alignment wrapText="1"/>
    </xf>
    <xf numFmtId="0" fontId="7" fillId="14" borderId="3" xfId="0" applyFont="1" applyFill="1" applyBorder="1" applyAlignment="1">
      <alignment wrapText="1"/>
    </xf>
    <xf numFmtId="0" fontId="7" fillId="14" borderId="11" xfId="0" applyFont="1" applyFill="1" applyBorder="1" applyAlignment="1">
      <alignment wrapText="1"/>
    </xf>
    <xf numFmtId="0" fontId="8" fillId="13" borderId="3" xfId="0" applyFont="1" applyFill="1" applyBorder="1" applyAlignment="1">
      <alignment wrapText="1"/>
    </xf>
    <xf numFmtId="0" fontId="8" fillId="7" borderId="3" xfId="0" applyFont="1" applyFill="1" applyBorder="1" applyAlignment="1">
      <alignment wrapText="1"/>
    </xf>
    <xf numFmtId="0" fontId="9" fillId="8" borderId="3" xfId="0" applyFont="1" applyFill="1" applyBorder="1" applyAlignment="1">
      <alignment wrapText="1"/>
    </xf>
    <xf numFmtId="0" fontId="8" fillId="9" borderId="9" xfId="0" applyFont="1" applyFill="1" applyBorder="1" applyAlignment="1">
      <alignment wrapText="1"/>
    </xf>
    <xf numFmtId="0" fontId="8" fillId="9" borderId="3" xfId="0" applyFont="1" applyFill="1" applyBorder="1" applyAlignment="1">
      <alignment wrapText="1"/>
    </xf>
    <xf numFmtId="0" fontId="9" fillId="10" borderId="8" xfId="0" applyFont="1" applyFill="1" applyBorder="1" applyAlignment="1">
      <alignment wrapText="1"/>
    </xf>
    <xf numFmtId="0" fontId="9" fillId="11" borderId="3" xfId="0" applyFont="1" applyFill="1" applyBorder="1" applyAlignment="1">
      <alignment wrapText="1"/>
    </xf>
    <xf numFmtId="0" fontId="0" fillId="0" borderId="0" xfId="0" applyAlignment="1"/>
    <xf numFmtId="166" fontId="3" fillId="16" borderId="12" xfId="1" applyNumberFormat="1" applyFont="1" applyFill="1" applyBorder="1" applyAlignment="1">
      <alignment horizontal="left" vertical="top" wrapText="1"/>
    </xf>
    <xf numFmtId="167" fontId="3" fillId="16" borderId="14" xfId="1" applyNumberFormat="1" applyFont="1" applyFill="1" applyBorder="1" applyAlignment="1">
      <alignment horizontal="left" vertical="top" wrapText="1"/>
    </xf>
    <xf numFmtId="167" fontId="3" fillId="16" borderId="12" xfId="1" applyNumberFormat="1" applyFont="1" applyFill="1" applyBorder="1" applyAlignment="1">
      <alignment horizontal="left" vertical="top" wrapText="1"/>
    </xf>
    <xf numFmtId="166" fontId="3" fillId="16" borderId="13" xfId="1" applyNumberFormat="1" applyFont="1" applyFill="1" applyBorder="1" applyAlignment="1">
      <alignment horizontal="left" vertical="top" wrapText="1"/>
    </xf>
    <xf numFmtId="168" fontId="3" fillId="16" borderId="12" xfId="1" applyNumberFormat="1" applyFont="1" applyFill="1" applyBorder="1" applyAlignment="1">
      <alignment horizontal="left" vertical="top" wrapText="1"/>
    </xf>
    <xf numFmtId="164" fontId="3" fillId="16" borderId="13" xfId="1" applyFont="1" applyFill="1" applyBorder="1" applyAlignment="1">
      <alignment horizontal="left" vertical="top" wrapText="1"/>
    </xf>
    <xf numFmtId="0" fontId="1" fillId="0" borderId="0" xfId="2" applyFont="1" applyFill="1"/>
    <xf numFmtId="0" fontId="1" fillId="0" borderId="9" xfId="2" applyFont="1" applyFill="1" applyBorder="1"/>
    <xf numFmtId="0" fontId="1" fillId="0" borderId="0" xfId="0" applyFont="1"/>
    <xf numFmtId="0" fontId="1" fillId="0" borderId="9" xfId="0" applyFont="1" applyBorder="1"/>
    <xf numFmtId="164" fontId="0" fillId="0" borderId="0" xfId="0" applyNumberFormat="1" applyFill="1"/>
    <xf numFmtId="0" fontId="0" fillId="0" borderId="0" xfId="0" applyFill="1"/>
    <xf numFmtId="0" fontId="0" fillId="0" borderId="0" xfId="6" applyNumberFormat="1" applyFont="1" applyFill="1"/>
    <xf numFmtId="0" fontId="0" fillId="0" borderId="1" xfId="6" applyNumberFormat="1" applyFont="1" applyFill="1" applyBorder="1"/>
    <xf numFmtId="165" fontId="0" fillId="0" borderId="0" xfId="0" applyNumberFormat="1" applyFill="1"/>
    <xf numFmtId="0" fontId="0" fillId="0" borderId="0" xfId="0" applyFill="1" applyAlignment="1"/>
    <xf numFmtId="0" fontId="4" fillId="3" borderId="5" xfId="3" applyBorder="1" applyAlignment="1">
      <alignment horizontal="center" vertical="center" wrapText="1"/>
    </xf>
    <xf numFmtId="0" fontId="4" fillId="3" borderId="2" xfId="3" applyBorder="1" applyAlignment="1">
      <alignment horizontal="center" vertical="center" wrapText="1"/>
    </xf>
    <xf numFmtId="0" fontId="4" fillId="3" borderId="8" xfId="3" applyBorder="1" applyAlignment="1">
      <alignment horizontal="center" vertical="center" wrapText="1"/>
    </xf>
  </cellXfs>
  <cellStyles count="8">
    <cellStyle name="60% - Accent4 2" xfId="4" xr:uid="{7EE3E361-6CC4-4AF2-A17A-6652830132B3}"/>
    <cellStyle name="Accent4" xfId="3" builtinId="41"/>
    <cellStyle name="Comma" xfId="1" builtinId="3"/>
    <cellStyle name="Good" xfId="2" builtinId="26"/>
    <cellStyle name="Hyperlink" xfId="5" builtinId="8"/>
    <cellStyle name="Normal" xfId="0" builtinId="0"/>
    <cellStyle name="Normal 2" xfId="7" xr:uid="{3E2FE6B6-EDE8-4BC0-BA3F-A92D7652D578}"/>
    <cellStyle name="Per cent" xfId="6" builtinId="5"/>
  </cellStyles>
  <dxfs count="3">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CCCC"/>
      <color rgb="FFFFCCFF"/>
      <color rgb="FFFF66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microsoft.com/office/2017/10/relationships/person" Target="persons/person.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18</xdr:col>
      <xdr:colOff>516284</xdr:colOff>
      <xdr:row>42</xdr:row>
      <xdr:rowOff>127552</xdr:rowOff>
    </xdr:to>
    <xdr:sp macro="" textlink="">
      <xdr:nvSpPr>
        <xdr:cNvPr id="2" name="TextBox 1">
          <a:extLst>
            <a:ext uri="{FF2B5EF4-FFF2-40B4-BE49-F238E27FC236}">
              <a16:creationId xmlns:a16="http://schemas.microsoft.com/office/drawing/2014/main" id="{EE0761AF-A62F-E84C-BF9C-F96419071515}"/>
            </a:ext>
          </a:extLst>
        </xdr:cNvPr>
        <xdr:cNvSpPr txBox="1"/>
      </xdr:nvSpPr>
      <xdr:spPr>
        <a:xfrm>
          <a:off x="825500" y="190500"/>
          <a:ext cx="14549784" cy="79380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i="0">
              <a:solidFill>
                <a:schemeClr val="accent1"/>
              </a:solidFill>
              <a:effectLst/>
              <a:latin typeface="Arial" panose="020B0604020202020204" pitchFamily="34" charset="0"/>
              <a:ea typeface="Times New Roman" panose="02020603050405020304" pitchFamily="18" charset="0"/>
              <a:cs typeface="Arial" panose="020B0604020202020204" pitchFamily="34" charset="0"/>
            </a:rPr>
            <a:t>General </a:t>
          </a:r>
        </a:p>
        <a:p>
          <a:r>
            <a:rPr lang="en-GB" sz="1000">
              <a:solidFill>
                <a:schemeClr val="dk1"/>
              </a:solidFill>
              <a:effectLst/>
              <a:latin typeface="Arial" panose="020B0604020202020204" pitchFamily="34" charset="0"/>
              <a:ea typeface="Calibri" panose="020F0502020204030204" pitchFamily="34" charset="0"/>
              <a:cs typeface="Arial" panose="020B0604020202020204" pitchFamily="34" charset="0"/>
            </a:rPr>
            <a:t>This data file supports the analysis in: Dietz,</a:t>
          </a:r>
          <a:r>
            <a:rPr lang="en-GB" sz="1000" baseline="0">
              <a:solidFill>
                <a:schemeClr val="dk1"/>
              </a:solidFill>
              <a:effectLst/>
              <a:latin typeface="Arial" panose="020B0604020202020204" pitchFamily="34" charset="0"/>
              <a:ea typeface="Calibri" panose="020F0502020204030204" pitchFamily="34" charset="0"/>
              <a:cs typeface="Arial" panose="020B0604020202020204" pitchFamily="34" charset="0"/>
            </a:rPr>
            <a:t> Simon, Gardiner, Dan, Jahn, Valentin and Noels, Jolien (2021), "How ambitious are oil and gas companies' climate goals?" </a:t>
          </a:r>
          <a:r>
            <a:rPr lang="en-GB" sz="1000" i="1" baseline="0">
              <a:solidFill>
                <a:schemeClr val="dk1"/>
              </a:solidFill>
              <a:effectLst/>
              <a:latin typeface="Arial" panose="020B0604020202020204" pitchFamily="34" charset="0"/>
              <a:ea typeface="Calibri" panose="020F0502020204030204" pitchFamily="34" charset="0"/>
              <a:cs typeface="Arial" panose="020B0604020202020204" pitchFamily="34" charset="0"/>
            </a:rPr>
            <a:t>Science</a:t>
          </a:r>
          <a:r>
            <a:rPr lang="en-GB" sz="1000" i="0" baseline="0">
              <a:solidFill>
                <a:schemeClr val="dk1"/>
              </a:solidFill>
              <a:effectLst/>
              <a:latin typeface="Arial" panose="020B0604020202020204" pitchFamily="34" charset="0"/>
              <a:ea typeface="Calibri" panose="020F0502020204030204" pitchFamily="34" charset="0"/>
              <a:cs typeface="Arial" panose="020B0604020202020204" pitchFamily="34" charset="0"/>
            </a:rPr>
            <a:t> </a:t>
          </a:r>
          <a:r>
            <a:rPr lang="en-GB" sz="1000" b="1" i="0" baseline="0">
              <a:solidFill>
                <a:schemeClr val="dk1"/>
              </a:solidFill>
              <a:effectLst/>
              <a:latin typeface="Arial" panose="020B0604020202020204" pitchFamily="34" charset="0"/>
              <a:ea typeface="Calibri" panose="020F0502020204030204" pitchFamily="34" charset="0"/>
              <a:cs typeface="Arial" panose="020B0604020202020204" pitchFamily="34" charset="0"/>
            </a:rPr>
            <a:t>XX(XX)</a:t>
          </a:r>
          <a:r>
            <a:rPr lang="en-GB" sz="1000" b="0" i="0" baseline="0">
              <a:solidFill>
                <a:schemeClr val="dk1"/>
              </a:solidFill>
              <a:effectLst/>
              <a:latin typeface="Arial" panose="020B0604020202020204" pitchFamily="34" charset="0"/>
              <a:ea typeface="Calibri" panose="020F0502020204030204" pitchFamily="34" charset="0"/>
              <a:cs typeface="Arial" panose="020B0604020202020204" pitchFamily="34" charset="0"/>
            </a:rPr>
            <a:t>, ppXX-XX. </a:t>
          </a:r>
          <a:r>
            <a:rPr lang="en-GB" sz="1000">
              <a:solidFill>
                <a:schemeClr val="dk1"/>
              </a:solidFill>
              <a:effectLst/>
              <a:latin typeface="Arial" panose="020B0604020202020204" pitchFamily="34" charset="0"/>
              <a:ea typeface="+mn-ea"/>
              <a:cs typeface="Arial" panose="020B0604020202020204" pitchFamily="34" charset="0"/>
            </a:rPr>
            <a:t>For further background</a:t>
          </a:r>
          <a:r>
            <a:rPr lang="en-GB" sz="1000" baseline="0">
              <a:solidFill>
                <a:schemeClr val="dk1"/>
              </a:solidFill>
              <a:effectLst/>
              <a:latin typeface="Arial" panose="020B0604020202020204" pitchFamily="34" charset="0"/>
              <a:ea typeface="+mn-ea"/>
              <a:cs typeface="Arial" panose="020B0604020202020204" pitchFamily="34" charset="0"/>
            </a:rPr>
            <a:t> and details of the methodology, p</a:t>
          </a:r>
          <a:r>
            <a:rPr lang="en-GB" sz="1000">
              <a:solidFill>
                <a:schemeClr val="dk1"/>
              </a:solidFill>
              <a:effectLst/>
              <a:latin typeface="Arial" panose="020B0604020202020204" pitchFamily="34" charset="0"/>
              <a:ea typeface="+mn-ea"/>
              <a:cs typeface="Arial" panose="020B0604020202020204" pitchFamily="34" charset="0"/>
            </a:rPr>
            <a:t>lease</a:t>
          </a:r>
          <a:r>
            <a:rPr lang="en-GB" sz="1000" baseline="0">
              <a:solidFill>
                <a:schemeClr val="dk1"/>
              </a:solidFill>
              <a:effectLst/>
              <a:latin typeface="Arial" panose="020B0604020202020204" pitchFamily="34" charset="0"/>
              <a:ea typeface="+mn-ea"/>
              <a:cs typeface="Arial" panose="020B0604020202020204" pitchFamily="34" charset="0"/>
            </a:rPr>
            <a:t> refer to the Supplementaty Materials.</a:t>
          </a:r>
          <a:endParaRPr lang="en-GB" sz="1000">
            <a:solidFill>
              <a:schemeClr val="dk1"/>
            </a:solidFill>
            <a:effectLst/>
            <a:latin typeface="Arial" panose="020B0604020202020204" pitchFamily="34" charset="0"/>
            <a:ea typeface="Calibri" panose="020F0502020204030204" pitchFamily="34" charset="0"/>
            <a:cs typeface="Arial" panose="020B0604020202020204" pitchFamily="34" charset="0"/>
          </a:endParaRPr>
        </a:p>
        <a:p>
          <a:endParaRPr lang="en-GB" sz="1000">
            <a:solidFill>
              <a:schemeClr val="dk1"/>
            </a:solidFill>
            <a:effectLst/>
            <a:latin typeface="Arial" panose="020B0604020202020204" pitchFamily="34" charset="0"/>
            <a:ea typeface="Calibri" panose="020F0502020204030204" pitchFamily="34" charset="0"/>
            <a:cs typeface="Arial" panose="020B0604020202020204" pitchFamily="34" charset="0"/>
          </a:endParaRPr>
        </a:p>
        <a:p>
          <a:r>
            <a:rPr lang="en-GB" sz="1000">
              <a:solidFill>
                <a:schemeClr val="dk1"/>
              </a:solidFill>
              <a:effectLst/>
              <a:latin typeface="Arial" panose="020B0604020202020204" pitchFamily="34" charset="0"/>
              <a:ea typeface="Calibri" panose="020F0502020204030204" pitchFamily="34" charset="0"/>
              <a:cs typeface="Arial" panose="020B0604020202020204" pitchFamily="34" charset="0"/>
            </a:rPr>
            <a:t>The file includes energy</a:t>
          </a:r>
          <a:r>
            <a:rPr lang="en-GB" sz="1000" baseline="0">
              <a:solidFill>
                <a:schemeClr val="dk1"/>
              </a:solidFill>
              <a:effectLst/>
              <a:latin typeface="Arial" panose="020B0604020202020204" pitchFamily="34" charset="0"/>
              <a:ea typeface="Calibri" panose="020F0502020204030204" pitchFamily="34" charset="0"/>
              <a:cs typeface="Arial" panose="020B0604020202020204" pitchFamily="34" charset="0"/>
            </a:rPr>
            <a:t> sales data in million terrajoules, greenhouse gas emissions data in million tonnes of carbon dioxide equivalent, and market cap and revenue data in million USD for the world's largest publicy traded oil and gas companies. Where energy sales data were unavailable and it was reasonable to assume that the composition of produced and sold product would not differ substantially in terms of energy carriers, production figures were used instead.</a:t>
          </a:r>
        </a:p>
        <a:p>
          <a:endParaRPr lang="fr-FR" sz="1000">
            <a:solidFill>
              <a:schemeClr val="dk1"/>
            </a:solidFill>
            <a:effectLst/>
            <a:latin typeface="Arial" panose="020B0604020202020204" pitchFamily="34" charset="0"/>
            <a:ea typeface="Calibri" panose="020F0502020204030204" pitchFamily="34" charset="0"/>
            <a:cs typeface="Arial" panose="020B0604020202020204" pitchFamily="34" charset="0"/>
          </a:endParaRPr>
        </a:p>
        <a:p>
          <a:r>
            <a:rPr lang="en-GB" sz="1000">
              <a:solidFill>
                <a:schemeClr val="dk1"/>
              </a:solidFill>
              <a:effectLst/>
              <a:latin typeface="Arial" panose="020B0604020202020204" pitchFamily="34" charset="0"/>
              <a:ea typeface="Calibri" panose="020F0502020204030204" pitchFamily="34" charset="0"/>
              <a:cs typeface="Arial" panose="020B0604020202020204" pitchFamily="34" charset="0"/>
            </a:rPr>
            <a:t>Common abbreviations used in the tables include: CAGR = compound average growth rate; tCO2e = tonnes</a:t>
          </a:r>
          <a:r>
            <a:rPr lang="en-GB" sz="1000" baseline="0">
              <a:solidFill>
                <a:schemeClr val="dk1"/>
              </a:solidFill>
              <a:effectLst/>
              <a:latin typeface="Arial" panose="020B0604020202020204" pitchFamily="34" charset="0"/>
              <a:ea typeface="Calibri" panose="020F0502020204030204" pitchFamily="34" charset="0"/>
              <a:cs typeface="Arial" panose="020B0604020202020204" pitchFamily="34" charset="0"/>
            </a:rPr>
            <a:t> (metric tons) of carbon dioxide equivalent;</a:t>
          </a:r>
          <a:r>
            <a:rPr lang="en-GB" sz="1000">
              <a:solidFill>
                <a:schemeClr val="dk1"/>
              </a:solidFill>
              <a:effectLst/>
              <a:latin typeface="Arial" panose="020B0604020202020204" pitchFamily="34" charset="0"/>
              <a:ea typeface="Calibri" panose="020F0502020204030204" pitchFamily="34" charset="0"/>
              <a:cs typeface="Arial" panose="020B0604020202020204" pitchFamily="34" charset="0"/>
            </a:rPr>
            <a:t> </a:t>
          </a:r>
          <a:r>
            <a:rPr lang="en-GB" sz="1100">
              <a:solidFill>
                <a:schemeClr val="dk1"/>
              </a:solidFill>
              <a:effectLst/>
              <a:latin typeface="+mn-lt"/>
              <a:ea typeface="+mn-ea"/>
              <a:cs typeface="+mn-cs"/>
            </a:rPr>
            <a:t>TJ = terrajoules</a:t>
          </a:r>
          <a:endParaRPr lang="en-GB" sz="1000">
            <a:solidFill>
              <a:schemeClr val="dk1"/>
            </a:solidFill>
            <a:effectLst/>
            <a:latin typeface="Arial" panose="020B0604020202020204" pitchFamily="34" charset="0"/>
            <a:ea typeface="Calibri" panose="020F0502020204030204" pitchFamily="34" charset="0"/>
            <a:cs typeface="Arial" panose="020B0604020202020204" pitchFamily="34" charset="0"/>
          </a:endParaRPr>
        </a:p>
        <a:p>
          <a:endParaRPr lang="en-GB" sz="1000">
            <a:solidFill>
              <a:schemeClr val="dk1"/>
            </a:solidFill>
            <a:effectLst/>
            <a:latin typeface="Arial" panose="020B0604020202020204" pitchFamily="34" charset="0"/>
            <a:ea typeface="Calibri" panose="020F0502020204030204" pitchFamily="34" charset="0"/>
            <a:cs typeface="Arial" panose="020B0604020202020204" pitchFamily="34" charset="0"/>
          </a:endParaRPr>
        </a:p>
        <a:p>
          <a:r>
            <a:rPr lang="en-GB" sz="1000">
              <a:solidFill>
                <a:schemeClr val="dk1"/>
              </a:solidFill>
              <a:effectLst/>
              <a:latin typeface="Arial" panose="020B0604020202020204" pitchFamily="34" charset="0"/>
              <a:ea typeface="Calibri" panose="020F0502020204030204" pitchFamily="34" charset="0"/>
              <a:cs typeface="Arial" panose="020B0604020202020204" pitchFamily="34" charset="0"/>
            </a:rPr>
            <a:t>Rounding may lead to minor differences between totals and the sum of their individual components. Growth rates are calculated on a compound average annual basis.</a:t>
          </a:r>
        </a:p>
        <a:p>
          <a:endParaRPr lang="en-GB" sz="1000">
            <a:solidFill>
              <a:schemeClr val="dk1"/>
            </a:solidFill>
            <a:effectLst/>
            <a:latin typeface="Arial" panose="020B0604020202020204" pitchFamily="34" charset="0"/>
            <a:ea typeface="Calibri" panose="020F0502020204030204" pitchFamily="34" charset="0"/>
            <a:cs typeface="Arial" panose="020B0604020202020204" pitchFamily="34" charset="0"/>
          </a:endParaRPr>
        </a:p>
        <a:p>
          <a:pPr marL="0" indent="0"/>
          <a:r>
            <a:rPr lang="en-GB" sz="1200" b="1" i="0">
              <a:solidFill>
                <a:schemeClr val="accent1"/>
              </a:solidFill>
              <a:effectLst/>
              <a:latin typeface="Arial" panose="020B0604020202020204" pitchFamily="34" charset="0"/>
              <a:ea typeface="Times New Roman" panose="02020603050405020304" pitchFamily="18" charset="0"/>
              <a:cs typeface="Arial" panose="020B0604020202020204" pitchFamily="34" charset="0"/>
            </a:rPr>
            <a:t>Data sources</a:t>
          </a:r>
          <a:endParaRPr lang="fr-FR" sz="1200" b="1" i="0">
            <a:solidFill>
              <a:schemeClr val="accent1"/>
            </a:solidFill>
            <a:effectLst/>
            <a:latin typeface="Arial" panose="020B0604020202020204" pitchFamily="34" charset="0"/>
            <a:ea typeface="Times New Roman" panose="02020603050405020304" pitchFamily="18" charset="0"/>
            <a:cs typeface="Arial" panose="020B0604020202020204" pitchFamily="34" charset="0"/>
          </a:endParaRPr>
        </a:p>
        <a:p>
          <a:r>
            <a:rPr lang="en-GB" sz="1000">
              <a:solidFill>
                <a:schemeClr val="dk1"/>
              </a:solidFill>
              <a:effectLst/>
              <a:latin typeface="Arial" panose="020B0604020202020204" pitchFamily="34" charset="0"/>
              <a:ea typeface="Calibri" panose="020F0502020204030204" pitchFamily="34" charset="0"/>
              <a:cs typeface="Arial" panose="020B0604020202020204" pitchFamily="34" charset="0"/>
            </a:rPr>
            <a:t>Energy</a:t>
          </a:r>
          <a:r>
            <a:rPr lang="en-GB" sz="1000" baseline="0">
              <a:solidFill>
                <a:schemeClr val="dk1"/>
              </a:solidFill>
              <a:effectLst/>
              <a:latin typeface="Arial" panose="020B0604020202020204" pitchFamily="34" charset="0"/>
              <a:ea typeface="Calibri" panose="020F0502020204030204" pitchFamily="34" charset="0"/>
              <a:cs typeface="Arial" panose="020B0604020202020204" pitchFamily="34" charset="0"/>
            </a:rPr>
            <a:t> sales data were obtained from companies' public disclosure as per column "BI" in the "Company Data 2018" data sheet. Company disclosures were converted into million TJ using the net calorific values shown in the "Conversion Ratios" datasheet. Energy conversions are mainly based on sources (XXX) and (XXX) of the Supplementary Information. Average emissions factors were obtained from [XXX]. Upper and lower bound emissions factors used to calcualte upper and lower bounds of scope 3 use of sold product emissions were also obtained from [XXX]. </a:t>
          </a:r>
          <a:endParaRPr lang="en-GB" sz="1000">
            <a:solidFill>
              <a:schemeClr val="dk1"/>
            </a:solidFill>
            <a:effectLst/>
            <a:latin typeface="Arial" panose="020B0604020202020204" pitchFamily="34" charset="0"/>
            <a:ea typeface="Calibri" panose="020F0502020204030204" pitchFamily="34" charset="0"/>
            <a:cs typeface="Arial" panose="020B0604020202020204" pitchFamily="34" charset="0"/>
          </a:endParaRPr>
        </a:p>
        <a:p>
          <a:endParaRPr lang="en-GB" sz="1000">
            <a:solidFill>
              <a:schemeClr val="dk1"/>
            </a:solidFill>
            <a:effectLst/>
            <a:latin typeface="Arial" panose="020B0604020202020204" pitchFamily="34" charset="0"/>
            <a:ea typeface="Calibri" panose="020F0502020204030204" pitchFamily="34" charset="0"/>
            <a:cs typeface="Arial" panose="020B0604020202020204" pitchFamily="34" charset="0"/>
          </a:endParaRPr>
        </a:p>
        <a:p>
          <a:r>
            <a:rPr lang="en-GB" sz="1200" b="1" i="0">
              <a:solidFill>
                <a:schemeClr val="accent1"/>
              </a:solidFill>
              <a:effectLst/>
              <a:latin typeface="Arial" panose="020B0604020202020204" pitchFamily="34" charset="0"/>
              <a:ea typeface="Times New Roman" panose="02020603050405020304" pitchFamily="18" charset="0"/>
              <a:cs typeface="Arial" panose="020B0604020202020204" pitchFamily="34" charset="0"/>
            </a:rPr>
            <a:t>Variable Definitions:</a:t>
          </a:r>
        </a:p>
        <a:p>
          <a:pPr>
            <a:lnSpc>
              <a:spcPts val="1300"/>
            </a:lnSpc>
            <a:spcBef>
              <a:spcPts val="1000"/>
            </a:spcBef>
            <a:spcAft>
              <a:spcPts val="500"/>
            </a:spcAft>
          </a:pPr>
          <a:endParaRPr lang="en-GB" sz="1000">
            <a:solidFill>
              <a:schemeClr val="dk1"/>
            </a:solidFill>
            <a:effectLst/>
            <a:latin typeface="Arial" panose="020B0604020202020204" pitchFamily="34" charset="0"/>
            <a:ea typeface="Calibri" panose="020F0502020204030204" pitchFamily="34" charset="0"/>
            <a:cs typeface="Arial" panose="020B0604020202020204" pitchFamily="34" charset="0"/>
          </a:endParaRPr>
        </a:p>
      </xdr:txBody>
    </xdr:sp>
    <xdr:clientData/>
  </xdr:twoCellAnchor>
  <xdr:oneCellAnchor>
    <xdr:from>
      <xdr:col>0</xdr:col>
      <xdr:colOff>649909</xdr:colOff>
      <xdr:row>16</xdr:row>
      <xdr:rowOff>33131</xdr:rowOff>
    </xdr:from>
    <xdr:ext cx="13789991" cy="668324"/>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295E5888-AEF9-CC40-ADE7-9F6918995FF8}"/>
                </a:ext>
              </a:extLst>
            </xdr:cNvPr>
            <xdr:cNvSpPr txBox="1"/>
          </xdr:nvSpPr>
          <xdr:spPr>
            <a:xfrm>
              <a:off x="649909" y="3081131"/>
              <a:ext cx="13789991" cy="6683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GB" sz="1100" b="0" i="1">
                        <a:solidFill>
                          <a:schemeClr val="tx1"/>
                        </a:solidFill>
                        <a:latin typeface="Cambria Math" panose="02040503050406030204" pitchFamily="18" charset="0"/>
                        <a:ea typeface="+mn-ea"/>
                        <a:cs typeface="+mn-cs"/>
                      </a:rPr>
                      <m:t>𝑻𝒐𝒕𝒂𝒍</m:t>
                    </m:r>
                    <m:r>
                      <a:rPr lang="en-GB" sz="1100" b="0" i="1">
                        <a:solidFill>
                          <a:schemeClr val="tx1"/>
                        </a:solidFill>
                        <a:latin typeface="Cambria Math" panose="02040503050406030204" pitchFamily="18" charset="0"/>
                        <a:ea typeface="+mn-ea"/>
                        <a:cs typeface="+mn-cs"/>
                      </a:rPr>
                      <m:t> </m:t>
                    </m:r>
                    <m:r>
                      <a:rPr lang="en-GB" sz="1100" b="0" i="1">
                        <a:solidFill>
                          <a:schemeClr val="tx1"/>
                        </a:solidFill>
                        <a:latin typeface="Cambria Math" panose="02040503050406030204" pitchFamily="18" charset="0"/>
                        <a:ea typeface="+mn-ea"/>
                        <a:cs typeface="+mn-cs"/>
                      </a:rPr>
                      <m:t>𝒆𝒏𝒆𝒓𝒈𝒚</m:t>
                    </m:r>
                    <m:r>
                      <a:rPr lang="en-GB" sz="1100" b="0" i="1">
                        <a:solidFill>
                          <a:schemeClr val="tx1"/>
                        </a:solidFill>
                        <a:latin typeface="Cambria Math" panose="02040503050406030204" pitchFamily="18" charset="0"/>
                        <a:ea typeface="+mn-ea"/>
                        <a:cs typeface="+mn-cs"/>
                      </a:rPr>
                      <m:t> </m:t>
                    </m:r>
                    <m:r>
                      <a:rPr lang="en-GB" sz="1100" b="0" i="1">
                        <a:solidFill>
                          <a:schemeClr val="tx1"/>
                        </a:solidFill>
                        <a:latin typeface="Cambria Math" panose="02040503050406030204" pitchFamily="18" charset="0"/>
                        <a:ea typeface="+mn-ea"/>
                        <a:cs typeface="+mn-cs"/>
                      </a:rPr>
                      <m:t>𝒆𝒎𝒃𝒐𝒅𝒊𝒆𝒅</m:t>
                    </m:r>
                    <m:r>
                      <a:rPr lang="en-GB" sz="1100" b="0" i="1">
                        <a:solidFill>
                          <a:schemeClr val="tx1"/>
                        </a:solidFill>
                        <a:latin typeface="Cambria Math" panose="02040503050406030204" pitchFamily="18" charset="0"/>
                        <a:ea typeface="+mn-ea"/>
                        <a:cs typeface="+mn-cs"/>
                      </a:rPr>
                      <m:t> </m:t>
                    </m:r>
                    <m:r>
                      <a:rPr lang="en-GB" sz="1100" b="0" i="1">
                        <a:solidFill>
                          <a:schemeClr val="tx1"/>
                        </a:solidFill>
                        <a:latin typeface="Cambria Math" panose="02040503050406030204" pitchFamily="18" charset="0"/>
                        <a:ea typeface="+mn-ea"/>
                        <a:cs typeface="+mn-cs"/>
                      </a:rPr>
                      <m:t>𝒊𝒏</m:t>
                    </m:r>
                    <m:r>
                      <a:rPr lang="en-GB" sz="1100" b="0" i="1">
                        <a:solidFill>
                          <a:schemeClr val="tx1"/>
                        </a:solidFill>
                        <a:latin typeface="Cambria Math" panose="02040503050406030204" pitchFamily="18" charset="0"/>
                        <a:ea typeface="+mn-ea"/>
                        <a:cs typeface="+mn-cs"/>
                      </a:rPr>
                      <m:t> </m:t>
                    </m:r>
                    <m:r>
                      <a:rPr lang="en-GB" sz="1100" b="0" i="1">
                        <a:solidFill>
                          <a:schemeClr val="tx1"/>
                        </a:solidFill>
                        <a:latin typeface="Cambria Math" panose="02040503050406030204" pitchFamily="18" charset="0"/>
                        <a:ea typeface="+mn-ea"/>
                        <a:cs typeface="+mn-cs"/>
                      </a:rPr>
                      <m:t>𝒔𝒂𝒍𝒆𝒔</m:t>
                    </m:r>
                    <m:r>
                      <a:rPr lang="en-GB" sz="1100" b="0" i="1">
                        <a:solidFill>
                          <a:schemeClr val="tx1"/>
                        </a:solidFill>
                        <a:latin typeface="Cambria Math" panose="02040503050406030204" pitchFamily="18" charset="0"/>
                        <a:ea typeface="+mn-ea"/>
                        <a:cs typeface="+mn-cs"/>
                      </a:rPr>
                      <m:t> </m:t>
                    </m:r>
                    <m:d>
                      <m:dPr>
                        <m:ctrlPr>
                          <a:rPr lang="en-GB" sz="1100" b="0" i="1">
                            <a:solidFill>
                              <a:schemeClr val="tx1"/>
                            </a:solidFill>
                            <a:latin typeface="Cambria Math" panose="02040503050406030204" pitchFamily="18" charset="0"/>
                            <a:ea typeface="+mn-ea"/>
                            <a:cs typeface="+mn-cs"/>
                          </a:rPr>
                        </m:ctrlPr>
                      </m:dPr>
                      <m:e>
                        <m:r>
                          <a:rPr lang="en-GB" sz="1100" b="0" i="1">
                            <a:solidFill>
                              <a:schemeClr val="tx1"/>
                            </a:solidFill>
                            <a:latin typeface="Cambria Math" panose="02040503050406030204" pitchFamily="18" charset="0"/>
                            <a:ea typeface="+mn-ea"/>
                            <a:cs typeface="+mn-cs"/>
                          </a:rPr>
                          <m:t>𝒎𝒊𝒍𝒍𝒊𝒐𝒏</m:t>
                        </m:r>
                        <m:r>
                          <a:rPr lang="en-GB" sz="1100" b="0" i="1">
                            <a:solidFill>
                              <a:schemeClr val="tx1"/>
                            </a:solidFill>
                            <a:latin typeface="Cambria Math" panose="02040503050406030204" pitchFamily="18" charset="0"/>
                            <a:ea typeface="+mn-ea"/>
                            <a:cs typeface="+mn-cs"/>
                          </a:rPr>
                          <m:t> </m:t>
                        </m:r>
                        <m:r>
                          <a:rPr lang="en-GB" sz="1100" b="0" i="1">
                            <a:solidFill>
                              <a:schemeClr val="tx1"/>
                            </a:solidFill>
                            <a:latin typeface="Cambria Math" panose="02040503050406030204" pitchFamily="18" charset="0"/>
                            <a:ea typeface="+mn-ea"/>
                            <a:cs typeface="+mn-cs"/>
                          </a:rPr>
                          <m:t>𝑻𝑱</m:t>
                        </m:r>
                      </m:e>
                    </m:d>
                    <m:r>
                      <a:rPr lang="en-GB" sz="1100" b="0" i="1">
                        <a:solidFill>
                          <a:schemeClr val="tx1"/>
                        </a:solidFill>
                        <a:latin typeface="Cambria Math" panose="02040503050406030204" pitchFamily="18" charset="0"/>
                        <a:ea typeface="+mn-ea"/>
                        <a:cs typeface="+mn-cs"/>
                      </a:rPr>
                      <m:t>=</m:t>
                    </m:r>
                    <m:r>
                      <a:rPr lang="en-GB" sz="1100" b="0" i="1">
                        <a:solidFill>
                          <a:schemeClr val="tx1"/>
                        </a:solidFill>
                        <a:latin typeface="Cambria Math" panose="02040503050406030204" pitchFamily="18" charset="0"/>
                        <a:ea typeface="+mn-ea"/>
                        <a:cs typeface="+mn-cs"/>
                      </a:rPr>
                      <m:t>𝑐𝑟𝑢𝑑𝑒</m:t>
                    </m:r>
                    <m:r>
                      <a:rPr lang="en-GB" sz="1100" b="0" i="1">
                        <a:solidFill>
                          <a:schemeClr val="tx1"/>
                        </a:solidFill>
                        <a:latin typeface="Cambria Math" panose="02040503050406030204" pitchFamily="18" charset="0"/>
                        <a:ea typeface="+mn-ea"/>
                        <a:cs typeface="+mn-cs"/>
                      </a:rPr>
                      <m:t> </m:t>
                    </m:r>
                    <m:r>
                      <a:rPr lang="en-GB" sz="1100" b="0" i="1">
                        <a:solidFill>
                          <a:schemeClr val="tx1"/>
                        </a:solidFill>
                        <a:latin typeface="Cambria Math" panose="02040503050406030204" pitchFamily="18" charset="0"/>
                        <a:ea typeface="+mn-ea"/>
                        <a:cs typeface="+mn-cs"/>
                      </a:rPr>
                      <m:t>𝑜𝑖𝑙</m:t>
                    </m:r>
                    <m:r>
                      <a:rPr lang="en-GB" sz="1100" b="0" i="1">
                        <a:solidFill>
                          <a:schemeClr val="tx1"/>
                        </a:solidFill>
                        <a:latin typeface="Cambria Math" panose="02040503050406030204" pitchFamily="18" charset="0"/>
                        <a:ea typeface="+mn-ea"/>
                        <a:cs typeface="+mn-cs"/>
                      </a:rPr>
                      <m:t>+</m:t>
                    </m:r>
                    <m:r>
                      <a:rPr lang="en-GB" sz="1100" b="0" i="1">
                        <a:solidFill>
                          <a:schemeClr val="tx1"/>
                        </a:solidFill>
                        <a:latin typeface="Cambria Math" panose="02040503050406030204" pitchFamily="18" charset="0"/>
                        <a:ea typeface="+mn-ea"/>
                        <a:cs typeface="+mn-cs"/>
                      </a:rPr>
                      <m:t>𝑛𝑎𝑡𝑢𝑟𝑎𝑙</m:t>
                    </m:r>
                    <m:r>
                      <a:rPr lang="en-GB" sz="1100" b="0" i="1">
                        <a:solidFill>
                          <a:schemeClr val="tx1"/>
                        </a:solidFill>
                        <a:latin typeface="Cambria Math" panose="02040503050406030204" pitchFamily="18" charset="0"/>
                        <a:ea typeface="+mn-ea"/>
                        <a:cs typeface="+mn-cs"/>
                      </a:rPr>
                      <m:t> </m:t>
                    </m:r>
                    <m:r>
                      <a:rPr lang="en-GB" sz="1100" b="0" i="1">
                        <a:solidFill>
                          <a:schemeClr val="tx1"/>
                        </a:solidFill>
                        <a:latin typeface="Cambria Math" panose="02040503050406030204" pitchFamily="18" charset="0"/>
                        <a:ea typeface="+mn-ea"/>
                        <a:cs typeface="+mn-cs"/>
                      </a:rPr>
                      <m:t>𝑔𝑎𝑠</m:t>
                    </m:r>
                    <m:r>
                      <a:rPr lang="en-GB" sz="1100" b="0" i="1">
                        <a:solidFill>
                          <a:schemeClr val="tx1"/>
                        </a:solidFill>
                        <a:latin typeface="Cambria Math" panose="02040503050406030204" pitchFamily="18" charset="0"/>
                        <a:ea typeface="+mn-ea"/>
                        <a:cs typeface="+mn-cs"/>
                      </a:rPr>
                      <m:t> </m:t>
                    </m:r>
                    <m:r>
                      <a:rPr lang="en-GB" sz="1100" b="0" i="1">
                        <a:solidFill>
                          <a:schemeClr val="tx1"/>
                        </a:solidFill>
                        <a:latin typeface="Cambria Math" panose="02040503050406030204" pitchFamily="18" charset="0"/>
                        <a:ea typeface="+mn-ea"/>
                        <a:cs typeface="+mn-cs"/>
                      </a:rPr>
                      <m:t>𝑙𝑖𝑞𝑢𝑖𝑑𝑠</m:t>
                    </m:r>
                    <m:r>
                      <a:rPr lang="en-GB" sz="1100" b="0" i="1">
                        <a:solidFill>
                          <a:schemeClr val="tx1"/>
                        </a:solidFill>
                        <a:latin typeface="Cambria Math" panose="02040503050406030204" pitchFamily="18" charset="0"/>
                        <a:ea typeface="+mn-ea"/>
                        <a:cs typeface="+mn-cs"/>
                      </a:rPr>
                      <m:t>+</m:t>
                    </m:r>
                    <m:r>
                      <a:rPr lang="en-GB" sz="1100" b="0" i="1">
                        <a:solidFill>
                          <a:schemeClr val="tx1"/>
                        </a:solidFill>
                        <a:latin typeface="Cambria Math" panose="02040503050406030204" pitchFamily="18" charset="0"/>
                        <a:ea typeface="+mn-ea"/>
                        <a:cs typeface="+mn-cs"/>
                      </a:rPr>
                      <m:t>𝑛𝑎𝑡𝑢𝑟𝑎𝑙</m:t>
                    </m:r>
                    <m:r>
                      <a:rPr lang="en-GB" sz="1100" b="0" i="1">
                        <a:solidFill>
                          <a:schemeClr val="tx1"/>
                        </a:solidFill>
                        <a:latin typeface="Cambria Math" panose="02040503050406030204" pitchFamily="18" charset="0"/>
                        <a:ea typeface="+mn-ea"/>
                        <a:cs typeface="+mn-cs"/>
                      </a:rPr>
                      <m:t> </m:t>
                    </m:r>
                    <m:r>
                      <a:rPr lang="en-GB" sz="1100" b="0" i="1">
                        <a:solidFill>
                          <a:schemeClr val="tx1"/>
                        </a:solidFill>
                        <a:latin typeface="Cambria Math" panose="02040503050406030204" pitchFamily="18" charset="0"/>
                        <a:ea typeface="+mn-ea"/>
                        <a:cs typeface="+mn-cs"/>
                      </a:rPr>
                      <m:t>𝑔𝑎𝑠</m:t>
                    </m:r>
                    <m:r>
                      <a:rPr lang="en-GB" sz="1100" b="0" i="1">
                        <a:solidFill>
                          <a:schemeClr val="tx1"/>
                        </a:solidFill>
                        <a:latin typeface="Cambria Math" panose="02040503050406030204" pitchFamily="18" charset="0"/>
                        <a:ea typeface="+mn-ea"/>
                        <a:cs typeface="+mn-cs"/>
                      </a:rPr>
                      <m:t>+</m:t>
                    </m:r>
                    <m:r>
                      <a:rPr lang="en-GB" sz="1100" b="0" i="1">
                        <a:solidFill>
                          <a:schemeClr val="tx1"/>
                        </a:solidFill>
                        <a:latin typeface="Cambria Math" panose="02040503050406030204" pitchFamily="18" charset="0"/>
                        <a:ea typeface="+mn-ea"/>
                        <a:cs typeface="+mn-cs"/>
                      </a:rPr>
                      <m:t>𝑜𝑡h𝑒𝑟</m:t>
                    </m:r>
                    <m:r>
                      <a:rPr lang="en-GB" sz="1100" b="0" i="1">
                        <a:solidFill>
                          <a:schemeClr val="tx1"/>
                        </a:solidFill>
                        <a:latin typeface="Cambria Math" panose="02040503050406030204" pitchFamily="18" charset="0"/>
                        <a:ea typeface="+mn-ea"/>
                        <a:cs typeface="+mn-cs"/>
                      </a:rPr>
                      <m:t> </m:t>
                    </m:r>
                    <m:r>
                      <a:rPr lang="en-GB" sz="1100" b="0" i="1">
                        <a:solidFill>
                          <a:schemeClr val="tx1"/>
                        </a:solidFill>
                        <a:latin typeface="Cambria Math" panose="02040503050406030204" pitchFamily="18" charset="0"/>
                        <a:ea typeface="+mn-ea"/>
                        <a:cs typeface="+mn-cs"/>
                      </a:rPr>
                      <m:t>𝑏𝑖𝑡𝑢𝑚𝑖𝑛𝑜𝑢𝑠</m:t>
                    </m:r>
                    <m:r>
                      <a:rPr lang="en-GB" sz="1100" b="0" i="1">
                        <a:solidFill>
                          <a:schemeClr val="tx1"/>
                        </a:solidFill>
                        <a:latin typeface="Cambria Math" panose="02040503050406030204" pitchFamily="18" charset="0"/>
                        <a:ea typeface="+mn-ea"/>
                        <a:cs typeface="+mn-cs"/>
                      </a:rPr>
                      <m:t> </m:t>
                    </m:r>
                    <m:r>
                      <a:rPr lang="en-GB" sz="1100" b="0" i="1">
                        <a:solidFill>
                          <a:schemeClr val="tx1"/>
                        </a:solidFill>
                        <a:latin typeface="Cambria Math" panose="02040503050406030204" pitchFamily="18" charset="0"/>
                        <a:ea typeface="+mn-ea"/>
                        <a:cs typeface="+mn-cs"/>
                      </a:rPr>
                      <m:t>𝑐𝑜𝑎𝑙</m:t>
                    </m:r>
                    <m:r>
                      <a:rPr lang="en-GB" sz="1100" b="0" i="1">
                        <a:solidFill>
                          <a:schemeClr val="tx1"/>
                        </a:solidFill>
                        <a:latin typeface="Cambria Math" panose="02040503050406030204" pitchFamily="18" charset="0"/>
                        <a:ea typeface="+mn-ea"/>
                        <a:cs typeface="+mn-cs"/>
                      </a:rPr>
                      <m:t>+</m:t>
                    </m:r>
                    <m:r>
                      <a:rPr lang="en-GB" sz="1100" b="0" i="1">
                        <a:solidFill>
                          <a:schemeClr val="tx1"/>
                        </a:solidFill>
                        <a:latin typeface="Cambria Math" panose="02040503050406030204" pitchFamily="18" charset="0"/>
                        <a:ea typeface="+mn-ea"/>
                        <a:cs typeface="+mn-cs"/>
                      </a:rPr>
                      <m:t>𝑚𝑜𝑡𝑜𝑟</m:t>
                    </m:r>
                    <m:r>
                      <a:rPr lang="en-GB" sz="1100" b="0" i="1">
                        <a:solidFill>
                          <a:schemeClr val="tx1"/>
                        </a:solidFill>
                        <a:latin typeface="Cambria Math" panose="02040503050406030204" pitchFamily="18" charset="0"/>
                        <a:ea typeface="+mn-ea"/>
                        <a:cs typeface="+mn-cs"/>
                      </a:rPr>
                      <m:t> </m:t>
                    </m:r>
                    <m:r>
                      <a:rPr lang="en-GB" sz="1100" b="0" i="1">
                        <a:solidFill>
                          <a:schemeClr val="tx1"/>
                        </a:solidFill>
                        <a:latin typeface="Cambria Math" panose="02040503050406030204" pitchFamily="18" charset="0"/>
                        <a:ea typeface="+mn-ea"/>
                        <a:cs typeface="+mn-cs"/>
                      </a:rPr>
                      <m:t>𝑔𝑎𝑠𝑜𝑙𝑖𝑛𝑒</m:t>
                    </m:r>
                    <m:r>
                      <a:rPr lang="en-GB" sz="1100" b="0" i="1">
                        <a:solidFill>
                          <a:schemeClr val="tx1"/>
                        </a:solidFill>
                        <a:latin typeface="Cambria Math" panose="02040503050406030204" pitchFamily="18" charset="0"/>
                        <a:ea typeface="+mn-ea"/>
                        <a:cs typeface="+mn-cs"/>
                      </a:rPr>
                      <m:t>+</m:t>
                    </m:r>
                    <m:r>
                      <a:rPr lang="en-GB" sz="1100" b="0" i="1">
                        <a:solidFill>
                          <a:schemeClr val="tx1"/>
                        </a:solidFill>
                        <a:latin typeface="Cambria Math" panose="02040503050406030204" pitchFamily="18" charset="0"/>
                        <a:ea typeface="+mn-ea"/>
                        <a:cs typeface="+mn-cs"/>
                      </a:rPr>
                      <m:t>𝐺𝑎𝑠</m:t>
                    </m:r>
                    <m:r>
                      <a:rPr lang="en-GB" sz="1100" b="0" i="1">
                        <a:solidFill>
                          <a:schemeClr val="tx1"/>
                        </a:solidFill>
                        <a:latin typeface="Cambria Math" panose="02040503050406030204" pitchFamily="18" charset="0"/>
                        <a:ea typeface="+mn-ea"/>
                        <a:cs typeface="+mn-cs"/>
                      </a:rPr>
                      <m:t>\</m:t>
                    </m:r>
                    <m:r>
                      <m:rPr>
                        <m:sty m:val="p"/>
                      </m:rPr>
                      <a:rPr lang="en-GB" sz="1100" b="0" i="1">
                        <a:solidFill>
                          <a:schemeClr val="tx1"/>
                        </a:solidFill>
                        <a:latin typeface="Cambria Math" panose="02040503050406030204" pitchFamily="18" charset="0"/>
                        <a:ea typeface="+mn-ea"/>
                        <a:cs typeface="+mn-cs"/>
                      </a:rPr>
                      <m:t>Diesel</m:t>
                    </m:r>
                    <m:r>
                      <a:rPr lang="en-GB" sz="1100" b="0" i="1">
                        <a:solidFill>
                          <a:schemeClr val="tx1"/>
                        </a:solidFill>
                        <a:latin typeface="Cambria Math" panose="02040503050406030204" pitchFamily="18" charset="0"/>
                        <a:ea typeface="+mn-ea"/>
                        <a:cs typeface="+mn-cs"/>
                      </a:rPr>
                      <m:t> </m:t>
                    </m:r>
                    <m:r>
                      <a:rPr lang="en-GB" sz="1100" b="0" i="1">
                        <a:solidFill>
                          <a:schemeClr val="tx1"/>
                        </a:solidFill>
                        <a:latin typeface="Cambria Math" panose="02040503050406030204" pitchFamily="18" charset="0"/>
                        <a:ea typeface="+mn-ea"/>
                        <a:cs typeface="+mn-cs"/>
                      </a:rPr>
                      <m:t>𝑜𝑖𝑙</m:t>
                    </m:r>
                    <m:r>
                      <a:rPr lang="en-GB" sz="1100" b="0" i="1">
                        <a:solidFill>
                          <a:schemeClr val="tx1"/>
                        </a:solidFill>
                        <a:latin typeface="Cambria Math" panose="02040503050406030204" pitchFamily="18" charset="0"/>
                        <a:ea typeface="+mn-ea"/>
                        <a:cs typeface="+mn-cs"/>
                      </a:rPr>
                      <m:t>+</m:t>
                    </m:r>
                    <m:r>
                      <a:rPr lang="en-GB" sz="1100" b="0" i="1">
                        <a:solidFill>
                          <a:schemeClr val="tx1"/>
                        </a:solidFill>
                        <a:latin typeface="Cambria Math" panose="02040503050406030204" pitchFamily="18" charset="0"/>
                        <a:ea typeface="+mn-ea"/>
                        <a:cs typeface="+mn-cs"/>
                      </a:rPr>
                      <m:t>𝑗𝑒𝑡</m:t>
                    </m:r>
                    <m:r>
                      <a:rPr lang="en-GB" sz="1100" b="0" i="1">
                        <a:solidFill>
                          <a:schemeClr val="tx1"/>
                        </a:solidFill>
                        <a:latin typeface="Cambria Math" panose="02040503050406030204" pitchFamily="18" charset="0"/>
                        <a:ea typeface="+mn-ea"/>
                        <a:cs typeface="+mn-cs"/>
                      </a:rPr>
                      <m:t> </m:t>
                    </m:r>
                    <m:r>
                      <a:rPr lang="en-GB" sz="1100" b="0" i="1">
                        <a:solidFill>
                          <a:schemeClr val="tx1"/>
                        </a:solidFill>
                        <a:latin typeface="Cambria Math" panose="02040503050406030204" pitchFamily="18" charset="0"/>
                        <a:ea typeface="+mn-ea"/>
                        <a:cs typeface="+mn-cs"/>
                      </a:rPr>
                      <m:t>𝑘𝑒𝑟𝑜𝑠𝑒𝑛𝑒</m:t>
                    </m:r>
                    <m:r>
                      <a:rPr lang="en-GB" sz="1100" b="0" i="1">
                        <a:solidFill>
                          <a:schemeClr val="tx1"/>
                        </a:solidFill>
                        <a:latin typeface="Cambria Math" panose="02040503050406030204" pitchFamily="18" charset="0"/>
                        <a:ea typeface="+mn-ea"/>
                        <a:cs typeface="+mn-cs"/>
                      </a:rPr>
                      <m:t>+</m:t>
                    </m:r>
                    <m:r>
                      <a:rPr lang="en-GB" sz="1100" b="0" i="1">
                        <a:solidFill>
                          <a:schemeClr val="tx1"/>
                        </a:solidFill>
                        <a:latin typeface="Cambria Math" panose="02040503050406030204" pitchFamily="18" charset="0"/>
                        <a:ea typeface="+mn-ea"/>
                        <a:cs typeface="+mn-cs"/>
                      </a:rPr>
                      <m:t>𝑅𝑒𝑠𝑑𝑖𝑢𝑎𝑙</m:t>
                    </m:r>
                    <m:r>
                      <a:rPr lang="en-GB" sz="1100" b="0" i="1">
                        <a:solidFill>
                          <a:schemeClr val="tx1"/>
                        </a:solidFill>
                        <a:latin typeface="Cambria Math" panose="02040503050406030204" pitchFamily="18" charset="0"/>
                        <a:ea typeface="+mn-ea"/>
                        <a:cs typeface="+mn-cs"/>
                      </a:rPr>
                      <m:t> </m:t>
                    </m:r>
                    <m:r>
                      <a:rPr lang="en-GB" sz="1100" b="0" i="1">
                        <a:solidFill>
                          <a:schemeClr val="tx1"/>
                        </a:solidFill>
                        <a:latin typeface="Cambria Math" panose="02040503050406030204" pitchFamily="18" charset="0"/>
                        <a:ea typeface="+mn-ea"/>
                        <a:cs typeface="+mn-cs"/>
                      </a:rPr>
                      <m:t>𝑓𝑢𝑒𝑙</m:t>
                    </m:r>
                    <m:r>
                      <a:rPr lang="en-GB" sz="1100" b="0" i="1">
                        <a:solidFill>
                          <a:schemeClr val="tx1"/>
                        </a:solidFill>
                        <a:latin typeface="Cambria Math" panose="02040503050406030204" pitchFamily="18" charset="0"/>
                        <a:ea typeface="+mn-ea"/>
                        <a:cs typeface="+mn-cs"/>
                      </a:rPr>
                      <m:t> </m:t>
                    </m:r>
                    <m:r>
                      <a:rPr lang="en-GB" sz="1100" b="0" i="1">
                        <a:solidFill>
                          <a:schemeClr val="tx1"/>
                        </a:solidFill>
                        <a:latin typeface="Cambria Math" panose="02040503050406030204" pitchFamily="18" charset="0"/>
                        <a:ea typeface="+mn-ea"/>
                        <a:cs typeface="+mn-cs"/>
                      </a:rPr>
                      <m:t>𝑜𝑖𝑙</m:t>
                    </m:r>
                    <m:r>
                      <a:rPr lang="en-GB" sz="1100" b="0" i="1">
                        <a:solidFill>
                          <a:schemeClr val="tx1"/>
                        </a:solidFill>
                        <a:latin typeface="Cambria Math" panose="02040503050406030204" pitchFamily="18" charset="0"/>
                        <a:ea typeface="+mn-ea"/>
                        <a:cs typeface="+mn-cs"/>
                      </a:rPr>
                      <m:t>+</m:t>
                    </m:r>
                    <m:r>
                      <a:rPr lang="en-GB" sz="1100" b="0" i="1">
                        <a:solidFill>
                          <a:schemeClr val="tx1"/>
                        </a:solidFill>
                        <a:latin typeface="Cambria Math" panose="02040503050406030204" pitchFamily="18" charset="0"/>
                        <a:ea typeface="+mn-ea"/>
                        <a:cs typeface="+mn-cs"/>
                      </a:rPr>
                      <m:t>𝑂𝑡h𝑒𝑟</m:t>
                    </m:r>
                    <m:r>
                      <a:rPr lang="en-GB" sz="1100" b="0" i="1">
                        <a:solidFill>
                          <a:schemeClr val="tx1"/>
                        </a:solidFill>
                        <a:latin typeface="Cambria Math" panose="02040503050406030204" pitchFamily="18" charset="0"/>
                        <a:ea typeface="+mn-ea"/>
                        <a:cs typeface="+mn-cs"/>
                      </a:rPr>
                      <m:t> </m:t>
                    </m:r>
                    <m:r>
                      <a:rPr lang="en-GB" sz="1100" b="0" i="1">
                        <a:solidFill>
                          <a:schemeClr val="tx1"/>
                        </a:solidFill>
                        <a:latin typeface="Cambria Math" panose="02040503050406030204" pitchFamily="18" charset="0"/>
                        <a:ea typeface="+mn-ea"/>
                        <a:cs typeface="+mn-cs"/>
                      </a:rPr>
                      <m:t>𝐵𝑎𝑠𝑘𝑒𝑡</m:t>
                    </m:r>
                    <m:r>
                      <a:rPr lang="en-GB" sz="1100" b="0" i="1">
                        <a:solidFill>
                          <a:schemeClr val="tx1"/>
                        </a:solidFill>
                        <a:latin typeface="Cambria Math" panose="02040503050406030204" pitchFamily="18" charset="0"/>
                        <a:ea typeface="+mn-ea"/>
                        <a:cs typeface="+mn-cs"/>
                      </a:rPr>
                      <m:t> </m:t>
                    </m:r>
                    <m:d>
                      <m:dPr>
                        <m:ctrlPr>
                          <a:rPr lang="en-GB" sz="1100" b="0" i="1">
                            <a:solidFill>
                              <a:schemeClr val="tx1"/>
                            </a:solidFill>
                            <a:latin typeface="Cambria Math" panose="02040503050406030204" pitchFamily="18" charset="0"/>
                            <a:ea typeface="+mn-ea"/>
                            <a:cs typeface="+mn-cs"/>
                          </a:rPr>
                        </m:ctrlPr>
                      </m:dPr>
                      <m:e>
                        <m:r>
                          <a:rPr lang="en-GB" sz="1100" b="0" i="1">
                            <a:solidFill>
                              <a:schemeClr val="tx1"/>
                            </a:solidFill>
                            <a:latin typeface="Cambria Math" panose="02040503050406030204" pitchFamily="18" charset="0"/>
                            <a:ea typeface="+mn-ea"/>
                            <a:cs typeface="+mn-cs"/>
                          </a:rPr>
                          <m:t>𝐿𝑃𝐺</m:t>
                        </m:r>
                        <m:r>
                          <a:rPr lang="en-GB" sz="1100" b="0" i="1">
                            <a:solidFill>
                              <a:schemeClr val="tx1"/>
                            </a:solidFill>
                            <a:latin typeface="Cambria Math" panose="02040503050406030204" pitchFamily="18" charset="0"/>
                            <a:ea typeface="+mn-ea"/>
                            <a:cs typeface="+mn-cs"/>
                          </a:rPr>
                          <m:t> </m:t>
                        </m:r>
                        <m:r>
                          <a:rPr lang="en-GB" sz="1100" b="0" i="1">
                            <a:solidFill>
                              <a:schemeClr val="tx1"/>
                            </a:solidFill>
                            <a:latin typeface="Cambria Math" panose="02040503050406030204" pitchFamily="18" charset="0"/>
                            <a:ea typeface="+mn-ea"/>
                            <a:cs typeface="+mn-cs"/>
                          </a:rPr>
                          <m:t>𝑎𝑛𝑑</m:t>
                        </m:r>
                        <m:r>
                          <a:rPr lang="en-GB" sz="1100" b="0" i="1">
                            <a:solidFill>
                              <a:schemeClr val="tx1"/>
                            </a:solidFill>
                            <a:latin typeface="Cambria Math" panose="02040503050406030204" pitchFamily="18" charset="0"/>
                            <a:ea typeface="+mn-ea"/>
                            <a:cs typeface="+mn-cs"/>
                          </a:rPr>
                          <m:t> </m:t>
                        </m:r>
                        <m:r>
                          <a:rPr lang="en-GB" sz="1100" b="0" i="1">
                            <a:solidFill>
                              <a:schemeClr val="tx1"/>
                            </a:solidFill>
                            <a:latin typeface="Cambria Math" panose="02040503050406030204" pitchFamily="18" charset="0"/>
                            <a:ea typeface="+mn-ea"/>
                            <a:cs typeface="+mn-cs"/>
                          </a:rPr>
                          <m:t>𝑁𝑎𝑝𝑡h𝑎</m:t>
                        </m:r>
                      </m:e>
                    </m:d>
                    <m:r>
                      <a:rPr lang="en-GB" sz="1100" b="0" i="1">
                        <a:solidFill>
                          <a:schemeClr val="tx1"/>
                        </a:solidFill>
                        <a:latin typeface="Cambria Math" panose="02040503050406030204" pitchFamily="18" charset="0"/>
                        <a:ea typeface="+mn-ea"/>
                        <a:cs typeface="+mn-cs"/>
                      </a:rPr>
                      <m:t>+</m:t>
                    </m:r>
                    <m:r>
                      <a:rPr lang="en-GB" sz="1100" b="0" i="1">
                        <a:solidFill>
                          <a:schemeClr val="tx1"/>
                        </a:solidFill>
                        <a:latin typeface="Cambria Math" panose="02040503050406030204" pitchFamily="18" charset="0"/>
                        <a:ea typeface="+mn-ea"/>
                        <a:cs typeface="+mn-cs"/>
                      </a:rPr>
                      <m:t>𝐿𝑃𝐺</m:t>
                    </m:r>
                    <m:r>
                      <a:rPr lang="en-GB" sz="1100" b="0" i="1">
                        <a:solidFill>
                          <a:schemeClr val="tx1"/>
                        </a:solidFill>
                        <a:latin typeface="Cambria Math" panose="02040503050406030204" pitchFamily="18" charset="0"/>
                        <a:ea typeface="+mn-ea"/>
                        <a:cs typeface="+mn-cs"/>
                      </a:rPr>
                      <m:t>+</m:t>
                    </m:r>
                    <m:r>
                      <a:rPr lang="en-GB" sz="1100" b="0" i="1">
                        <a:solidFill>
                          <a:schemeClr val="tx1"/>
                        </a:solidFill>
                        <a:latin typeface="Cambria Math" panose="02040503050406030204" pitchFamily="18" charset="0"/>
                        <a:ea typeface="+mn-ea"/>
                        <a:cs typeface="+mn-cs"/>
                      </a:rPr>
                      <m:t>𝑅𝑒𝑓𝑖𝑛𝑒𝑟𝑦</m:t>
                    </m:r>
                    <m:r>
                      <a:rPr lang="en-GB" sz="1100" b="0" i="1">
                        <a:solidFill>
                          <a:schemeClr val="tx1"/>
                        </a:solidFill>
                        <a:latin typeface="Cambria Math" panose="02040503050406030204" pitchFamily="18" charset="0"/>
                        <a:ea typeface="+mn-ea"/>
                        <a:cs typeface="+mn-cs"/>
                      </a:rPr>
                      <m:t> </m:t>
                    </m:r>
                    <m:r>
                      <a:rPr lang="en-GB" sz="1100" b="0" i="1">
                        <a:solidFill>
                          <a:schemeClr val="tx1"/>
                        </a:solidFill>
                        <a:latin typeface="Cambria Math" panose="02040503050406030204" pitchFamily="18" charset="0"/>
                        <a:ea typeface="+mn-ea"/>
                        <a:cs typeface="+mn-cs"/>
                      </a:rPr>
                      <m:t>𝐹𝑒𝑒𝑑𝑠𝑡𝑜𝑐𝑘</m:t>
                    </m:r>
                    <m:r>
                      <a:rPr lang="en-GB" sz="1100" b="0" i="1">
                        <a:solidFill>
                          <a:schemeClr val="tx1"/>
                        </a:solidFill>
                        <a:latin typeface="Cambria Math" panose="02040503050406030204" pitchFamily="18" charset="0"/>
                        <a:ea typeface="+mn-ea"/>
                        <a:cs typeface="+mn-cs"/>
                      </a:rPr>
                      <m:t>+</m:t>
                    </m:r>
                    <m:r>
                      <a:rPr lang="en-GB" sz="1100" b="0" i="1">
                        <a:solidFill>
                          <a:schemeClr val="tx1"/>
                        </a:solidFill>
                        <a:latin typeface="Cambria Math" panose="02040503050406030204" pitchFamily="18" charset="0"/>
                        <a:ea typeface="+mn-ea"/>
                        <a:cs typeface="+mn-cs"/>
                      </a:rPr>
                      <m:t>𝑃𝑒𝑡𝑟𝑜𝑙𝑒𝑢𝑚</m:t>
                    </m:r>
                    <m:r>
                      <a:rPr lang="en-GB" sz="1100" b="0" i="1">
                        <a:solidFill>
                          <a:schemeClr val="tx1"/>
                        </a:solidFill>
                        <a:latin typeface="Cambria Math" panose="02040503050406030204" pitchFamily="18" charset="0"/>
                        <a:ea typeface="+mn-ea"/>
                        <a:cs typeface="+mn-cs"/>
                      </a:rPr>
                      <m:t> </m:t>
                    </m:r>
                    <m:r>
                      <a:rPr lang="en-GB" sz="1100" b="0" i="1">
                        <a:solidFill>
                          <a:schemeClr val="tx1"/>
                        </a:solidFill>
                        <a:latin typeface="Cambria Math" panose="02040503050406030204" pitchFamily="18" charset="0"/>
                        <a:ea typeface="+mn-ea"/>
                        <a:cs typeface="+mn-cs"/>
                      </a:rPr>
                      <m:t>𝐶𝑜𝑘𝑒</m:t>
                    </m:r>
                    <m:r>
                      <a:rPr lang="en-GB" sz="1100" b="0" i="1">
                        <a:solidFill>
                          <a:schemeClr val="tx1"/>
                        </a:solidFill>
                        <a:latin typeface="Cambria Math" panose="02040503050406030204" pitchFamily="18" charset="0"/>
                        <a:ea typeface="+mn-ea"/>
                        <a:cs typeface="+mn-cs"/>
                      </a:rPr>
                      <m:t>+</m:t>
                    </m:r>
                    <m:r>
                      <a:rPr lang="en-GB" sz="1100" b="0" i="1">
                        <a:solidFill>
                          <a:schemeClr val="tx1"/>
                        </a:solidFill>
                        <a:latin typeface="Cambria Math" panose="02040503050406030204" pitchFamily="18" charset="0"/>
                        <a:ea typeface="+mn-ea"/>
                        <a:cs typeface="+mn-cs"/>
                      </a:rPr>
                      <m:t>𝑁𝑎𝑝𝑡h𝑎</m:t>
                    </m:r>
                    <m:r>
                      <a:rPr lang="en-GB" sz="1100" b="0" i="1">
                        <a:solidFill>
                          <a:schemeClr val="tx1"/>
                        </a:solidFill>
                        <a:latin typeface="Cambria Math" panose="02040503050406030204" pitchFamily="18" charset="0"/>
                        <a:ea typeface="+mn-ea"/>
                        <a:cs typeface="+mn-cs"/>
                      </a:rPr>
                      <m:t>+</m:t>
                    </m:r>
                    <m:r>
                      <a:rPr lang="en-GB" sz="1100" b="0" i="1">
                        <a:solidFill>
                          <a:schemeClr val="tx1"/>
                        </a:solidFill>
                        <a:latin typeface="Cambria Math" panose="02040503050406030204" pitchFamily="18" charset="0"/>
                        <a:ea typeface="+mn-ea"/>
                        <a:cs typeface="+mn-cs"/>
                      </a:rPr>
                      <m:t>𝑂𝑡h𝑒𝑟</m:t>
                    </m:r>
                    <m:r>
                      <a:rPr lang="en-GB" sz="1100" b="0" i="1">
                        <a:solidFill>
                          <a:schemeClr val="tx1"/>
                        </a:solidFill>
                        <a:latin typeface="Cambria Math" panose="02040503050406030204" pitchFamily="18" charset="0"/>
                        <a:ea typeface="+mn-ea"/>
                        <a:cs typeface="+mn-cs"/>
                      </a:rPr>
                      <m:t> </m:t>
                    </m:r>
                    <m:r>
                      <a:rPr lang="en-GB" sz="1100" b="0" i="1">
                        <a:solidFill>
                          <a:schemeClr val="tx1"/>
                        </a:solidFill>
                        <a:latin typeface="Cambria Math" panose="02040503050406030204" pitchFamily="18" charset="0"/>
                        <a:ea typeface="+mn-ea"/>
                        <a:cs typeface="+mn-cs"/>
                      </a:rPr>
                      <m:t>𝑃𝑒𝑡𝑟𝑜𝑙𝑒𝑢𝑚</m:t>
                    </m:r>
                    <m:r>
                      <a:rPr lang="en-GB" sz="1100" b="0" i="1">
                        <a:solidFill>
                          <a:schemeClr val="tx1"/>
                        </a:solidFill>
                        <a:latin typeface="Cambria Math" panose="02040503050406030204" pitchFamily="18" charset="0"/>
                        <a:ea typeface="+mn-ea"/>
                        <a:cs typeface="+mn-cs"/>
                      </a:rPr>
                      <m:t> </m:t>
                    </m:r>
                    <m:r>
                      <a:rPr lang="en-GB" sz="1100" b="0" i="1">
                        <a:solidFill>
                          <a:schemeClr val="tx1"/>
                        </a:solidFill>
                        <a:latin typeface="Cambria Math" panose="02040503050406030204" pitchFamily="18" charset="0"/>
                        <a:ea typeface="+mn-ea"/>
                        <a:cs typeface="+mn-cs"/>
                      </a:rPr>
                      <m:t>𝑃𝑟𝑜𝑑𝑢𝑐𝑡𝑠</m:t>
                    </m:r>
                    <m:r>
                      <a:rPr lang="en-GB" sz="1100" b="0" i="1">
                        <a:solidFill>
                          <a:schemeClr val="tx1"/>
                        </a:solidFill>
                        <a:latin typeface="Cambria Math" panose="02040503050406030204" pitchFamily="18" charset="0"/>
                        <a:ea typeface="+mn-ea"/>
                        <a:cs typeface="+mn-cs"/>
                      </a:rPr>
                      <m:t>+</m:t>
                    </m:r>
                    <m:r>
                      <a:rPr lang="en-GB" sz="1100" b="0" i="1">
                        <a:solidFill>
                          <a:schemeClr val="tx1"/>
                        </a:solidFill>
                        <a:latin typeface="Cambria Math" panose="02040503050406030204" pitchFamily="18" charset="0"/>
                        <a:ea typeface="+mn-ea"/>
                        <a:cs typeface="+mn-cs"/>
                      </a:rPr>
                      <m:t>𝐿𝑢𝑏𝑟𝑖𝑐𝑎𝑛𝑡𝑠</m:t>
                    </m:r>
                    <m:r>
                      <a:rPr lang="en-GB" sz="1100" b="0" i="1">
                        <a:solidFill>
                          <a:schemeClr val="tx1"/>
                        </a:solidFill>
                        <a:latin typeface="Cambria Math" panose="02040503050406030204" pitchFamily="18" charset="0"/>
                        <a:ea typeface="+mn-ea"/>
                        <a:cs typeface="+mn-cs"/>
                      </a:rPr>
                      <m:t>+</m:t>
                    </m:r>
                    <m:r>
                      <a:rPr lang="en-GB" sz="1100" b="0" i="1">
                        <a:solidFill>
                          <a:schemeClr val="tx1"/>
                        </a:solidFill>
                        <a:latin typeface="Cambria Math" panose="02040503050406030204" pitchFamily="18" charset="0"/>
                        <a:ea typeface="+mn-ea"/>
                        <a:cs typeface="+mn-cs"/>
                      </a:rPr>
                      <m:t>𝑃𝑒𝑡𝑟𝑜𝑐h𝑒𝑚𝑖𝑐𝑎𝑙𝑠</m:t>
                    </m:r>
                    <m:r>
                      <a:rPr lang="en-GB" sz="1100" b="0" i="1">
                        <a:solidFill>
                          <a:schemeClr val="tx1"/>
                        </a:solidFill>
                        <a:latin typeface="Cambria Math" panose="02040503050406030204" pitchFamily="18" charset="0"/>
                        <a:ea typeface="+mn-ea"/>
                        <a:cs typeface="+mn-cs"/>
                      </a:rPr>
                      <m:t>+</m:t>
                    </m:r>
                    <m:r>
                      <a:rPr lang="en-GB" sz="1100" b="0" i="1">
                        <a:solidFill>
                          <a:schemeClr val="tx1"/>
                        </a:solidFill>
                        <a:latin typeface="Cambria Math" panose="02040503050406030204" pitchFamily="18" charset="0"/>
                        <a:ea typeface="+mn-ea"/>
                        <a:cs typeface="+mn-cs"/>
                      </a:rPr>
                      <m:t>𝐹𝑒𝑟𝑡𝑖𝑙𝑖𝑧𝑒𝑟</m:t>
                    </m:r>
                    <m:r>
                      <a:rPr lang="en-GB" sz="1100" b="0" i="1">
                        <a:solidFill>
                          <a:schemeClr val="tx1"/>
                        </a:solidFill>
                        <a:latin typeface="Cambria Math" panose="02040503050406030204" pitchFamily="18" charset="0"/>
                        <a:ea typeface="+mn-ea"/>
                        <a:cs typeface="+mn-cs"/>
                      </a:rPr>
                      <m:t>+</m:t>
                    </m:r>
                    <m:r>
                      <a:rPr lang="en-GB" sz="1100" b="0" i="1">
                        <a:solidFill>
                          <a:schemeClr val="tx1"/>
                        </a:solidFill>
                        <a:latin typeface="Cambria Math" panose="02040503050406030204" pitchFamily="18" charset="0"/>
                        <a:ea typeface="+mn-ea"/>
                        <a:cs typeface="+mn-cs"/>
                      </a:rPr>
                      <m:t>𝐴𝑠𝑝h𝑎𝑙𝑡</m:t>
                    </m:r>
                    <m:r>
                      <a:rPr lang="en-GB" sz="1100" b="0" i="1">
                        <a:solidFill>
                          <a:schemeClr val="tx1"/>
                        </a:solidFill>
                        <a:latin typeface="Cambria Math" panose="02040503050406030204" pitchFamily="18" charset="0"/>
                        <a:ea typeface="+mn-ea"/>
                        <a:cs typeface="+mn-cs"/>
                      </a:rPr>
                      <m:t>+</m:t>
                    </m:r>
                    <m:r>
                      <a:rPr lang="en-GB" sz="1100" b="0" i="1">
                        <a:solidFill>
                          <a:schemeClr val="tx1"/>
                        </a:solidFill>
                        <a:latin typeface="Cambria Math" panose="02040503050406030204" pitchFamily="18" charset="0"/>
                        <a:ea typeface="+mn-ea"/>
                        <a:cs typeface="+mn-cs"/>
                      </a:rPr>
                      <m:t>𝐹𝑜𝑠𝑠𝑖𝑙</m:t>
                    </m:r>
                    <m:r>
                      <a:rPr lang="en-GB" sz="1100" b="0" i="1">
                        <a:solidFill>
                          <a:schemeClr val="tx1"/>
                        </a:solidFill>
                        <a:latin typeface="Cambria Math" panose="02040503050406030204" pitchFamily="18" charset="0"/>
                        <a:ea typeface="+mn-ea"/>
                        <a:cs typeface="+mn-cs"/>
                      </a:rPr>
                      <m:t> </m:t>
                    </m:r>
                    <m:r>
                      <a:rPr lang="en-GB" sz="1100" b="0" i="1">
                        <a:solidFill>
                          <a:schemeClr val="tx1"/>
                        </a:solidFill>
                        <a:latin typeface="Cambria Math" panose="02040503050406030204" pitchFamily="18" charset="0"/>
                        <a:ea typeface="+mn-ea"/>
                        <a:cs typeface="+mn-cs"/>
                      </a:rPr>
                      <m:t>𝑓𝑢𝑒𝑙</m:t>
                    </m:r>
                    <m:r>
                      <a:rPr lang="en-GB" sz="1100" b="0" i="1">
                        <a:solidFill>
                          <a:schemeClr val="tx1"/>
                        </a:solidFill>
                        <a:latin typeface="Cambria Math" panose="02040503050406030204" pitchFamily="18" charset="0"/>
                        <a:ea typeface="+mn-ea"/>
                        <a:cs typeface="+mn-cs"/>
                      </a:rPr>
                      <m:t> </m:t>
                    </m:r>
                    <m:r>
                      <a:rPr lang="en-GB" sz="1100" b="0" i="1">
                        <a:solidFill>
                          <a:schemeClr val="tx1"/>
                        </a:solidFill>
                        <a:latin typeface="Cambria Math" panose="02040503050406030204" pitchFamily="18" charset="0"/>
                        <a:ea typeface="+mn-ea"/>
                        <a:cs typeface="+mn-cs"/>
                      </a:rPr>
                      <m:t>𝑏𝑎𝑠𝑒𝑑</m:t>
                    </m:r>
                    <m:r>
                      <a:rPr lang="en-GB" sz="1100" b="0" i="1">
                        <a:solidFill>
                          <a:schemeClr val="tx1"/>
                        </a:solidFill>
                        <a:latin typeface="Cambria Math" panose="02040503050406030204" pitchFamily="18" charset="0"/>
                        <a:ea typeface="+mn-ea"/>
                        <a:cs typeface="+mn-cs"/>
                      </a:rPr>
                      <m:t> </m:t>
                    </m:r>
                    <m:r>
                      <a:rPr lang="en-GB" sz="1100" b="0" i="1">
                        <a:solidFill>
                          <a:schemeClr val="tx1"/>
                        </a:solidFill>
                        <a:latin typeface="Cambria Math" panose="02040503050406030204" pitchFamily="18" charset="0"/>
                        <a:ea typeface="+mn-ea"/>
                        <a:cs typeface="+mn-cs"/>
                      </a:rPr>
                      <m:t>𝑒𝑙𝑒𝑐𝑡𝑟𝑐𝑖𝑡𝑦</m:t>
                    </m:r>
                    <m:r>
                      <a:rPr lang="en-GB" sz="1100" b="0" i="1">
                        <a:solidFill>
                          <a:schemeClr val="tx1"/>
                        </a:solidFill>
                        <a:latin typeface="Cambria Math" panose="02040503050406030204" pitchFamily="18" charset="0"/>
                        <a:ea typeface="+mn-ea"/>
                        <a:cs typeface="+mn-cs"/>
                      </a:rPr>
                      <m:t>+</m:t>
                    </m:r>
                    <m:r>
                      <a:rPr lang="en-GB" sz="1100" b="0" i="1">
                        <a:solidFill>
                          <a:schemeClr val="tx1"/>
                        </a:solidFill>
                        <a:latin typeface="Cambria Math" panose="02040503050406030204" pitchFamily="18" charset="0"/>
                        <a:ea typeface="+mn-ea"/>
                        <a:cs typeface="+mn-cs"/>
                      </a:rPr>
                      <m:t>𝐵𝑖𝑜𝑝𝑜𝑤𝑒𝑟</m:t>
                    </m:r>
                    <m:r>
                      <a:rPr lang="en-GB" sz="1100" b="0" i="1">
                        <a:solidFill>
                          <a:schemeClr val="tx1"/>
                        </a:solidFill>
                        <a:latin typeface="Cambria Math" panose="02040503050406030204" pitchFamily="18" charset="0"/>
                        <a:ea typeface="+mn-ea"/>
                        <a:cs typeface="+mn-cs"/>
                      </a:rPr>
                      <m:t>+</m:t>
                    </m:r>
                    <m:r>
                      <a:rPr lang="en-GB" sz="1100" b="0" i="1">
                        <a:solidFill>
                          <a:schemeClr val="tx1"/>
                        </a:solidFill>
                        <a:latin typeface="Cambria Math" panose="02040503050406030204" pitchFamily="18" charset="0"/>
                        <a:ea typeface="+mn-ea"/>
                        <a:cs typeface="+mn-cs"/>
                      </a:rPr>
                      <m:t>𝑅𝑒𝑛𝑒𝑤𝑎𝑏𝑙𝑒</m:t>
                    </m:r>
                    <m:r>
                      <a:rPr lang="en-GB" sz="1100" b="0" i="1">
                        <a:solidFill>
                          <a:schemeClr val="tx1"/>
                        </a:solidFill>
                        <a:latin typeface="Cambria Math" panose="02040503050406030204" pitchFamily="18" charset="0"/>
                        <a:ea typeface="+mn-ea"/>
                        <a:cs typeface="+mn-cs"/>
                      </a:rPr>
                      <m:t> </m:t>
                    </m:r>
                    <m:r>
                      <a:rPr lang="en-GB" sz="1100" b="0" i="1">
                        <a:solidFill>
                          <a:schemeClr val="tx1"/>
                        </a:solidFill>
                        <a:latin typeface="Cambria Math" panose="02040503050406030204" pitchFamily="18" charset="0"/>
                        <a:ea typeface="+mn-ea"/>
                        <a:cs typeface="+mn-cs"/>
                      </a:rPr>
                      <m:t>𝐸𝑙𝑒𝑐𝑡𝑟𝑖𝑐𝑡𝑦</m:t>
                    </m:r>
                    <m:r>
                      <a:rPr lang="en-GB" sz="1100" b="0" i="1">
                        <a:solidFill>
                          <a:schemeClr val="tx1"/>
                        </a:solidFill>
                        <a:latin typeface="Cambria Math" panose="02040503050406030204" pitchFamily="18" charset="0"/>
                        <a:ea typeface="+mn-ea"/>
                        <a:cs typeface="+mn-cs"/>
                      </a:rPr>
                      <m:t>+</m:t>
                    </m:r>
                    <m:r>
                      <a:rPr lang="en-GB" sz="1100" b="0" i="1">
                        <a:solidFill>
                          <a:schemeClr val="tx1"/>
                        </a:solidFill>
                        <a:latin typeface="Cambria Math" panose="02040503050406030204" pitchFamily="18" charset="0"/>
                        <a:ea typeface="+mn-ea"/>
                        <a:cs typeface="+mn-cs"/>
                      </a:rPr>
                      <m:t>𝐵𝑖𝑜𝑓𝑢𝑒𝑙</m:t>
                    </m:r>
                    <m:r>
                      <a:rPr lang="en-GB" sz="1100" b="0" i="1">
                        <a:solidFill>
                          <a:schemeClr val="tx1"/>
                        </a:solidFill>
                        <a:latin typeface="Cambria Math" panose="02040503050406030204" pitchFamily="18" charset="0"/>
                        <a:ea typeface="+mn-ea"/>
                        <a:cs typeface="+mn-cs"/>
                      </a:rPr>
                      <m:t>−</m:t>
                    </m:r>
                    <m:r>
                      <a:rPr lang="en-GB" sz="1100" b="0" i="1">
                        <a:solidFill>
                          <a:schemeClr val="tx1"/>
                        </a:solidFill>
                        <a:latin typeface="Cambria Math" panose="02040503050406030204" pitchFamily="18" charset="0"/>
                        <a:ea typeface="+mn-ea"/>
                        <a:cs typeface="+mn-cs"/>
                      </a:rPr>
                      <m:t>𝐵𝑙𝑒𝑛𝑑𝑒𝑑</m:t>
                    </m:r>
                    <m:r>
                      <a:rPr lang="en-GB" sz="1100" b="0" i="1">
                        <a:solidFill>
                          <a:schemeClr val="tx1"/>
                        </a:solidFill>
                        <a:latin typeface="Cambria Math" panose="02040503050406030204" pitchFamily="18" charset="0"/>
                        <a:ea typeface="+mn-ea"/>
                        <a:cs typeface="+mn-cs"/>
                      </a:rPr>
                      <m:t> </m:t>
                    </m:r>
                    <m:r>
                      <a:rPr lang="en-GB" sz="1100" b="0" i="1">
                        <a:solidFill>
                          <a:schemeClr val="tx1"/>
                        </a:solidFill>
                        <a:latin typeface="Cambria Math" panose="02040503050406030204" pitchFamily="18" charset="0"/>
                        <a:ea typeface="+mn-ea"/>
                        <a:cs typeface="+mn-cs"/>
                      </a:rPr>
                      <m:t>𝐵𝑖𝑜𝑓𝑢𝑒𝑙</m:t>
                    </m:r>
                  </m:oMath>
                </m:oMathPara>
              </a14:m>
              <a:endParaRPr lang="en-GB" sz="1100" b="0" i="1">
                <a:solidFill>
                  <a:schemeClr val="tx1"/>
                </a:solidFill>
                <a:latin typeface="Cambria Math" panose="02040503050406030204" pitchFamily="18" charset="0"/>
                <a:ea typeface="+mn-ea"/>
                <a:cs typeface="+mn-cs"/>
              </a:endParaRPr>
            </a:p>
            <a:p>
              <a:endParaRPr lang="en-GB" sz="1100"/>
            </a:p>
          </xdr:txBody>
        </xdr:sp>
      </mc:Choice>
      <mc:Fallback xmlns="">
        <xdr:sp macro="" textlink="">
          <xdr:nvSpPr>
            <xdr:cNvPr id="3" name="TextBox 2">
              <a:extLst>
                <a:ext uri="{FF2B5EF4-FFF2-40B4-BE49-F238E27FC236}">
                  <a16:creationId xmlns:a16="http://schemas.microsoft.com/office/drawing/2014/main" id="{295E5888-AEF9-CC40-ADE7-9F6918995FF8}"/>
                </a:ext>
              </a:extLst>
            </xdr:cNvPr>
            <xdr:cNvSpPr txBox="1"/>
          </xdr:nvSpPr>
          <xdr:spPr>
            <a:xfrm>
              <a:off x="649909" y="3081131"/>
              <a:ext cx="13789991" cy="6683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tx1"/>
                  </a:solidFill>
                  <a:latin typeface="Cambria Math" panose="02040503050406030204" pitchFamily="18" charset="0"/>
                  <a:ea typeface="+mn-ea"/>
                  <a:cs typeface="+mn-cs"/>
                </a:rPr>
                <a:t>𝑻𝒐𝒕𝒂𝒍 𝒆𝒏𝒆𝒓𝒈𝒚 𝒆𝒎𝒃𝒐𝒅𝒊𝒆𝒅 𝒊𝒏 𝒔𝒂𝒍𝒆𝒔 (𝒎𝒊𝒍𝒍𝒊𝒐𝒏 𝑻𝑱)=𝑐𝑟𝑢𝑑𝑒 𝑜𝑖𝑙+𝑛𝑎𝑡𝑢𝑟𝑎𝑙 𝑔𝑎𝑠 𝑙𝑖𝑞𝑢𝑖𝑑𝑠+𝑛𝑎𝑡𝑢𝑟𝑎𝑙 𝑔𝑎𝑠+𝑜𝑡ℎ𝑒𝑟 𝑏𝑖𝑡𝑢𝑚𝑖𝑛𝑜𝑢𝑠 𝑐𝑜𝑎𝑙+𝑚𝑜𝑡𝑜𝑟 𝑔𝑎𝑠𝑜𝑙𝑖𝑛𝑒+𝐺𝑎𝑠\Diesel 𝑜𝑖𝑙+𝑗𝑒𝑡 𝑘𝑒𝑟𝑜𝑠𝑒𝑛𝑒+𝑅𝑒𝑠𝑑𝑖𝑢𝑎𝑙 𝑓𝑢𝑒𝑙 𝑜𝑖𝑙+𝑂𝑡ℎ𝑒𝑟 𝐵𝑎𝑠𝑘𝑒𝑡 (𝐿𝑃𝐺 𝑎𝑛𝑑 𝑁𝑎𝑝𝑡ℎ𝑎)+𝐿𝑃𝐺+𝑅𝑒𝑓𝑖𝑛𝑒𝑟𝑦 𝐹𝑒𝑒𝑑𝑠𝑡𝑜𝑐𝑘+𝑃𝑒𝑡𝑟𝑜𝑙𝑒𝑢𝑚 𝐶𝑜𝑘𝑒+𝑁𝑎𝑝𝑡ℎ𝑎+𝑂𝑡ℎ𝑒𝑟 𝑃𝑒𝑡𝑟𝑜𝑙𝑒𝑢𝑚 𝑃𝑟𝑜𝑑𝑢𝑐𝑡𝑠+𝐿𝑢𝑏𝑟𝑖𝑐𝑎𝑛𝑡𝑠+𝑃𝑒𝑡𝑟𝑜𝑐ℎ𝑒𝑚𝑖𝑐𝑎𝑙𝑠+𝐹𝑒𝑟𝑡𝑖𝑙𝑖𝑧𝑒𝑟+𝐴𝑠𝑝ℎ𝑎𝑙𝑡+𝐹𝑜𝑠𝑠𝑖𝑙 𝑓𝑢𝑒𝑙 𝑏𝑎𝑠𝑒𝑑 𝑒𝑙𝑒𝑐𝑡𝑟𝑐𝑖𝑡𝑦+𝐵𝑖𝑜𝑝𝑜𝑤𝑒𝑟+𝑅𝑒𝑛𝑒𝑤𝑎𝑏𝑙𝑒 𝐸𝑙𝑒𝑐𝑡𝑟𝑖𝑐𝑡𝑦+𝐵𝑖𝑜𝑓𝑢𝑒𝑙−𝐵𝑙𝑒𝑛𝑑𝑒𝑑 𝐵𝑖𝑜𝑓𝑢𝑒𝑙</a:t>
              </a:r>
              <a:endParaRPr lang="en-GB" sz="1100" b="0" i="1">
                <a:solidFill>
                  <a:schemeClr val="tx1"/>
                </a:solidFill>
                <a:latin typeface="Cambria Math" panose="02040503050406030204" pitchFamily="18" charset="0"/>
                <a:ea typeface="+mn-ea"/>
                <a:cs typeface="+mn-cs"/>
              </a:endParaRPr>
            </a:p>
            <a:p>
              <a:endParaRPr lang="en-GB" sz="1100"/>
            </a:p>
          </xdr:txBody>
        </xdr:sp>
      </mc:Fallback>
    </mc:AlternateContent>
    <xdr:clientData/>
  </xdr:oneCellAnchor>
  <xdr:oneCellAnchor>
    <xdr:from>
      <xdr:col>1</xdr:col>
      <xdr:colOff>63500</xdr:colOff>
      <xdr:row>19</xdr:row>
      <xdr:rowOff>127001</xdr:rowOff>
    </xdr:from>
    <xdr:ext cx="10392845" cy="17222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181BA620-A00B-C346-9780-684E74C95C95}"/>
                </a:ext>
              </a:extLst>
            </xdr:cNvPr>
            <xdr:cNvSpPr txBox="1"/>
          </xdr:nvSpPr>
          <xdr:spPr>
            <a:xfrm>
              <a:off x="825500" y="3746501"/>
              <a:ext cx="103928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1" i="1">
                        <a:latin typeface="Cambria Math" panose="02040503050406030204" pitchFamily="18" charset="0"/>
                      </a:rPr>
                      <m:t>𝑻𝒐𝒕𝒂𝒍</m:t>
                    </m:r>
                    <m:r>
                      <a:rPr lang="en-GB" sz="1100" b="1" i="1">
                        <a:latin typeface="Cambria Math" panose="02040503050406030204" pitchFamily="18" charset="0"/>
                      </a:rPr>
                      <m:t> </m:t>
                    </m:r>
                    <m:r>
                      <a:rPr lang="en-GB" sz="1100" b="1" i="1">
                        <a:latin typeface="Cambria Math" panose="02040503050406030204" pitchFamily="18" charset="0"/>
                      </a:rPr>
                      <m:t>𝒆𝒙𝒕𝒆𝒓𝒏𝒂𝒍𝒍𝒚</m:t>
                    </m:r>
                    <m:r>
                      <a:rPr lang="en-GB" sz="1100" b="1" i="1">
                        <a:latin typeface="Cambria Math" panose="02040503050406030204" pitchFamily="18" charset="0"/>
                      </a:rPr>
                      <m:t> </m:t>
                    </m:r>
                    <m:r>
                      <a:rPr lang="en-GB" sz="1100" b="1" i="1">
                        <a:latin typeface="Cambria Math" panose="02040503050406030204" pitchFamily="18" charset="0"/>
                      </a:rPr>
                      <m:t>𝒔𝒐𝒍𝒅</m:t>
                    </m:r>
                    <m:r>
                      <a:rPr lang="en-GB" sz="1100" b="1" i="1">
                        <a:latin typeface="Cambria Math" panose="02040503050406030204" pitchFamily="18" charset="0"/>
                      </a:rPr>
                      <m:t> </m:t>
                    </m:r>
                    <m:r>
                      <a:rPr lang="en-GB" sz="1100" b="1" i="1">
                        <a:latin typeface="Cambria Math" panose="02040503050406030204" pitchFamily="18" charset="0"/>
                      </a:rPr>
                      <m:t>𝒆𝒏𝒆𝒓𝒈𝒚</m:t>
                    </m:r>
                    <m:r>
                      <a:rPr lang="en-GB" sz="1100" b="1" i="1">
                        <a:latin typeface="Cambria Math" panose="02040503050406030204" pitchFamily="18" charset="0"/>
                      </a:rPr>
                      <m:t> (</m:t>
                    </m:r>
                    <m:r>
                      <a:rPr lang="en-GB" sz="1100" b="1" i="1">
                        <a:latin typeface="Cambria Math" panose="02040503050406030204" pitchFamily="18" charset="0"/>
                      </a:rPr>
                      <m:t>𝒎𝒊𝒍𝒍𝒊𝒐𝒏</m:t>
                    </m:r>
                    <m:r>
                      <a:rPr lang="en-GB" sz="1100" b="1" i="1">
                        <a:latin typeface="Cambria Math" panose="02040503050406030204" pitchFamily="18" charset="0"/>
                      </a:rPr>
                      <m:t> </m:t>
                    </m:r>
                    <m:r>
                      <a:rPr lang="en-GB" sz="1100" b="1" i="1">
                        <a:latin typeface="Cambria Math" panose="02040503050406030204" pitchFamily="18" charset="0"/>
                      </a:rPr>
                      <m:t>𝑻𝑱</m:t>
                    </m:r>
                    <m:r>
                      <a:rPr lang="en-GB" sz="1100" b="1" i="1">
                        <a:latin typeface="Cambria Math" panose="02040503050406030204" pitchFamily="18" charset="0"/>
                      </a:rPr>
                      <m:t>)</m:t>
                    </m:r>
                    <m:r>
                      <a:rPr lang="en-GB" sz="1100" b="0" i="1">
                        <a:latin typeface="Cambria Math" panose="02040503050406030204" pitchFamily="18" charset="0"/>
                      </a:rPr>
                      <m:t>= </m:t>
                    </m:r>
                    <m:r>
                      <a:rPr lang="en-GB" sz="1100" i="1">
                        <a:latin typeface="Cambria Math" panose="02040503050406030204" pitchFamily="18" charset="0"/>
                      </a:rPr>
                      <m:t>𝑇𝑜𝑡𝑎𝑙</m:t>
                    </m:r>
                    <m:r>
                      <a:rPr lang="en-GB" sz="1100" i="1">
                        <a:latin typeface="Cambria Math" panose="02040503050406030204" pitchFamily="18" charset="0"/>
                      </a:rPr>
                      <m:t> </m:t>
                    </m:r>
                    <m:r>
                      <a:rPr lang="en-GB" sz="1100" i="1">
                        <a:latin typeface="Cambria Math" panose="02040503050406030204" pitchFamily="18" charset="0"/>
                      </a:rPr>
                      <m:t>𝑒𝑛𝑒𝑟𝑔𝑦</m:t>
                    </m:r>
                    <m:r>
                      <a:rPr lang="en-GB" sz="1100" i="1">
                        <a:latin typeface="Cambria Math" panose="02040503050406030204" pitchFamily="18" charset="0"/>
                      </a:rPr>
                      <m:t> </m:t>
                    </m:r>
                    <m:r>
                      <a:rPr lang="en-GB" sz="1100" i="1">
                        <a:latin typeface="Cambria Math" panose="02040503050406030204" pitchFamily="18" charset="0"/>
                      </a:rPr>
                      <m:t>𝑒𝑚𝑏𝑜𝑑𝑖𝑒𝑑</m:t>
                    </m:r>
                    <m:r>
                      <a:rPr lang="en-GB" sz="1100" i="1">
                        <a:latin typeface="Cambria Math" panose="02040503050406030204" pitchFamily="18" charset="0"/>
                      </a:rPr>
                      <m:t> </m:t>
                    </m:r>
                    <m:r>
                      <a:rPr lang="en-GB" sz="1100" i="1">
                        <a:latin typeface="Cambria Math" panose="02040503050406030204" pitchFamily="18" charset="0"/>
                      </a:rPr>
                      <m:t>𝑖𝑛</m:t>
                    </m:r>
                    <m:r>
                      <a:rPr lang="en-GB" sz="1100" i="1">
                        <a:latin typeface="Cambria Math" panose="02040503050406030204" pitchFamily="18" charset="0"/>
                      </a:rPr>
                      <m:t> </m:t>
                    </m:r>
                    <m:r>
                      <a:rPr lang="en-GB" sz="1100" i="1">
                        <a:latin typeface="Cambria Math" panose="02040503050406030204" pitchFamily="18" charset="0"/>
                      </a:rPr>
                      <m:t>𝑝𝑟𝑜𝑑𝑢𝑐𝑡𝑖𝑜𝑛</m:t>
                    </m:r>
                    <m:r>
                      <a:rPr lang="en-GB" sz="1100" b="0" i="1">
                        <a:latin typeface="Cambria Math" panose="02040503050406030204" pitchFamily="18" charset="0"/>
                      </a:rPr>
                      <m:t>\</m:t>
                    </m:r>
                    <m:r>
                      <a:rPr lang="en-GB" sz="1100" i="1">
                        <a:latin typeface="Cambria Math" panose="02040503050406030204" pitchFamily="18" charset="0"/>
                      </a:rPr>
                      <m:t>𝑠𝑎𝑙𝑒𝑠</m:t>
                    </m:r>
                    <m:r>
                      <a:rPr lang="en-GB" sz="1100" b="0" i="1">
                        <a:latin typeface="Cambria Math" panose="02040503050406030204" pitchFamily="18" charset="0"/>
                      </a:rPr>
                      <m:t>−</m:t>
                    </m:r>
                    <m:r>
                      <a:rPr lang="en-GB" sz="1100" b="0" i="1">
                        <a:latin typeface="Cambria Math" panose="02040503050406030204" pitchFamily="18" charset="0"/>
                      </a:rPr>
                      <m:t>𝑁𝑜𝑛𝑒𝑛𝑒𝑟𝑔𝑦</m:t>
                    </m:r>
                    <m:r>
                      <a:rPr lang="en-GB" sz="1100" b="0" i="1">
                        <a:latin typeface="Cambria Math" panose="02040503050406030204" pitchFamily="18" charset="0"/>
                      </a:rPr>
                      <m:t> </m:t>
                    </m:r>
                    <m:r>
                      <a:rPr lang="en-GB" sz="1100" b="0" i="1">
                        <a:latin typeface="Cambria Math" panose="02040503050406030204" pitchFamily="18" charset="0"/>
                      </a:rPr>
                      <m:t>𝑎𝑑𝑗𝑢𝑠𝑡𝑚𝑒𝑛𝑡</m:t>
                    </m:r>
                    <m:r>
                      <a:rPr lang="en-GB" sz="1100" b="0" i="1">
                        <a:latin typeface="Cambria Math" panose="02040503050406030204" pitchFamily="18" charset="0"/>
                      </a:rPr>
                      <m:t> </m:t>
                    </m:r>
                    <m:r>
                      <a:rPr lang="en-GB" sz="1100" b="0" i="1">
                        <a:latin typeface="Cambria Math" panose="02040503050406030204" pitchFamily="18" charset="0"/>
                      </a:rPr>
                      <m:t>𝑙𝑖𝑞𝑢𝑖𝑑𝑠</m:t>
                    </m:r>
                    <m:r>
                      <a:rPr lang="en-GB" sz="1100" b="0" i="1">
                        <a:latin typeface="Cambria Math" panose="02040503050406030204" pitchFamily="18" charset="0"/>
                      </a:rPr>
                      <m:t>−</m:t>
                    </m:r>
                    <m:r>
                      <a:rPr lang="en-GB" sz="1100" b="0" i="1">
                        <a:latin typeface="Cambria Math" panose="02040503050406030204" pitchFamily="18" charset="0"/>
                      </a:rPr>
                      <m:t>𝑁𝑜𝑛𝑒𝑛𝑒𝑟𝑔𝑦</m:t>
                    </m:r>
                    <m:r>
                      <a:rPr lang="en-GB" sz="1100" b="0" i="1">
                        <a:latin typeface="Cambria Math" panose="02040503050406030204" pitchFamily="18" charset="0"/>
                      </a:rPr>
                      <m:t> </m:t>
                    </m:r>
                    <m:r>
                      <a:rPr lang="en-GB" sz="1100" b="0" i="1">
                        <a:latin typeface="Cambria Math" panose="02040503050406030204" pitchFamily="18" charset="0"/>
                      </a:rPr>
                      <m:t>𝑎𝑑𝑗𝑢𝑠𝑡𝑚𝑒𝑛𝑡</m:t>
                    </m:r>
                    <m:r>
                      <a:rPr lang="en-GB" sz="1100" b="0" i="1">
                        <a:latin typeface="Cambria Math" panose="02040503050406030204" pitchFamily="18" charset="0"/>
                      </a:rPr>
                      <m:t> </m:t>
                    </m:r>
                    <m:r>
                      <a:rPr lang="en-GB" sz="1100" b="0" i="1">
                        <a:latin typeface="Cambria Math" panose="02040503050406030204" pitchFamily="18" charset="0"/>
                      </a:rPr>
                      <m:t>𝑛𝑎𝑡𝑢𝑟𝑎𝑙</m:t>
                    </m:r>
                    <m:r>
                      <a:rPr lang="en-GB" sz="1100" b="0" i="1">
                        <a:latin typeface="Cambria Math" panose="02040503050406030204" pitchFamily="18" charset="0"/>
                      </a:rPr>
                      <m:t> </m:t>
                    </m:r>
                    <m:r>
                      <a:rPr lang="en-GB" sz="1100" b="0" i="1">
                        <a:latin typeface="Cambria Math" panose="02040503050406030204" pitchFamily="18" charset="0"/>
                      </a:rPr>
                      <m:t>𝑔𝑎𝑠</m:t>
                    </m:r>
                  </m:oMath>
                </m:oMathPara>
              </a14:m>
              <a:endParaRPr lang="en-GB" sz="1100"/>
            </a:p>
          </xdr:txBody>
        </xdr:sp>
      </mc:Choice>
      <mc:Fallback xmlns="">
        <xdr:sp macro="" textlink="">
          <xdr:nvSpPr>
            <xdr:cNvPr id="4" name="TextBox 3">
              <a:extLst>
                <a:ext uri="{FF2B5EF4-FFF2-40B4-BE49-F238E27FC236}">
                  <a16:creationId xmlns:a16="http://schemas.microsoft.com/office/drawing/2014/main" id="{181BA620-A00B-C346-9780-684E74C95C95}"/>
                </a:ext>
              </a:extLst>
            </xdr:cNvPr>
            <xdr:cNvSpPr txBox="1"/>
          </xdr:nvSpPr>
          <xdr:spPr>
            <a:xfrm>
              <a:off x="825500" y="3746501"/>
              <a:ext cx="103928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1" i="0">
                  <a:latin typeface="Cambria Math" panose="02040503050406030204" pitchFamily="18" charset="0"/>
                </a:rPr>
                <a:t>𝑻𝒐𝒕𝒂𝒍 𝒆𝒙𝒕𝒆𝒓𝒏𝒂𝒍𝒍𝒚 𝒔𝒐𝒍𝒅 𝒆𝒏𝒆𝒓𝒈𝒚 (𝒎𝒊𝒍𝒍𝒊𝒐𝒏 𝑻𝑱)</a:t>
              </a:r>
              <a:r>
                <a:rPr lang="en-GB" sz="1100" b="0" i="0">
                  <a:latin typeface="Cambria Math" panose="02040503050406030204" pitchFamily="18" charset="0"/>
                </a:rPr>
                <a:t>= </a:t>
              </a:r>
              <a:r>
                <a:rPr lang="en-GB" sz="1100" i="0">
                  <a:latin typeface="Cambria Math" panose="02040503050406030204" pitchFamily="18" charset="0"/>
                </a:rPr>
                <a:t>𝑇𝑜𝑡𝑎𝑙 𝑒𝑛𝑒𝑟𝑔𝑦 𝑒𝑚𝑏𝑜𝑑𝑖𝑒𝑑 𝑖𝑛 𝑝𝑟𝑜𝑑𝑢𝑐𝑡𝑖𝑜𝑛</a:t>
              </a:r>
              <a:r>
                <a:rPr lang="en-GB" sz="1100" b="0" i="0">
                  <a:latin typeface="Cambria Math" panose="02040503050406030204" pitchFamily="18" charset="0"/>
                </a:rPr>
                <a:t>\</a:t>
              </a:r>
              <a:r>
                <a:rPr lang="en-GB" sz="1100" i="0">
                  <a:latin typeface="Cambria Math" panose="02040503050406030204" pitchFamily="18" charset="0"/>
                </a:rPr>
                <a:t>𝑠𝑎𝑙𝑒𝑠</a:t>
              </a:r>
              <a:r>
                <a:rPr lang="en-GB" sz="1100" b="0" i="0">
                  <a:latin typeface="Cambria Math" panose="02040503050406030204" pitchFamily="18" charset="0"/>
                </a:rPr>
                <a:t>−𝑁𝑜𝑛𝑒𝑛𝑒𝑟𝑔𝑦 𝑎𝑑𝑗𝑢𝑠𝑡𝑚𝑒𝑛𝑡 𝑙𝑖𝑞𝑢𝑖𝑑𝑠−𝑁𝑜𝑛𝑒𝑛𝑒𝑟𝑔𝑦 𝑎𝑑𝑗𝑢𝑠𝑡𝑚𝑒𝑛𝑡 𝑛𝑎𝑡𝑢𝑟𝑎𝑙 𝑔𝑎𝑠</a:t>
              </a:r>
              <a:endParaRPr lang="en-GB" sz="1100"/>
            </a:p>
          </xdr:txBody>
        </xdr:sp>
      </mc:Fallback>
    </mc:AlternateContent>
    <xdr:clientData/>
  </xdr:oneCellAnchor>
  <xdr:oneCellAnchor>
    <xdr:from>
      <xdr:col>1</xdr:col>
      <xdr:colOff>60739</xdr:colOff>
      <xdr:row>20</xdr:row>
      <xdr:rowOff>171172</xdr:rowOff>
    </xdr:from>
    <xdr:ext cx="7327775" cy="409856"/>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DD72746C-B0CB-C440-B5F8-1EBE943D6D23}"/>
                </a:ext>
              </a:extLst>
            </xdr:cNvPr>
            <xdr:cNvSpPr txBox="1"/>
          </xdr:nvSpPr>
          <xdr:spPr>
            <a:xfrm>
              <a:off x="822739" y="3981172"/>
              <a:ext cx="7327775" cy="4098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1" i="1">
                        <a:latin typeface="Cambria Math" panose="02040503050406030204" pitchFamily="18" charset="0"/>
                      </a:rPr>
                      <m:t>𝑺𝒄𝒐𝒑𝒆</m:t>
                    </m:r>
                    <m:r>
                      <a:rPr lang="en-GB" sz="1100" b="1" i="1">
                        <a:latin typeface="Cambria Math" panose="02040503050406030204" pitchFamily="18" charset="0"/>
                      </a:rPr>
                      <m:t> </m:t>
                    </m:r>
                    <m:r>
                      <a:rPr lang="en-GB" sz="1100" b="1" i="1">
                        <a:latin typeface="Cambria Math" panose="02040503050406030204" pitchFamily="18" charset="0"/>
                      </a:rPr>
                      <m:t>𝟑</m:t>
                    </m:r>
                    <m:r>
                      <a:rPr lang="en-GB" sz="1100" b="1" i="1">
                        <a:latin typeface="Cambria Math" panose="02040503050406030204" pitchFamily="18" charset="0"/>
                      </a:rPr>
                      <m:t> </m:t>
                    </m:r>
                    <m:r>
                      <a:rPr lang="en-GB" sz="1100" b="1" i="1">
                        <a:latin typeface="Cambria Math" panose="02040503050406030204" pitchFamily="18" charset="0"/>
                      </a:rPr>
                      <m:t>𝒖𝒔𝒆</m:t>
                    </m:r>
                    <m:r>
                      <a:rPr lang="en-GB" sz="1100" b="1" i="1">
                        <a:latin typeface="Cambria Math" panose="02040503050406030204" pitchFamily="18" charset="0"/>
                      </a:rPr>
                      <m:t> </m:t>
                    </m:r>
                    <m:r>
                      <a:rPr lang="en-GB" sz="1100" b="1" i="1">
                        <a:latin typeface="Cambria Math" panose="02040503050406030204" pitchFamily="18" charset="0"/>
                      </a:rPr>
                      <m:t>𝒐𝒇</m:t>
                    </m:r>
                    <m:r>
                      <a:rPr lang="en-GB" sz="1100" b="1" i="1">
                        <a:latin typeface="Cambria Math" panose="02040503050406030204" pitchFamily="18" charset="0"/>
                      </a:rPr>
                      <m:t> </m:t>
                    </m:r>
                    <m:r>
                      <a:rPr lang="en-GB" sz="1100" b="1" i="1">
                        <a:latin typeface="Cambria Math" panose="02040503050406030204" pitchFamily="18" charset="0"/>
                      </a:rPr>
                      <m:t>𝒔𝒐𝒍𝒅</m:t>
                    </m:r>
                    <m:r>
                      <a:rPr lang="en-GB" sz="1100" b="1" i="1">
                        <a:latin typeface="Cambria Math" panose="02040503050406030204" pitchFamily="18" charset="0"/>
                      </a:rPr>
                      <m:t> </m:t>
                    </m:r>
                    <m:r>
                      <a:rPr lang="en-GB" sz="1100" b="1" i="1">
                        <a:latin typeface="Cambria Math" panose="02040503050406030204" pitchFamily="18" charset="0"/>
                      </a:rPr>
                      <m:t>𝒑𝒓𝒐𝒅𝒖𝒄𝒕</m:t>
                    </m:r>
                    <m:r>
                      <a:rPr lang="en-GB" sz="1100" b="1" i="1">
                        <a:latin typeface="Cambria Math" panose="02040503050406030204" pitchFamily="18" charset="0"/>
                      </a:rPr>
                      <m:t> </m:t>
                    </m:r>
                    <m:r>
                      <a:rPr lang="en-GB" sz="1100" b="1" i="1">
                        <a:latin typeface="Cambria Math" panose="02040503050406030204" pitchFamily="18" charset="0"/>
                      </a:rPr>
                      <m:t>𝑮𝑯𝑮</m:t>
                    </m:r>
                    <m:r>
                      <a:rPr lang="en-GB" sz="1100" b="1" i="1">
                        <a:latin typeface="Cambria Math" panose="02040503050406030204" pitchFamily="18" charset="0"/>
                      </a:rPr>
                      <m:t> </m:t>
                    </m:r>
                    <m:r>
                      <a:rPr lang="en-GB" sz="1100" b="1" i="1">
                        <a:latin typeface="Cambria Math" panose="02040503050406030204" pitchFamily="18" charset="0"/>
                      </a:rPr>
                      <m:t>𝒆𝒎𝒊𝒔𝒔𝒊𝒐𝒏𝒔</m:t>
                    </m:r>
                    <m:r>
                      <a:rPr lang="en-GB" sz="1100" b="0" i="1">
                        <a:latin typeface="Cambria Math" panose="02040503050406030204" pitchFamily="18" charset="0"/>
                      </a:rPr>
                      <m:t>=</m:t>
                    </m:r>
                    <m:nary>
                      <m:naryPr>
                        <m:chr m:val="∑"/>
                        <m:subHide m:val="on"/>
                        <m:supHide m:val="on"/>
                        <m:ctrlPr>
                          <a:rPr lang="en-GB" sz="1100" i="1">
                            <a:latin typeface="Cambria Math" panose="02040503050406030204" pitchFamily="18" charset="0"/>
                          </a:rPr>
                        </m:ctrlPr>
                      </m:naryPr>
                      <m:sub/>
                      <m:sup/>
                      <m:e>
                        <m:r>
                          <a:rPr lang="en-GB" sz="1100" b="0" i="1">
                            <a:latin typeface="Cambria Math" panose="02040503050406030204" pitchFamily="18" charset="0"/>
                          </a:rPr>
                          <m:t>𝑎𝑚𝑜𝑢𝑛𝑡</m:t>
                        </m:r>
                        <m:r>
                          <a:rPr lang="en-GB" sz="1100" b="0" i="1">
                            <a:latin typeface="Cambria Math" panose="02040503050406030204" pitchFamily="18" charset="0"/>
                          </a:rPr>
                          <m:t> </m:t>
                        </m:r>
                        <m:r>
                          <a:rPr lang="en-GB" sz="1100" b="0" i="1">
                            <a:latin typeface="Cambria Math" panose="02040503050406030204" pitchFamily="18" charset="0"/>
                          </a:rPr>
                          <m:t>𝑜𝑓</m:t>
                        </m:r>
                        <m:r>
                          <a:rPr lang="en-GB" sz="1100" b="0" i="1">
                            <a:latin typeface="Cambria Math" panose="02040503050406030204" pitchFamily="18" charset="0"/>
                          </a:rPr>
                          <m:t> </m:t>
                        </m:r>
                        <m:r>
                          <a:rPr lang="en-GB" sz="1100" b="0" i="1">
                            <a:latin typeface="Cambria Math" panose="02040503050406030204" pitchFamily="18" charset="0"/>
                          </a:rPr>
                          <m:t>𝑓𝑢𝑒𝑙</m:t>
                        </m:r>
                        <m:r>
                          <a:rPr lang="en-GB" sz="1100" b="0" i="1">
                            <a:latin typeface="Cambria Math" panose="02040503050406030204" pitchFamily="18" charset="0"/>
                          </a:rPr>
                          <m:t> </m:t>
                        </m:r>
                        <m:d>
                          <m:dPr>
                            <m:ctrlPr>
                              <a:rPr lang="en-GB" sz="1100" b="0" i="1">
                                <a:latin typeface="Cambria Math" panose="02040503050406030204" pitchFamily="18" charset="0"/>
                              </a:rPr>
                            </m:ctrlPr>
                          </m:dPr>
                          <m:e>
                            <m:r>
                              <a:rPr lang="en-GB" sz="1100" b="0" i="1">
                                <a:latin typeface="Cambria Math" panose="02040503050406030204" pitchFamily="18" charset="0"/>
                              </a:rPr>
                              <m:t>𝑚𝑖𝑙𝑙𝑖𝑜𝑛</m:t>
                            </m:r>
                            <m:r>
                              <a:rPr lang="en-GB" sz="1100" b="0" i="1">
                                <a:latin typeface="Cambria Math" panose="02040503050406030204" pitchFamily="18" charset="0"/>
                              </a:rPr>
                              <m:t> </m:t>
                            </m:r>
                            <m:r>
                              <a:rPr lang="en-GB" sz="1100" b="0" i="1">
                                <a:latin typeface="Cambria Math" panose="02040503050406030204" pitchFamily="18" charset="0"/>
                              </a:rPr>
                              <m:t>𝑇𝐽</m:t>
                            </m:r>
                          </m:e>
                        </m:d>
                        <m:r>
                          <a:rPr lang="en-GB" sz="1100" b="0" i="1">
                            <a:latin typeface="Cambria Math" panose="02040503050406030204" pitchFamily="18" charset="0"/>
                          </a:rPr>
                          <m:t>∗</m:t>
                        </m:r>
                        <m:r>
                          <a:rPr lang="en-GB" sz="1100" b="0" i="1">
                            <a:latin typeface="Cambria Math" panose="02040503050406030204" pitchFamily="18" charset="0"/>
                          </a:rPr>
                          <m:t>𝑐𝑜𝑟𝑟𝑒𝑠𝑝𝑜𝑛𝑑𝑖𝑛𝑔</m:t>
                        </m:r>
                        <m:r>
                          <a:rPr lang="en-GB" sz="1100" b="0" i="1">
                            <a:latin typeface="Cambria Math" panose="02040503050406030204" pitchFamily="18" charset="0"/>
                          </a:rPr>
                          <m:t> </m:t>
                        </m:r>
                        <m:r>
                          <a:rPr lang="en-GB" sz="1100" b="0" i="1">
                            <a:latin typeface="Cambria Math" panose="02040503050406030204" pitchFamily="18" charset="0"/>
                          </a:rPr>
                          <m:t>𝑒𝑚𝑖𝑠𝑠𝑖𝑜𝑛𝑠</m:t>
                        </m:r>
                        <m:r>
                          <a:rPr lang="en-GB" sz="1100" b="0" i="1">
                            <a:latin typeface="Cambria Math" panose="02040503050406030204" pitchFamily="18" charset="0"/>
                          </a:rPr>
                          <m:t> </m:t>
                        </m:r>
                        <m:r>
                          <a:rPr lang="en-GB" sz="1100" b="0" i="1">
                            <a:latin typeface="Cambria Math" panose="02040503050406030204" pitchFamily="18" charset="0"/>
                          </a:rPr>
                          <m:t>𝑓𝑎𝑐𝑡𝑜𝑟</m:t>
                        </m:r>
                      </m:e>
                    </m:nary>
                  </m:oMath>
                </m:oMathPara>
              </a14:m>
              <a:endParaRPr lang="en-GB" sz="1100"/>
            </a:p>
          </xdr:txBody>
        </xdr:sp>
      </mc:Choice>
      <mc:Fallback xmlns="">
        <xdr:sp macro="" textlink="">
          <xdr:nvSpPr>
            <xdr:cNvPr id="5" name="TextBox 4">
              <a:extLst>
                <a:ext uri="{FF2B5EF4-FFF2-40B4-BE49-F238E27FC236}">
                  <a16:creationId xmlns:a16="http://schemas.microsoft.com/office/drawing/2014/main" id="{DD72746C-B0CB-C440-B5F8-1EBE943D6D23}"/>
                </a:ext>
              </a:extLst>
            </xdr:cNvPr>
            <xdr:cNvSpPr txBox="1"/>
          </xdr:nvSpPr>
          <xdr:spPr>
            <a:xfrm>
              <a:off x="822739" y="3981172"/>
              <a:ext cx="7327775" cy="4098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1" i="0">
                  <a:latin typeface="Cambria Math" panose="02040503050406030204" pitchFamily="18" charset="0"/>
                </a:rPr>
                <a:t>𝑺𝒄𝒐𝒑𝒆 𝟑 𝒖𝒔𝒆 𝒐𝒇 𝒔𝒐𝒍𝒅 𝒑𝒓𝒐𝒅𝒖𝒄𝒕 𝑮𝑯𝑮 𝒆𝒎𝒊𝒔𝒔𝒊𝒐𝒏𝒔</a:t>
              </a:r>
              <a:r>
                <a:rPr lang="en-GB" sz="1100" b="0" i="0">
                  <a:latin typeface="Cambria Math" panose="02040503050406030204" pitchFamily="18" charset="0"/>
                </a:rPr>
                <a:t>=</a:t>
              </a:r>
              <a:r>
                <a:rPr lang="en-GB" sz="1100" i="0">
                  <a:latin typeface="Cambria Math" panose="02040503050406030204" pitchFamily="18" charset="0"/>
                </a:rPr>
                <a:t>∑</a:t>
              </a:r>
              <a:r>
                <a:rPr lang="en-GB" sz="1100" b="0" i="0">
                  <a:latin typeface="Cambria Math" panose="02040503050406030204" pitchFamily="18" charset="0"/>
                </a:rPr>
                <a:t>▒〖𝑎𝑚𝑜𝑢𝑛𝑡 𝑜𝑓 𝑓𝑢𝑒𝑙 (𝑚𝑖𝑙𝑙𝑖𝑜𝑛 𝑇𝐽)∗𝑐𝑜𝑟𝑟𝑒𝑠𝑝𝑜𝑛𝑑𝑖𝑛𝑔 𝑒𝑚𝑖𝑠𝑠𝑖𝑜𝑛𝑠 𝑓𝑎𝑐𝑡𝑜𝑟〗</a:t>
              </a:r>
              <a:endParaRPr lang="en-GB" sz="1100"/>
            </a:p>
          </xdr:txBody>
        </xdr:sp>
      </mc:Fallback>
    </mc:AlternateContent>
    <xdr:clientData/>
  </xdr:one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Users/valentinjahn/Library/Containers/com.microsoft.Excel/Data/Documents/Users/valentinjahn/Library/Containers/com.microsoft.Excel/Data/Documents/C:/Users/danga/Documents/LSE/Oil%20and%20Gas/New%20round/Oil%20and%20Gas%20Ratio%20Tables%20New.xlsx?DBD7BB79" TargetMode="External"/><Relationship Id="rId1" Type="http://schemas.openxmlformats.org/officeDocument/2006/relationships/externalLinkPath" Target="file:///DBD7BB79/Oil%20and%20Gas%20Ratio%20Tables%20N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CC Ratios"/>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Jahn,VJ" id="{939D80F9-7354-4A58-8E44-1C966445BFE1}" userId="S::V.J.Jahn@lse.ac.uk::1c985cf1-4f93-449b-967e-501a6a727c6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31" dT="2020-02-11T15:31:32.34" personId="{939D80F9-7354-4A58-8E44-1C966445BFE1}" id="{7C5618B1-BC3F-4672-906F-794654F075A5}">
    <text>Biofules seem to not be included in total energy in export file</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F5512-4EED-EA42-95FE-AF3558A6D395}">
  <dimension ref="A1"/>
  <sheetViews>
    <sheetView workbookViewId="0">
      <selection activeCell="T19" sqref="T19"/>
    </sheetView>
  </sheetViews>
  <sheetFormatPr baseColWidth="10" defaultColWidth="11.5"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F5AB2-4630-48EE-BC23-5658DEACC328}">
  <sheetPr>
    <tabColor theme="9"/>
  </sheetPr>
  <dimension ref="A1:BE98"/>
  <sheetViews>
    <sheetView tabSelected="1" zoomScale="65" zoomScaleNormal="55" workbookViewId="0">
      <pane xSplit="1" ySplit="1" topLeftCell="B2" activePane="bottomRight" state="frozen"/>
      <selection pane="topRight" activeCell="C1" sqref="C1"/>
      <selection pane="bottomLeft" activeCell="A2" sqref="A2"/>
      <selection pane="bottomRight" activeCell="AQ20" sqref="AQ20"/>
    </sheetView>
  </sheetViews>
  <sheetFormatPr baseColWidth="10" defaultColWidth="8.83203125" defaultRowHeight="15" x14ac:dyDescent="0.2"/>
  <cols>
    <col min="1" max="1" width="28.83203125" bestFit="1" customWidth="1"/>
    <col min="2" max="2" width="34.33203125" bestFit="1" customWidth="1"/>
    <col min="3" max="3" width="17.6640625" bestFit="1" customWidth="1"/>
    <col min="4" max="4" width="10.6640625" customWidth="1"/>
    <col min="5" max="19" width="9.33203125" bestFit="1" customWidth="1"/>
    <col min="20" max="20" width="9.33203125" customWidth="1"/>
    <col min="21" max="22" width="9.33203125" bestFit="1" customWidth="1"/>
    <col min="23" max="26" width="9.33203125" customWidth="1"/>
    <col min="27" max="27" width="11.5" customWidth="1"/>
    <col min="28" max="30" width="10" customWidth="1"/>
    <col min="31" max="31" width="12.1640625" customWidth="1"/>
    <col min="32" max="33" width="9.33203125" customWidth="1"/>
    <col min="34" max="35" width="10.33203125" customWidth="1"/>
    <col min="36" max="36" width="12.1640625" customWidth="1"/>
    <col min="37" max="37" width="9.5" customWidth="1"/>
    <col min="38" max="38" width="10.83203125" customWidth="1"/>
    <col min="39" max="39" width="10.33203125" customWidth="1"/>
    <col min="40" max="40" width="11.33203125" customWidth="1"/>
    <col min="41" max="41" width="9.5" customWidth="1"/>
    <col min="42" max="43" width="10.83203125" customWidth="1"/>
    <col min="44" max="44" width="12.83203125" customWidth="1"/>
    <col min="45" max="45" width="12.1640625" customWidth="1"/>
    <col min="46" max="46" width="10.83203125" customWidth="1"/>
    <col min="47" max="53" width="9.5" customWidth="1"/>
    <col min="54" max="54" width="18.6640625" bestFit="1" customWidth="1"/>
    <col min="55" max="55" width="19.5" bestFit="1" customWidth="1"/>
    <col min="56" max="56" width="18.33203125" bestFit="1" customWidth="1"/>
    <col min="57" max="57" width="175.5" customWidth="1"/>
  </cols>
  <sheetData>
    <row r="1" spans="1:57" s="64" customFormat="1" ht="76" customHeight="1" x14ac:dyDescent="0.2">
      <c r="A1" s="63" t="s">
        <v>25</v>
      </c>
      <c r="B1" s="64" t="s">
        <v>132</v>
      </c>
      <c r="C1" s="62" t="s">
        <v>148</v>
      </c>
      <c r="D1" s="73" t="s">
        <v>0</v>
      </c>
      <c r="E1" s="73" t="s">
        <v>1</v>
      </c>
      <c r="F1" s="73" t="s">
        <v>4</v>
      </c>
      <c r="G1" s="73" t="s">
        <v>2</v>
      </c>
      <c r="H1" s="73" t="s">
        <v>3</v>
      </c>
      <c r="I1" s="74" t="s">
        <v>5</v>
      </c>
      <c r="J1" s="74" t="s">
        <v>6</v>
      </c>
      <c r="K1" s="74" t="s">
        <v>7</v>
      </c>
      <c r="L1" s="74" t="s">
        <v>8</v>
      </c>
      <c r="M1" s="74" t="s">
        <v>9</v>
      </c>
      <c r="N1" s="74" t="s">
        <v>10</v>
      </c>
      <c r="O1" s="74" t="s">
        <v>11</v>
      </c>
      <c r="P1" s="74" t="s">
        <v>12</v>
      </c>
      <c r="Q1" s="74" t="s">
        <v>13</v>
      </c>
      <c r="R1" s="74" t="s">
        <v>26</v>
      </c>
      <c r="S1" s="75" t="s">
        <v>15</v>
      </c>
      <c r="T1" s="76" t="s">
        <v>16</v>
      </c>
      <c r="U1" s="76" t="s">
        <v>17</v>
      </c>
      <c r="V1" s="76" t="s">
        <v>18</v>
      </c>
      <c r="W1" s="77" t="s">
        <v>19</v>
      </c>
      <c r="X1" s="78" t="s">
        <v>20</v>
      </c>
      <c r="Y1" s="78" t="s">
        <v>162</v>
      </c>
      <c r="Z1" s="78" t="s">
        <v>21</v>
      </c>
      <c r="AA1" s="65" t="s">
        <v>141</v>
      </c>
      <c r="AB1" s="66" t="s">
        <v>189</v>
      </c>
      <c r="AC1" s="66" t="s">
        <v>188</v>
      </c>
      <c r="AD1" s="66" t="s">
        <v>187</v>
      </c>
      <c r="AE1" s="66" t="s">
        <v>186</v>
      </c>
      <c r="AF1" s="66" t="s">
        <v>143</v>
      </c>
      <c r="AG1" s="66" t="s">
        <v>142</v>
      </c>
      <c r="AH1" s="66" t="s">
        <v>144</v>
      </c>
      <c r="AI1" s="66" t="s">
        <v>145</v>
      </c>
      <c r="AJ1" s="66" t="s">
        <v>146</v>
      </c>
      <c r="AK1" s="66" t="s">
        <v>147</v>
      </c>
      <c r="AL1" s="66" t="s">
        <v>185</v>
      </c>
      <c r="AM1" s="66" t="s">
        <v>219</v>
      </c>
      <c r="AN1" s="67" t="s">
        <v>220</v>
      </c>
      <c r="AO1" s="68" t="s">
        <v>190</v>
      </c>
      <c r="AP1" s="68" t="s">
        <v>191</v>
      </c>
      <c r="AQ1" s="68" t="s">
        <v>193</v>
      </c>
      <c r="AR1" s="68" t="s">
        <v>194</v>
      </c>
      <c r="AS1" s="68" t="s">
        <v>192</v>
      </c>
      <c r="AT1" s="68" t="s">
        <v>27</v>
      </c>
      <c r="AU1" s="68" t="s">
        <v>28</v>
      </c>
      <c r="AV1" s="69" t="s">
        <v>29</v>
      </c>
      <c r="AW1" s="70" t="s">
        <v>131</v>
      </c>
      <c r="AX1" s="70" t="s">
        <v>152</v>
      </c>
      <c r="AY1" s="70" t="s">
        <v>151</v>
      </c>
      <c r="AZ1" s="70" t="s">
        <v>137</v>
      </c>
      <c r="BA1" s="71" t="s">
        <v>136</v>
      </c>
      <c r="BB1" s="72" t="s">
        <v>149</v>
      </c>
      <c r="BC1" s="72" t="s">
        <v>150</v>
      </c>
      <c r="BD1" s="72" t="s">
        <v>30</v>
      </c>
      <c r="BE1" s="64" t="s">
        <v>153</v>
      </c>
    </row>
    <row r="2" spans="1:57" x14ac:dyDescent="0.2">
      <c r="A2" s="52" t="s">
        <v>31</v>
      </c>
      <c r="B2" s="52" t="s">
        <v>126</v>
      </c>
      <c r="C2" s="60" t="s">
        <v>138</v>
      </c>
      <c r="D2" s="53">
        <v>0.5177704918032785</v>
      </c>
      <c r="E2" s="53">
        <v>9.2225000000000001E-2</v>
      </c>
      <c r="F2" s="53">
        <v>0.38556084000000002</v>
      </c>
      <c r="G2" s="53">
        <v>0</v>
      </c>
      <c r="H2" s="53">
        <v>0</v>
      </c>
      <c r="I2" s="53">
        <v>0</v>
      </c>
      <c r="J2" s="53">
        <v>0</v>
      </c>
      <c r="K2" s="53">
        <v>0</v>
      </c>
      <c r="L2" s="53">
        <v>0</v>
      </c>
      <c r="M2" s="53">
        <v>0</v>
      </c>
      <c r="N2" s="53">
        <v>0</v>
      </c>
      <c r="O2" s="53">
        <v>0</v>
      </c>
      <c r="P2" s="53">
        <v>0</v>
      </c>
      <c r="Q2" s="53">
        <v>0</v>
      </c>
      <c r="R2" s="53">
        <v>0</v>
      </c>
      <c r="S2" s="53">
        <v>0</v>
      </c>
      <c r="T2" s="53">
        <v>0</v>
      </c>
      <c r="U2" s="53">
        <v>0</v>
      </c>
      <c r="V2" s="53">
        <v>0</v>
      </c>
      <c r="W2" s="53">
        <v>0</v>
      </c>
      <c r="X2" s="53">
        <v>0</v>
      </c>
      <c r="Y2" s="53">
        <v>0</v>
      </c>
      <c r="Z2" s="58">
        <v>0</v>
      </c>
      <c r="AA2" s="57">
        <f t="shared" ref="AA2:AA30" si="0">SUM($D2:$Z2)</f>
        <v>0.99555633180327852</v>
      </c>
      <c r="AB2" s="53">
        <v>0</v>
      </c>
      <c r="AC2" s="53">
        <v>0</v>
      </c>
      <c r="AD2" s="53">
        <v>7.58</v>
      </c>
      <c r="AE2" s="53">
        <f>IFERROR(
(INDEX('Conversion Ratios'!$E:$E,MATCH($D$1,'Conversion Ratios'!C:C,0))*$D2)+
(INDEX('Conversion Ratios'!$E:$E,MATCH($E$1,'Conversion Ratios'!C:C,0))*$E2)+
(INDEX('Conversion Ratios'!$E:$E,MATCH($F$1,'Conversion Ratios'!C:C,0))*$F2)+
(INDEX('Conversion Ratios'!$E:$E,MATCH($G$1,'Conversion Ratios'!C:C,0))*$G2)+
(INDEX('Conversion Ratios'!$E:$E,MATCH($H$1,'Conversion Ratios'!C:C,0))*$H2)+
(INDEX('Conversion Ratios'!$E:$E,MATCH($I$1,'Conversion Ratios'!C:C,0))*$I2)+
(INDEX('Conversion Ratios'!$E:$E,MATCH($J$1,'Conversion Ratios'!C:C,0))*$J2)+
(INDEX('Conversion Ratios'!$E:$E,MATCH($K$1,'Conversion Ratios'!C:C,0))*$K2)+
(INDEX('Conversion Ratios'!$E:$E,MATCH($L$1,'Conversion Ratios'!C:C,0))*$L2)+
(INDEX('Conversion Ratios'!$E:$E,MATCH($M$1,'Conversion Ratios'!C:C,0))*$M2)+
(INDEX('Conversion Ratios'!$E:$E,MATCH($N$1,'Conversion Ratios'!C:C,0))*$N2)+
(INDEX('Conversion Ratios'!$E:$E,MATCH($O$1,'Conversion Ratios'!C:C,0))*$O2)+
(INDEX('Conversion Ratios'!$E:$E,MATCH($P$1,'Conversion Ratios'!C:C,0))*$P2)+
(INDEX('Conversion Ratios'!$E:$E,MATCH($Q$1,'Conversion Ratios'!C:C,0))*$Q2)+
(INDEX('Conversion Ratios'!$E:$E,MATCH($R$1,'Conversion Ratios'!C:C,0))*$R2)+
(INDEX('Conversion Ratios'!$E:$E,MATCH($S$1,'Conversion Ratios'!C:C,0))*$S2)+
(INDEX('Conversion Ratios'!$E:$E,MATCH($G$1,'Conversion Ratios'!C:C,0))*$V2),
"")</f>
        <v>65.517570022907094</v>
      </c>
      <c r="AF2" s="53">
        <v>4.8921638442622935E-2</v>
      </c>
      <c r="AG2" s="53">
        <v>7.1714316239999999E-3</v>
      </c>
      <c r="AH2" s="53">
        <v>3.3364557417868799</v>
      </c>
      <c r="AI2" s="90">
        <v>0.40231731410639998</v>
      </c>
      <c r="AJ2" s="53">
        <f>IFERROR(SUM(AD2,AE2)-AH2-AI2,"")</f>
        <v>69.358796967013816</v>
      </c>
      <c r="AK2" s="53">
        <f t="shared" ref="AK2:AK47" si="1">IFERROR($AA2-AF2-AG2,"")</f>
        <v>0.93946326173665551</v>
      </c>
      <c r="AL2" s="54">
        <f>IFERROR(AJ2/AK2,"")</f>
        <v>73.828109934602253</v>
      </c>
      <c r="AM2" s="53">
        <v>76.537038728194418</v>
      </c>
      <c r="AN2" s="59">
        <v>71.282595872377712</v>
      </c>
      <c r="AO2" s="53">
        <f t="shared" ref="AO2:AO47" si="2">IFERROR(AD2/AK2,"")</f>
        <v>8.0684368497687764</v>
      </c>
      <c r="AP2" s="53">
        <f t="shared" ref="AP2:AP47" si="3">IFERROR((AE2-AH2-AI2)/AK2,"")</f>
        <v>65.75967308483348</v>
      </c>
      <c r="AQ2" s="53">
        <f t="shared" ref="AQ2:AQ47" si="4">IFERROR(SUM($D2:$R2,$Z2)-$F2-H2-AF2,"")</f>
        <v>0.56107385336065552</v>
      </c>
      <c r="AR2" s="53">
        <f>IFERROR(AE2-(INDEX('Conversion Ratios'!$E:$E,MATCH($H$1,'Conversion Ratios'!C:C,0))*$H2)-(INDEX('Conversion Ratios'!$E:$E,MATCH($F$1,'Conversion Ratios'!C:C,0))*$F2)-AH2,"")</f>
        <v>40.551151157120216</v>
      </c>
      <c r="AS2" s="53">
        <f>IFERROR(AR2/AQ2,"")</f>
        <v>72.274177301671799</v>
      </c>
      <c r="AT2" s="53">
        <f t="shared" ref="AT2:AT47" si="5">IFERROR(AQ2/AK2,"")</f>
        <v>0.59722809418164591</v>
      </c>
      <c r="AU2" s="53">
        <f t="shared" ref="AU2:AU42" si="6">IFERROR($F2/AK2,"")</f>
        <v>0.41040544713506638</v>
      </c>
      <c r="AV2" s="59">
        <f t="shared" ref="AV2:AV47" si="7">IFERROR(SUM($X2:$Z2)/AK2,"")</f>
        <v>0</v>
      </c>
      <c r="AW2">
        <v>0</v>
      </c>
      <c r="AY2" t="s">
        <v>184</v>
      </c>
      <c r="AZ2" s="56"/>
      <c r="BA2" s="61"/>
      <c r="BB2" s="52">
        <v>6319.2251685000001</v>
      </c>
      <c r="BC2" s="52">
        <v>6300.1762429999999</v>
      </c>
      <c r="BD2" s="52">
        <v>7348</v>
      </c>
      <c r="BE2" s="79" t="s">
        <v>154</v>
      </c>
    </row>
    <row r="3" spans="1:57" x14ac:dyDescent="0.2">
      <c r="A3" s="52" t="s">
        <v>32</v>
      </c>
      <c r="B3" s="52" t="s">
        <v>127</v>
      </c>
      <c r="C3" s="60" t="s">
        <v>128</v>
      </c>
      <c r="D3" s="53">
        <v>12.271449590163932</v>
      </c>
      <c r="E3" s="53">
        <v>0</v>
      </c>
      <c r="F3" s="53">
        <v>2.7554908500000006</v>
      </c>
      <c r="G3" s="53">
        <v>0</v>
      </c>
      <c r="H3" s="53">
        <v>0</v>
      </c>
      <c r="I3" s="53">
        <v>2.0544776470588233</v>
      </c>
      <c r="J3" s="53">
        <v>1.8972932226832635</v>
      </c>
      <c r="K3" s="53">
        <v>1.1331770270270272</v>
      </c>
      <c r="L3" s="53">
        <v>0.24947915407854984</v>
      </c>
      <c r="M3" s="53">
        <v>0.20466045874623115</v>
      </c>
      <c r="N3" s="53">
        <v>0</v>
      </c>
      <c r="O3" s="53">
        <v>0</v>
      </c>
      <c r="P3" s="53">
        <v>0</v>
      </c>
      <c r="Q3" s="53">
        <v>0</v>
      </c>
      <c r="R3" s="53">
        <v>0</v>
      </c>
      <c r="S3" s="53">
        <v>0</v>
      </c>
      <c r="T3" s="53">
        <v>0</v>
      </c>
      <c r="U3" s="53">
        <v>0</v>
      </c>
      <c r="V3" s="53">
        <v>0</v>
      </c>
      <c r="W3" s="53">
        <v>0</v>
      </c>
      <c r="X3" s="53">
        <v>3.2112E-3</v>
      </c>
      <c r="Y3" s="53">
        <v>0</v>
      </c>
      <c r="Z3" s="58">
        <v>2.1985044300000001E-8</v>
      </c>
      <c r="AA3" s="57">
        <f t="shared" si="0"/>
        <v>20.569239171742876</v>
      </c>
      <c r="AB3" s="53">
        <v>48.8</v>
      </c>
      <c r="AC3" s="53">
        <v>5.4</v>
      </c>
      <c r="AD3" s="53">
        <v>54.2</v>
      </c>
      <c r="AE3" s="53">
        <f>IFERROR(
(INDEX('Conversion Ratios'!$E:$E,MATCH($D$1,'Conversion Ratios'!C:C,0))*$D3)+
(INDEX('Conversion Ratios'!$E:$E,MATCH($E$1,'Conversion Ratios'!C:C,0))*$E3)+
(INDEX('Conversion Ratios'!$E:$E,MATCH($F$1,'Conversion Ratios'!C:C,0))*$F3)+
(INDEX('Conversion Ratios'!$E:$E,MATCH($G$1,'Conversion Ratios'!C:C,0))*$G3)+
(INDEX('Conversion Ratios'!$E:$E,MATCH($H$1,'Conversion Ratios'!C:C,0))*$H3)+
(INDEX('Conversion Ratios'!$E:$E,MATCH($I$1,'Conversion Ratios'!C:C,0))*$I3)+
(INDEX('Conversion Ratios'!$E:$E,MATCH($J$1,'Conversion Ratios'!C:C,0))*$J3)+
(INDEX('Conversion Ratios'!$E:$E,MATCH($K$1,'Conversion Ratios'!C:C,0))*$K3)+
(INDEX('Conversion Ratios'!$E:$E,MATCH($L$1,'Conversion Ratios'!C:C,0))*$L3)+
(INDEX('Conversion Ratios'!$E:$E,MATCH($M$1,'Conversion Ratios'!C:C,0))*$M3)+
(INDEX('Conversion Ratios'!$E:$E,MATCH($N$1,'Conversion Ratios'!C:C,0))*$N3)+
(INDEX('Conversion Ratios'!$E:$E,MATCH($O$1,'Conversion Ratios'!C:C,0))*$O3)+
(INDEX('Conversion Ratios'!$E:$E,MATCH($P$1,'Conversion Ratios'!C:C,0))*$P3)+
(INDEX('Conversion Ratios'!$E:$E,MATCH($Q$1,'Conversion Ratios'!C:C,0))*$Q3)+
(INDEX('Conversion Ratios'!$E:$E,MATCH($R$1,'Conversion Ratios'!C:C,0))*$R3)+
(INDEX('Conversion Ratios'!$E:$E,MATCH($S$1,'Conversion Ratios'!C:C,0))*$S3)+
(INDEX('Conversion Ratios'!$E:$E,MATCH($G$1,'Conversion Ratios'!C:C,0))*$V3),
"")</f>
        <v>1451.6721968710744</v>
      </c>
      <c r="AF3" s="53">
        <v>1.4284050754005777</v>
      </c>
      <c r="AG3" s="53">
        <v>5.1252129810000005E-2</v>
      </c>
      <c r="AH3" s="53">
        <v>97.417226142319379</v>
      </c>
      <c r="AI3" s="90">
        <v>2.8752444823410004</v>
      </c>
      <c r="AJ3" s="53">
        <f t="shared" ref="AJ3:AJ47" si="8">IFERROR(SUM(AD3,AE3)-AH3-AI3,"")</f>
        <v>1405.5797262464141</v>
      </c>
      <c r="AK3" s="53">
        <f t="shared" si="1"/>
        <v>19.0895819665323</v>
      </c>
      <c r="AL3" s="54">
        <f t="shared" ref="AL3:AL24" si="9">IFERROR(AJ3/AK3,"")</f>
        <v>73.630723224356885</v>
      </c>
      <c r="AM3" s="53">
        <v>76.032543904030959</v>
      </c>
      <c r="AN3" s="59">
        <v>71.435017375796477</v>
      </c>
      <c r="AO3" s="53">
        <f t="shared" si="2"/>
        <v>2.8392449921126088</v>
      </c>
      <c r="AP3" s="53">
        <f t="shared" si="3"/>
        <v>70.791478232244273</v>
      </c>
      <c r="AQ3" s="53">
        <f t="shared" si="4"/>
        <v>16.382132046342299</v>
      </c>
      <c r="AR3" s="53">
        <f>IFERROR(AE3-(INDEX('Conversion Ratios'!$E:$E,MATCH($H$1,'Conversion Ratios'!C:C,0))*$H3)-(INDEX('Conversion Ratios'!$E:$E,MATCH($F$1,'Conversion Ratios'!C:C,0))*$F3)-AH3,"")</f>
        <v>1199.6719340437551</v>
      </c>
      <c r="AS3" s="53">
        <f t="shared" ref="AS3:AS42" si="10">IFERROR(AR3/AQ3,"")</f>
        <v>73.230513015649294</v>
      </c>
      <c r="AT3" s="53">
        <f t="shared" si="5"/>
        <v>0.85817133528975753</v>
      </c>
      <c r="AU3" s="53">
        <f t="shared" si="6"/>
        <v>0.14434526931133981</v>
      </c>
      <c r="AV3" s="59">
        <f t="shared" si="7"/>
        <v>1.6821855977119813E-4</v>
      </c>
      <c r="AW3" s="91">
        <v>1</v>
      </c>
      <c r="AX3" s="91">
        <v>2050</v>
      </c>
      <c r="AY3" s="91">
        <v>58.617579438378201</v>
      </c>
      <c r="AZ3" s="92">
        <v>0.20388999812062741</v>
      </c>
      <c r="BA3" s="93">
        <v>-7.1002330586404927E-3</v>
      </c>
      <c r="BB3" s="52">
        <v>86835.442028999998</v>
      </c>
      <c r="BC3" s="52">
        <v>84948.642080999998</v>
      </c>
      <c r="BD3" s="52">
        <v>298756</v>
      </c>
      <c r="BE3" s="79" t="s">
        <v>155</v>
      </c>
    </row>
    <row r="4" spans="1:57" x14ac:dyDescent="0.2">
      <c r="A4" s="52" t="s">
        <v>34</v>
      </c>
      <c r="B4" s="52" t="s">
        <v>126</v>
      </c>
      <c r="C4" s="60" t="s">
        <v>23</v>
      </c>
      <c r="D4" s="53">
        <v>1.4864202074272328</v>
      </c>
      <c r="E4" s="53">
        <v>7.1295918367346944E-2</v>
      </c>
      <c r="F4" s="53">
        <v>0.59300220000000015</v>
      </c>
      <c r="G4" s="53">
        <v>0.42525619834710743</v>
      </c>
      <c r="H4" s="53">
        <v>0</v>
      </c>
      <c r="I4" s="53">
        <v>0</v>
      </c>
      <c r="J4" s="53">
        <v>0</v>
      </c>
      <c r="K4" s="53">
        <v>0</v>
      </c>
      <c r="L4" s="53">
        <v>0</v>
      </c>
      <c r="M4" s="53">
        <v>0</v>
      </c>
      <c r="N4" s="53">
        <v>0</v>
      </c>
      <c r="O4" s="53">
        <v>0</v>
      </c>
      <c r="P4" s="53">
        <v>0</v>
      </c>
      <c r="Q4" s="53">
        <v>0</v>
      </c>
      <c r="R4" s="53">
        <v>0</v>
      </c>
      <c r="S4" s="53">
        <v>0</v>
      </c>
      <c r="T4" s="53">
        <v>0</v>
      </c>
      <c r="U4" s="53">
        <v>0</v>
      </c>
      <c r="V4" s="53">
        <v>0</v>
      </c>
      <c r="W4" s="53">
        <v>0</v>
      </c>
      <c r="X4" s="53">
        <v>0</v>
      </c>
      <c r="Y4" s="53">
        <v>0</v>
      </c>
      <c r="Z4" s="58">
        <v>0</v>
      </c>
      <c r="AA4" s="57">
        <f t="shared" si="0"/>
        <v>2.5759745241416874</v>
      </c>
      <c r="AB4" s="53">
        <v>21.97</v>
      </c>
      <c r="AC4" s="53">
        <v>3.13</v>
      </c>
      <c r="AD4" s="53">
        <v>25.1</v>
      </c>
      <c r="AE4" s="53">
        <f>IFERROR(
(INDEX('Conversion Ratios'!$E:$E,MATCH($D$1,'Conversion Ratios'!C:C,0))*$D4)+
(INDEX('Conversion Ratios'!$E:$E,MATCH($E$1,'Conversion Ratios'!C:C,0))*$E4)+
(INDEX('Conversion Ratios'!$E:$E,MATCH($F$1,'Conversion Ratios'!C:C,0))*$F4)+
(INDEX('Conversion Ratios'!$E:$E,MATCH($G$1,'Conversion Ratios'!C:C,0))*$G4)+
(INDEX('Conversion Ratios'!$E:$E,MATCH($H$1,'Conversion Ratios'!C:C,0))*$H4)+
(INDEX('Conversion Ratios'!$E:$E,MATCH($I$1,'Conversion Ratios'!C:C,0))*$I4)+
(INDEX('Conversion Ratios'!$E:$E,MATCH($J$1,'Conversion Ratios'!C:C,0))*$J4)+
(INDEX('Conversion Ratios'!$E:$E,MATCH($K$1,'Conversion Ratios'!C:C,0))*$K4)+
(INDEX('Conversion Ratios'!$E:$E,MATCH($L$1,'Conversion Ratios'!C:C,0))*$L4)+
(INDEX('Conversion Ratios'!$E:$E,MATCH($M$1,'Conversion Ratios'!C:C,0))*$M4)+
(INDEX('Conversion Ratios'!$E:$E,MATCH($N$1,'Conversion Ratios'!C:C,0))*$N4)+
(INDEX('Conversion Ratios'!$E:$E,MATCH($O$1,'Conversion Ratios'!C:C,0))*$O4)+
(INDEX('Conversion Ratios'!$E:$E,MATCH($P$1,'Conversion Ratios'!C:C,0))*$P4)+
(INDEX('Conversion Ratios'!$E:$E,MATCH($Q$1,'Conversion Ratios'!C:C,0))*$Q4)+
(INDEX('Conversion Ratios'!$E:$E,MATCH($R$1,'Conversion Ratios'!C:C,0))*$R4)+
(INDEX('Conversion Ratios'!$E:$E,MATCH($S$1,'Conversion Ratios'!C:C,0))*$S4)+
(INDEX('Conversion Ratios'!$E:$E,MATCH($G$1,'Conversion Ratios'!C:C,0))*$V4),
"")</f>
        <v>181.15039339323516</v>
      </c>
      <c r="AF4" s="53">
        <v>0.1590343803961633</v>
      </c>
      <c r="AG4" s="53">
        <v>1.1029840920000002E-2</v>
      </c>
      <c r="AH4" s="53">
        <v>10.846144743018336</v>
      </c>
      <c r="AI4" s="90">
        <v>0.75223515074400005</v>
      </c>
      <c r="AJ4" s="53">
        <f>IFERROR(SUM(AD4,AE4)-AH4-AI4,"")</f>
        <v>194.65201349947282</v>
      </c>
      <c r="AK4" s="53">
        <f t="shared" si="1"/>
        <v>2.4059103028255242</v>
      </c>
      <c r="AL4" s="54">
        <f t="shared" si="9"/>
        <v>80.905764970070422</v>
      </c>
      <c r="AM4" s="53">
        <v>84.603378052960252</v>
      </c>
      <c r="AN4" s="59">
        <v>77.553336304907234</v>
      </c>
      <c r="AO4" s="53">
        <f>IFERROR(AD4/AK4,"")</f>
        <v>10.432641636939797</v>
      </c>
      <c r="AP4" s="53">
        <f t="shared" si="3"/>
        <v>70.47312333313063</v>
      </c>
      <c r="AQ4" s="53">
        <f t="shared" si="4"/>
        <v>1.8239379437455239</v>
      </c>
      <c r="AR4" s="53">
        <f>IFERROR(AE4-(INDEX('Conversion Ratios'!$E:$E,MATCH($H$1,'Conversion Ratios'!C:C,0))*$H4)-(INDEX('Conversion Ratios'!$E:$E,MATCH($F$1,'Conversion Ratios'!C:C,0))*$F4)-AH4,"")</f>
        <v>137.03682523021683</v>
      </c>
      <c r="AS4" s="53">
        <f t="shared" si="10"/>
        <v>75.132394553296407</v>
      </c>
      <c r="AT4" s="53">
        <f t="shared" si="5"/>
        <v>0.75810720857027525</v>
      </c>
      <c r="AU4" s="53">
        <f t="shared" si="6"/>
        <v>0.24647726862617142</v>
      </c>
      <c r="AV4" s="59">
        <f t="shared" si="7"/>
        <v>0</v>
      </c>
      <c r="AW4" s="91">
        <v>0</v>
      </c>
      <c r="AX4" s="91"/>
      <c r="AY4" s="91" t="s">
        <v>184</v>
      </c>
      <c r="AZ4" s="92"/>
      <c r="BA4" s="93"/>
      <c r="BB4" s="52">
        <v>26981.314961250002</v>
      </c>
      <c r="BC4" s="52">
        <v>26420.134235249996</v>
      </c>
      <c r="BD4" s="52">
        <v>17194.7</v>
      </c>
      <c r="BE4" s="79" t="s">
        <v>156</v>
      </c>
    </row>
    <row r="5" spans="1:57" x14ac:dyDescent="0.2">
      <c r="A5" s="52" t="s">
        <v>35</v>
      </c>
      <c r="B5" s="52" t="s">
        <v>127</v>
      </c>
      <c r="C5" s="60" t="s">
        <v>23</v>
      </c>
      <c r="D5" s="53">
        <v>0</v>
      </c>
      <c r="E5" s="53">
        <v>0</v>
      </c>
      <c r="F5" s="53">
        <v>8.865492300000001E-2</v>
      </c>
      <c r="G5" s="53">
        <v>0</v>
      </c>
      <c r="H5" s="53">
        <v>0</v>
      </c>
      <c r="I5" s="53">
        <v>0.44323452941176467</v>
      </c>
      <c r="J5" s="53">
        <v>0.33864730290456424</v>
      </c>
      <c r="K5" s="53">
        <v>0</v>
      </c>
      <c r="L5" s="53">
        <v>0</v>
      </c>
      <c r="M5" s="53">
        <v>0.13477639966215221</v>
      </c>
      <c r="N5" s="53">
        <v>0</v>
      </c>
      <c r="O5" s="53">
        <v>0</v>
      </c>
      <c r="P5" s="53">
        <v>0</v>
      </c>
      <c r="Q5" s="53">
        <v>0</v>
      </c>
      <c r="R5" s="53">
        <v>0</v>
      </c>
      <c r="S5" s="53">
        <v>0</v>
      </c>
      <c r="T5" s="53">
        <v>0</v>
      </c>
      <c r="U5" s="53">
        <v>0</v>
      </c>
      <c r="V5" s="53">
        <v>0</v>
      </c>
      <c r="W5" s="53">
        <v>0</v>
      </c>
      <c r="X5" s="53">
        <v>0</v>
      </c>
      <c r="Y5" s="53">
        <v>0</v>
      </c>
      <c r="Z5" s="58">
        <v>0</v>
      </c>
      <c r="AA5" s="57">
        <f t="shared" si="0"/>
        <v>1.0053131549784811</v>
      </c>
      <c r="AB5" s="53">
        <v>8.56</v>
      </c>
      <c r="AC5" s="53">
        <v>0.38200000000000001</v>
      </c>
      <c r="AD5" s="53">
        <v>8.9420000000000002</v>
      </c>
      <c r="AE5" s="53">
        <f>IFERROR(
(INDEX('Conversion Ratios'!$E:$E,MATCH($D$1,'Conversion Ratios'!C:C,0))*$D5)+
(INDEX('Conversion Ratios'!$E:$E,MATCH($E$1,'Conversion Ratios'!C:C,0))*$E5)+
(INDEX('Conversion Ratios'!$E:$E,MATCH($F$1,'Conversion Ratios'!C:C,0))*$F5)+
(INDEX('Conversion Ratios'!$E:$E,MATCH($G$1,'Conversion Ratios'!C:C,0))*$G5)+
(INDEX('Conversion Ratios'!$E:$E,MATCH($H$1,'Conversion Ratios'!C:C,0))*$H5)+
(INDEX('Conversion Ratios'!$E:$E,MATCH($I$1,'Conversion Ratios'!C:C,0))*$I5)+
(INDEX('Conversion Ratios'!$E:$E,MATCH($J$1,'Conversion Ratios'!C:C,0))*$J5)+
(INDEX('Conversion Ratios'!$E:$E,MATCH($K$1,'Conversion Ratios'!C:C,0))*$K5)+
(INDEX('Conversion Ratios'!$E:$E,MATCH($L$1,'Conversion Ratios'!C:C,0))*$L5)+
(INDEX('Conversion Ratios'!$E:$E,MATCH($M$1,'Conversion Ratios'!C:C,0))*$M5)+
(INDEX('Conversion Ratios'!$E:$E,MATCH($N$1,'Conversion Ratios'!C:C,0))*$N5)+
(INDEX('Conversion Ratios'!$E:$E,MATCH($O$1,'Conversion Ratios'!C:C,0))*$O5)+
(INDEX('Conversion Ratios'!$E:$E,MATCH($P$1,'Conversion Ratios'!C:C,0))*$P5)+
(INDEX('Conversion Ratios'!$E:$E,MATCH($Q$1,'Conversion Ratios'!C:C,0))*$Q5)+
(INDEX('Conversion Ratios'!$E:$E,MATCH($R$1,'Conversion Ratios'!C:C,0))*$R5)+
(INDEX('Conversion Ratios'!$E:$E,MATCH($S$1,'Conversion Ratios'!C:C,0))*$S5)+
(INDEX('Conversion Ratios'!$E:$E,MATCH($G$1,'Conversion Ratios'!C:C,0))*$V5),
"")</f>
        <v>69.963921427292121</v>
      </c>
      <c r="AF5" s="53">
        <v>7.351599020467417E-2</v>
      </c>
      <c r="AG5" s="53">
        <v>1.6489815678E-3</v>
      </c>
      <c r="AH5" s="53">
        <v>5.0137905319587777</v>
      </c>
      <c r="AI5" s="90">
        <v>9.2507865953580001E-2</v>
      </c>
      <c r="AJ5" s="53">
        <f>IFERROR(SUM(AD5,AE5)-AH5-AI5,"")</f>
        <v>73.799623029379774</v>
      </c>
      <c r="AK5" s="53">
        <f t="shared" si="1"/>
        <v>0.9301481832060069</v>
      </c>
      <c r="AL5" s="54">
        <f t="shared" si="9"/>
        <v>79.341791299327639</v>
      </c>
      <c r="AM5" s="53">
        <v>81.980064521019571</v>
      </c>
      <c r="AN5" s="59">
        <v>77.380040626387128</v>
      </c>
      <c r="AO5" s="53">
        <f t="shared" si="2"/>
        <v>9.6135219757985038</v>
      </c>
      <c r="AP5" s="53">
        <f t="shared" si="3"/>
        <v>69.728269323529133</v>
      </c>
      <c r="AQ5" s="53">
        <f t="shared" si="4"/>
        <v>0.84314224177380692</v>
      </c>
      <c r="AR5" s="53">
        <f>IFERROR(AE5-(INDEX('Conversion Ratios'!$E:$E,MATCH($H$1,'Conversion Ratios'!C:C,0))*$H5)-(INDEX('Conversion Ratios'!$E:$E,MATCH($F$1,'Conversion Ratios'!C:C,0))*$F5)-AH5,"")</f>
        <v>59.976589715033342</v>
      </c>
      <c r="AS5" s="53">
        <f t="shared" si="10"/>
        <v>71.134604273715766</v>
      </c>
      <c r="AT5" s="53">
        <f t="shared" si="5"/>
        <v>0.90646012860842184</v>
      </c>
      <c r="AU5" s="53">
        <f t="shared" si="6"/>
        <v>9.5312687376786442E-2</v>
      </c>
      <c r="AV5" s="59">
        <f t="shared" si="7"/>
        <v>0</v>
      </c>
      <c r="AW5" s="91">
        <v>1</v>
      </c>
      <c r="AX5" s="91">
        <v>2050</v>
      </c>
      <c r="AY5" s="91">
        <v>70.584722215292103</v>
      </c>
      <c r="AZ5" s="92">
        <v>0.11035137112059364</v>
      </c>
      <c r="BA5" s="93">
        <v>-3.6473538499315339E-3</v>
      </c>
      <c r="BB5" s="52">
        <v>7969.5578562499995</v>
      </c>
      <c r="BC5" s="52">
        <v>6608.6044290000009</v>
      </c>
      <c r="BD5" s="52">
        <v>16505.89</v>
      </c>
      <c r="BE5" s="79" t="s">
        <v>157</v>
      </c>
    </row>
    <row r="6" spans="1:57" x14ac:dyDescent="0.2">
      <c r="A6" s="52" t="s">
        <v>36</v>
      </c>
      <c r="B6" s="52" t="s">
        <v>127</v>
      </c>
      <c r="C6" s="60" t="s">
        <v>138</v>
      </c>
      <c r="D6" s="53">
        <v>0</v>
      </c>
      <c r="E6" s="53">
        <v>0.43435000000000001</v>
      </c>
      <c r="F6" s="53">
        <v>3.6340531500000006</v>
      </c>
      <c r="G6" s="53">
        <v>0</v>
      </c>
      <c r="H6" s="53">
        <v>0</v>
      </c>
      <c r="I6" s="53">
        <v>1.8319092352941175</v>
      </c>
      <c r="J6" s="53">
        <v>1.3762973720608571</v>
      </c>
      <c r="K6" s="53">
        <v>1.1000310810810812</v>
      </c>
      <c r="L6" s="53">
        <v>0.50118580060422946</v>
      </c>
      <c r="M6" s="53">
        <v>0.50249966293790083</v>
      </c>
      <c r="N6" s="53">
        <v>0</v>
      </c>
      <c r="O6" s="53">
        <v>0</v>
      </c>
      <c r="P6" s="53">
        <v>0</v>
      </c>
      <c r="Q6" s="53">
        <v>0</v>
      </c>
      <c r="R6" s="53">
        <v>0</v>
      </c>
      <c r="S6" s="53">
        <v>0</v>
      </c>
      <c r="T6" s="53">
        <v>0</v>
      </c>
      <c r="U6" s="53">
        <v>0</v>
      </c>
      <c r="V6" s="53">
        <v>0</v>
      </c>
      <c r="W6" s="53">
        <v>0</v>
      </c>
      <c r="X6" s="53">
        <v>0</v>
      </c>
      <c r="Y6" s="53">
        <v>0</v>
      </c>
      <c r="Z6" s="58">
        <v>0</v>
      </c>
      <c r="AA6" s="57">
        <f t="shared" si="0"/>
        <v>9.3803263019781866</v>
      </c>
      <c r="AB6" s="53">
        <v>59</v>
      </c>
      <c r="AC6" s="53">
        <v>3</v>
      </c>
      <c r="AD6" s="53">
        <v>62</v>
      </c>
      <c r="AE6" s="53">
        <f>IFERROR(
(INDEX('Conversion Ratios'!$E:$E,MATCH($D$1,'Conversion Ratios'!C:C,0))*$D6)+
(INDEX('Conversion Ratios'!$E:$E,MATCH($E$1,'Conversion Ratios'!C:C,0))*$E6)+
(INDEX('Conversion Ratios'!$E:$E,MATCH($F$1,'Conversion Ratios'!C:C,0))*$F6)+
(INDEX('Conversion Ratios'!$E:$E,MATCH($G$1,'Conversion Ratios'!C:C,0))*$G6)+
(INDEX('Conversion Ratios'!$E:$E,MATCH($H$1,'Conversion Ratios'!C:C,0))*$H6)+
(INDEX('Conversion Ratios'!$E:$E,MATCH($I$1,'Conversion Ratios'!C:C,0))*$I6)+
(INDEX('Conversion Ratios'!$E:$E,MATCH($J$1,'Conversion Ratios'!C:C,0))*$J6)+
(INDEX('Conversion Ratios'!$E:$E,MATCH($K$1,'Conversion Ratios'!C:C,0))*$K6)+
(INDEX('Conversion Ratios'!$E:$E,MATCH($L$1,'Conversion Ratios'!C:C,0))*$L6)+
(INDEX('Conversion Ratios'!$E:$E,MATCH($M$1,'Conversion Ratios'!C:C,0))*$M6)+
(INDEX('Conversion Ratios'!$E:$E,MATCH($N$1,'Conversion Ratios'!C:C,0))*$N6)+
(INDEX('Conversion Ratios'!$E:$E,MATCH($O$1,'Conversion Ratios'!C:C,0))*$O6)+
(INDEX('Conversion Ratios'!$E:$E,MATCH($P$1,'Conversion Ratios'!C:C,0))*$P6)+
(INDEX('Conversion Ratios'!$E:$E,MATCH($Q$1,'Conversion Ratios'!C:C,0))*$Q6)+
(INDEX('Conversion Ratios'!$E:$E,MATCH($R$1,'Conversion Ratios'!C:C,0))*$R6)+
(INDEX('Conversion Ratios'!$E:$E,MATCH($S$1,'Conversion Ratios'!C:C,0))*$S6)+
(INDEX('Conversion Ratios'!$E:$E,MATCH($G$1,'Conversion Ratios'!C:C,0))*$V6),
"")</f>
        <v>612.32801616126585</v>
      </c>
      <c r="AF6" s="53">
        <v>0.46085110678865054</v>
      </c>
      <c r="AG6" s="53">
        <v>6.7593388590000011E-2</v>
      </c>
      <c r="AH6" s="53">
        <v>31.43004548298596</v>
      </c>
      <c r="AI6" s="90">
        <v>3.7919890998990007</v>
      </c>
      <c r="AJ6" s="53">
        <f t="shared" si="8"/>
        <v>639.10598157838092</v>
      </c>
      <c r="AK6" s="53">
        <f t="shared" si="1"/>
        <v>8.8518818065995362</v>
      </c>
      <c r="AL6" s="54">
        <f t="shared" si="9"/>
        <v>72.200013007617699</v>
      </c>
      <c r="AM6" s="53">
        <v>74.886452480647861</v>
      </c>
      <c r="AN6" s="59">
        <v>70.087132865895256</v>
      </c>
      <c r="AO6" s="53">
        <f t="shared" si="2"/>
        <v>7.0041603982755163</v>
      </c>
      <c r="AP6" s="53">
        <f t="shared" si="3"/>
        <v>65.195852609342182</v>
      </c>
      <c r="AQ6" s="53">
        <f t="shared" si="4"/>
        <v>5.2854220451895353</v>
      </c>
      <c r="AR6" s="53">
        <f>IFERROR(AE6-(INDEX('Conversion Ratios'!$E:$E,MATCH($H$1,'Conversion Ratios'!C:C,0))*$H6)-(INDEX('Conversion Ratios'!$E:$E,MATCH($F$1,'Conversion Ratios'!C:C,0))*$F6)-AH6,"")</f>
        <v>377.02758896327987</v>
      </c>
      <c r="AS6" s="53">
        <f t="shared" si="10"/>
        <v>71.333487797143292</v>
      </c>
      <c r="AT6" s="53">
        <f t="shared" si="5"/>
        <v>0.59709586737240206</v>
      </c>
      <c r="AU6" s="53">
        <f t="shared" si="6"/>
        <v>0.41054017997513542</v>
      </c>
      <c r="AV6" s="59">
        <f t="shared" si="7"/>
        <v>0</v>
      </c>
      <c r="AW6" s="91">
        <v>1</v>
      </c>
      <c r="AX6" s="91">
        <v>2023</v>
      </c>
      <c r="AY6" s="91">
        <v>71.817502508139071</v>
      </c>
      <c r="AZ6" s="92">
        <v>5.2977491947497424E-3</v>
      </c>
      <c r="BA6" s="93">
        <v>-1.0618022942419092E-3</v>
      </c>
      <c r="BB6" s="52">
        <v>191634.48899500002</v>
      </c>
      <c r="BC6" s="52">
        <v>191609.56440975002</v>
      </c>
      <c r="BD6" s="52">
        <v>158902</v>
      </c>
      <c r="BE6" s="79" t="s">
        <v>158</v>
      </c>
    </row>
    <row r="7" spans="1:57" x14ac:dyDescent="0.2">
      <c r="A7" s="52" t="s">
        <v>37</v>
      </c>
      <c r="B7" s="52" t="s">
        <v>127</v>
      </c>
      <c r="C7" s="60" t="s">
        <v>140</v>
      </c>
      <c r="D7" s="53">
        <v>0.27896850000000001</v>
      </c>
      <c r="E7" s="53">
        <v>0</v>
      </c>
      <c r="F7" s="53">
        <v>0.9354748307477998</v>
      </c>
      <c r="G7" s="53">
        <v>0</v>
      </c>
      <c r="H7" s="53">
        <v>0</v>
      </c>
      <c r="I7" s="53">
        <v>3.9009250999999998</v>
      </c>
      <c r="J7" s="53">
        <v>3.639089999999999</v>
      </c>
      <c r="K7" s="53">
        <v>1.1372066999999999</v>
      </c>
      <c r="L7" s="53">
        <v>0.94422879999999998</v>
      </c>
      <c r="M7" s="53">
        <v>1.7415652500000001</v>
      </c>
      <c r="N7" s="53">
        <v>0</v>
      </c>
      <c r="O7" s="53">
        <v>0</v>
      </c>
      <c r="P7" s="53">
        <v>0</v>
      </c>
      <c r="Q7" s="53">
        <v>0</v>
      </c>
      <c r="R7" s="53">
        <v>0</v>
      </c>
      <c r="S7" s="53">
        <v>0</v>
      </c>
      <c r="T7" s="53">
        <v>0</v>
      </c>
      <c r="U7" s="53">
        <v>0</v>
      </c>
      <c r="V7" s="53">
        <v>0</v>
      </c>
      <c r="W7" s="53">
        <v>0</v>
      </c>
      <c r="X7" s="53">
        <v>0</v>
      </c>
      <c r="Y7" s="53">
        <v>0</v>
      </c>
      <c r="Z7" s="58">
        <v>0</v>
      </c>
      <c r="AA7" s="57">
        <f t="shared" si="0"/>
        <v>12.577459180747798</v>
      </c>
      <c r="AB7" s="53">
        <v>0</v>
      </c>
      <c r="AC7" s="53">
        <v>0</v>
      </c>
      <c r="AD7" s="53">
        <v>134.7612655339357</v>
      </c>
      <c r="AE7" s="53">
        <f>IFERROR(
(INDEX('Conversion Ratios'!$E:$E,MATCH($D$1,'Conversion Ratios'!C:C,0))*$D7)+
(INDEX('Conversion Ratios'!$E:$E,MATCH($E$1,'Conversion Ratios'!C:C,0))*$E7)+
(INDEX('Conversion Ratios'!$E:$E,MATCH($F$1,'Conversion Ratios'!C:C,0))*$F7)+
(INDEX('Conversion Ratios'!$E:$E,MATCH($G$1,'Conversion Ratios'!C:C,0))*$G7)+
(INDEX('Conversion Ratios'!$E:$E,MATCH($H$1,'Conversion Ratios'!C:C,0))*$H7)+
(INDEX('Conversion Ratios'!$E:$E,MATCH($I$1,'Conversion Ratios'!C:C,0))*$I7)+
(INDEX('Conversion Ratios'!$E:$E,MATCH($J$1,'Conversion Ratios'!C:C,0))*$J7)+
(INDEX('Conversion Ratios'!$E:$E,MATCH($K$1,'Conversion Ratios'!C:C,0))*$K7)+
(INDEX('Conversion Ratios'!$E:$E,MATCH($L$1,'Conversion Ratios'!C:C,0))*$L7)+
(INDEX('Conversion Ratios'!$E:$E,MATCH($M$1,'Conversion Ratios'!C:C,0))*$M7)+
(INDEX('Conversion Ratios'!$E:$E,MATCH($N$1,'Conversion Ratios'!C:C,0))*$N7)+
(INDEX('Conversion Ratios'!$E:$E,MATCH($O$1,'Conversion Ratios'!C:C,0))*$O7)+
(INDEX('Conversion Ratios'!$E:$E,MATCH($P$1,'Conversion Ratios'!C:C,0))*$P7)+
(INDEX('Conversion Ratios'!$E:$E,MATCH($Q$1,'Conversion Ratios'!C:C,0))*$Q7)+
(INDEX('Conversion Ratios'!$E:$E,MATCH($R$1,'Conversion Ratios'!C:C,0))*$R7)+
(INDEX('Conversion Ratios'!$E:$E,MATCH($S$1,'Conversion Ratios'!C:C,0))*$S7)+
(INDEX('Conversion Ratios'!$E:$E,MATCH($G$1,'Conversion Ratios'!C:C,0))*$V7),
"")</f>
        <v>885.94406736161795</v>
      </c>
      <c r="AF7" s="53">
        <v>0.93368714487000004</v>
      </c>
      <c r="AG7" s="53">
        <v>1.7399831851909076E-2</v>
      </c>
      <c r="AH7" s="53">
        <v>63.677463280133985</v>
      </c>
      <c r="AI7" s="90">
        <v>0.97613056689209932</v>
      </c>
      <c r="AJ7" s="53">
        <f t="shared" si="8"/>
        <v>956.05173904852745</v>
      </c>
      <c r="AK7" s="53">
        <f t="shared" si="1"/>
        <v>11.626372204025889</v>
      </c>
      <c r="AL7" s="54">
        <f t="shared" si="9"/>
        <v>82.231303305211</v>
      </c>
      <c r="AM7" s="53">
        <v>84.743278942664418</v>
      </c>
      <c r="AN7" s="59">
        <v>80.230273401707962</v>
      </c>
      <c r="AO7" s="53">
        <f t="shared" si="2"/>
        <v>11.590998737101469</v>
      </c>
      <c r="AP7" s="53">
        <f t="shared" si="3"/>
        <v>70.640304568109542</v>
      </c>
      <c r="AQ7" s="53">
        <f t="shared" si="4"/>
        <v>10.708297205129998</v>
      </c>
      <c r="AR7" s="53">
        <f>IFERROR(AE7-(INDEX('Conversion Ratios'!$E:$E,MATCH($H$1,'Conversion Ratios'!C:C,0))*$H7)-(INDEX('Conversion Ratios'!$E:$E,MATCH($F$1,'Conversion Ratios'!C:C,0))*$F7)-AH7,"")</f>
        <v>769.78646607653241</v>
      </c>
      <c r="AS7" s="53">
        <f>IFERROR(AR7/AQ7,"")</f>
        <v>71.886916409805352</v>
      </c>
      <c r="AT7" s="53">
        <f t="shared" si="5"/>
        <v>0.92103512748559802</v>
      </c>
      <c r="AU7" s="53">
        <f t="shared" si="6"/>
        <v>8.0461455588345165E-2</v>
      </c>
      <c r="AV7" s="59">
        <f t="shared" si="7"/>
        <v>0</v>
      </c>
      <c r="AW7" s="91">
        <v>1</v>
      </c>
      <c r="AX7" s="91">
        <v>2023</v>
      </c>
      <c r="AY7" s="91">
        <v>80.16</v>
      </c>
      <c r="AZ7" s="92">
        <v>2.5173294418095675E-2</v>
      </c>
      <c r="BA7" s="93">
        <v>-5.0861339247946225E-3</v>
      </c>
      <c r="BB7" s="52">
        <v>13736.0108845</v>
      </c>
      <c r="BC7" s="52">
        <v>13736.0108845</v>
      </c>
      <c r="BD7" s="52">
        <v>436987.09</v>
      </c>
      <c r="BE7" s="79" t="s">
        <v>159</v>
      </c>
    </row>
    <row r="8" spans="1:57" x14ac:dyDescent="0.2">
      <c r="A8" s="52" t="s">
        <v>38</v>
      </c>
      <c r="B8" s="52" t="s">
        <v>126</v>
      </c>
      <c r="C8" s="60" t="s">
        <v>140</v>
      </c>
      <c r="D8" s="53">
        <v>2.1548729508196716</v>
      </c>
      <c r="E8" s="53">
        <v>0</v>
      </c>
      <c r="F8" s="53">
        <v>0.53129496000000009</v>
      </c>
      <c r="G8" s="53">
        <v>0</v>
      </c>
      <c r="H8" s="53">
        <v>0</v>
      </c>
      <c r="I8" s="53">
        <v>0</v>
      </c>
      <c r="J8" s="53">
        <v>0</v>
      </c>
      <c r="K8" s="53">
        <v>0</v>
      </c>
      <c r="L8" s="53">
        <v>0</v>
      </c>
      <c r="M8" s="53">
        <v>0</v>
      </c>
      <c r="N8" s="53">
        <v>0</v>
      </c>
      <c r="O8" s="53">
        <v>0</v>
      </c>
      <c r="P8" s="53">
        <v>0</v>
      </c>
      <c r="Q8" s="53">
        <v>0</v>
      </c>
      <c r="R8" s="53">
        <v>0</v>
      </c>
      <c r="S8" s="53">
        <v>0</v>
      </c>
      <c r="T8" s="53">
        <v>0</v>
      </c>
      <c r="U8" s="53">
        <v>0</v>
      </c>
      <c r="V8" s="53">
        <v>0</v>
      </c>
      <c r="W8" s="53">
        <v>0</v>
      </c>
      <c r="X8" s="53">
        <v>0</v>
      </c>
      <c r="Y8" s="53">
        <v>0</v>
      </c>
      <c r="Z8" s="58">
        <v>0</v>
      </c>
      <c r="AA8" s="57">
        <f t="shared" si="0"/>
        <v>2.6861679108196714</v>
      </c>
      <c r="AB8" s="53">
        <v>10.270392059148984</v>
      </c>
      <c r="AC8" s="53">
        <v>0.13617996190813661</v>
      </c>
      <c r="AD8" s="53">
        <v>10.406572021057119</v>
      </c>
      <c r="AE8" s="53">
        <f>IFERROR(
(INDEX('Conversion Ratios'!$E:$E,MATCH($D$1,'Conversion Ratios'!C:C,0))*$D8)+
(INDEX('Conversion Ratios'!$E:$E,MATCH($E$1,'Conversion Ratios'!C:C,0))*$E8)+
(INDEX('Conversion Ratios'!$E:$E,MATCH($F$1,'Conversion Ratios'!C:C,0))*$F8)+
(INDEX('Conversion Ratios'!$E:$E,MATCH($G$1,'Conversion Ratios'!C:C,0))*$G8)+
(INDEX('Conversion Ratios'!$E:$E,MATCH($H$1,'Conversion Ratios'!C:C,0))*$H8)+
(INDEX('Conversion Ratios'!$E:$E,MATCH($I$1,'Conversion Ratios'!C:C,0))*$I8)+
(INDEX('Conversion Ratios'!$E:$E,MATCH($J$1,'Conversion Ratios'!C:C,0))*$J8)+
(INDEX('Conversion Ratios'!$E:$E,MATCH($K$1,'Conversion Ratios'!C:C,0))*$K8)+
(INDEX('Conversion Ratios'!$E:$E,MATCH($L$1,'Conversion Ratios'!C:C,0))*$L8)+
(INDEX('Conversion Ratios'!$E:$E,MATCH($M$1,'Conversion Ratios'!C:C,0))*$M8)+
(INDEX('Conversion Ratios'!$E:$E,MATCH($N$1,'Conversion Ratios'!C:C,0))*$N8)+
(INDEX('Conversion Ratios'!$E:$E,MATCH($O$1,'Conversion Ratios'!C:C,0))*$O8)+
(INDEX('Conversion Ratios'!$E:$E,MATCH($P$1,'Conversion Ratios'!C:C,0))*$P8)+
(INDEX('Conversion Ratios'!$E:$E,MATCH($Q$1,'Conversion Ratios'!C:C,0))*$Q8)+
(INDEX('Conversion Ratios'!$E:$E,MATCH($R$1,'Conversion Ratios'!C:C,0))*$R8)+
(INDEX('Conversion Ratios'!$E:$E,MATCH($S$1,'Conversion Ratios'!C:C,0))*$S8)+
(INDEX('Conversion Ratios'!$E:$E,MATCH($G$1,'Conversion Ratios'!C:C,0))*$V8),
"")</f>
        <v>187.82966364944258</v>
      </c>
      <c r="AF8" s="53">
        <v>0.17282081065573765</v>
      </c>
      <c r="AG8" s="53">
        <v>9.8820862560000007E-3</v>
      </c>
      <c r="AH8" s="53">
        <v>11.786379286721306</v>
      </c>
      <c r="AI8" s="90">
        <v>0.55438503896160007</v>
      </c>
      <c r="AJ8" s="53">
        <f t="shared" si="8"/>
        <v>185.89547134481677</v>
      </c>
      <c r="AK8" s="53">
        <f t="shared" si="1"/>
        <v>2.5034650139079337</v>
      </c>
      <c r="AL8" s="54">
        <f t="shared" si="9"/>
        <v>74.255270320168009</v>
      </c>
      <c r="AM8" s="53">
        <v>76.587134465666821</v>
      </c>
      <c r="AN8" s="59">
        <v>71.950911966400298</v>
      </c>
      <c r="AO8" s="53">
        <f t="shared" si="2"/>
        <v>4.1568673671266358</v>
      </c>
      <c r="AP8" s="53">
        <f t="shared" si="3"/>
        <v>70.098402953041372</v>
      </c>
      <c r="AQ8" s="53">
        <f t="shared" si="4"/>
        <v>1.9820521401639335</v>
      </c>
      <c r="AR8" s="53">
        <f>IFERROR(AE8-(INDEX('Conversion Ratios'!$E:$E,MATCH($H$1,'Conversion Ratios'!C:C,0))*$H8)-(INDEX('Conversion Ratios'!$E:$E,MATCH($F$1,'Conversion Ratios'!C:C,0))*$F8)-AH8,"")</f>
        <v>146.23763710672125</v>
      </c>
      <c r="AS8" s="53">
        <f t="shared" si="10"/>
        <v>73.780923389142572</v>
      </c>
      <c r="AT8" s="53">
        <f t="shared" si="5"/>
        <v>0.79172352285839631</v>
      </c>
      <c r="AU8" s="53">
        <f t="shared" si="6"/>
        <v>0.21222384057632321</v>
      </c>
      <c r="AV8" s="59">
        <f t="shared" si="7"/>
        <v>0</v>
      </c>
      <c r="AW8" s="91">
        <v>0</v>
      </c>
      <c r="AX8" s="91"/>
      <c r="AY8" s="91" t="s">
        <v>184</v>
      </c>
      <c r="AZ8" s="92"/>
      <c r="BA8" s="93"/>
      <c r="BB8" s="52">
        <v>59971.314247000002</v>
      </c>
      <c r="BC8" s="52">
        <v>21331.796477750002</v>
      </c>
      <c r="BD8" s="52">
        <v>34304.31</v>
      </c>
      <c r="BE8" s="79" t="s">
        <v>160</v>
      </c>
    </row>
    <row r="9" spans="1:57" x14ac:dyDescent="0.2">
      <c r="A9" s="52" t="s">
        <v>39</v>
      </c>
      <c r="B9" s="52" t="s">
        <v>126</v>
      </c>
      <c r="C9" s="60" t="s">
        <v>138</v>
      </c>
      <c r="D9" s="53">
        <v>0.35395045081967202</v>
      </c>
      <c r="E9" s="53">
        <v>0</v>
      </c>
      <c r="F9" s="53">
        <v>0.22792947660000004</v>
      </c>
      <c r="G9" s="53">
        <v>0</v>
      </c>
      <c r="H9" s="53">
        <v>0</v>
      </c>
      <c r="I9" s="53">
        <v>0</v>
      </c>
      <c r="J9" s="53">
        <v>0</v>
      </c>
      <c r="K9" s="53">
        <v>0</v>
      </c>
      <c r="L9" s="53">
        <v>0</v>
      </c>
      <c r="M9" s="53">
        <v>0</v>
      </c>
      <c r="N9" s="53">
        <v>0</v>
      </c>
      <c r="O9" s="53">
        <v>0</v>
      </c>
      <c r="P9" s="53">
        <v>0</v>
      </c>
      <c r="Q9" s="53">
        <v>0</v>
      </c>
      <c r="R9" s="53">
        <v>0</v>
      </c>
      <c r="S9" s="53">
        <v>0</v>
      </c>
      <c r="T9" s="53">
        <v>0</v>
      </c>
      <c r="U9" s="53">
        <v>0</v>
      </c>
      <c r="V9" s="53">
        <v>0</v>
      </c>
      <c r="W9" s="53">
        <v>0</v>
      </c>
      <c r="X9" s="53">
        <v>0</v>
      </c>
      <c r="Y9" s="53">
        <v>0</v>
      </c>
      <c r="Z9" s="58">
        <v>0</v>
      </c>
      <c r="AA9" s="57">
        <f t="shared" si="0"/>
        <v>0.58187992741967209</v>
      </c>
      <c r="AB9" s="53">
        <v>1.4033450000000001</v>
      </c>
      <c r="AC9" s="53">
        <v>0.18243485000000001</v>
      </c>
      <c r="AD9" s="53">
        <v>1.58577985</v>
      </c>
      <c r="AE9" s="53">
        <f>IFERROR(
(INDEX('Conversion Ratios'!$E:$E,MATCH($D$1,'Conversion Ratios'!C:C,0))*$D9)+
(INDEX('Conversion Ratios'!$E:$E,MATCH($E$1,'Conversion Ratios'!C:C,0))*$E9)+
(INDEX('Conversion Ratios'!$E:$E,MATCH($F$1,'Conversion Ratios'!C:C,0))*$F9)+
(INDEX('Conversion Ratios'!$E:$E,MATCH($G$1,'Conversion Ratios'!C:C,0))*$G9)+
(INDEX('Conversion Ratios'!$E:$E,MATCH($H$1,'Conversion Ratios'!C:C,0))*$H9)+
(INDEX('Conversion Ratios'!$E:$E,MATCH($I$1,'Conversion Ratios'!C:C,0))*$I9)+
(INDEX('Conversion Ratios'!$E:$E,MATCH($J$1,'Conversion Ratios'!C:C,0))*$J9)+
(INDEX('Conversion Ratios'!$E:$E,MATCH($K$1,'Conversion Ratios'!C:C,0))*$K9)+
(INDEX('Conversion Ratios'!$E:$E,MATCH($L$1,'Conversion Ratios'!C:C,0))*$L9)+
(INDEX('Conversion Ratios'!$E:$E,MATCH($M$1,'Conversion Ratios'!C:C,0))*$M9)+
(INDEX('Conversion Ratios'!$E:$E,MATCH($N$1,'Conversion Ratios'!C:C,0))*$N9)+
(INDEX('Conversion Ratios'!$E:$E,MATCH($O$1,'Conversion Ratios'!C:C,0))*$O9)+
(INDEX('Conversion Ratios'!$E:$E,MATCH($P$1,'Conversion Ratios'!C:C,0))*$P9)+
(INDEX('Conversion Ratios'!$E:$E,MATCH($Q$1,'Conversion Ratios'!C:C,0))*$Q9)+
(INDEX('Conversion Ratios'!$E:$E,MATCH($R$1,'Conversion Ratios'!C:C,0))*$R9)+
(INDEX('Conversion Ratios'!$E:$E,MATCH($S$1,'Conversion Ratios'!C:C,0))*$S9)+
(INDEX('Conversion Ratios'!$E:$E,MATCH($G$1,'Conversion Ratios'!C:C,0))*$V9),
"")</f>
        <v>38.743210030702613</v>
      </c>
      <c r="AF9" s="53">
        <v>2.8386826155737697E-2</v>
      </c>
      <c r="AG9" s="53">
        <v>4.2394882647600008E-3</v>
      </c>
      <c r="AH9" s="53">
        <v>1.9359815438213104</v>
      </c>
      <c r="AI9" s="90">
        <v>0.23783529165303605</v>
      </c>
      <c r="AJ9" s="53">
        <f t="shared" si="8"/>
        <v>38.155173045228267</v>
      </c>
      <c r="AK9" s="53">
        <f t="shared" si="1"/>
        <v>0.54925361299917441</v>
      </c>
      <c r="AL9" s="54">
        <f t="shared" si="9"/>
        <v>69.467313718490942</v>
      </c>
      <c r="AM9" s="53">
        <v>71.776515628036748</v>
      </c>
      <c r="AN9" s="59">
        <v>67.281142577099217</v>
      </c>
      <c r="AO9" s="53">
        <f t="shared" si="2"/>
        <v>2.8871541533262222</v>
      </c>
      <c r="AP9" s="53">
        <f t="shared" si="3"/>
        <v>66.58015956516472</v>
      </c>
      <c r="AQ9" s="53">
        <f t="shared" si="4"/>
        <v>0.32556362466393435</v>
      </c>
      <c r="AR9" s="53">
        <f>IFERROR(AE9-(INDEX('Conversion Ratios'!$E:$E,MATCH($H$1,'Conversion Ratios'!C:C,0))*$H9)-(INDEX('Conversion Ratios'!$E:$E,MATCH($F$1,'Conversion Ratios'!C:C,0))*$F9)-AH9,"")</f>
        <v>24.020384849621301</v>
      </c>
      <c r="AS9" s="53">
        <f t="shared" si="10"/>
        <v>73.780923389142558</v>
      </c>
      <c r="AT9" s="53">
        <f t="shared" si="5"/>
        <v>0.59273824870483593</v>
      </c>
      <c r="AU9" s="53">
        <f t="shared" si="6"/>
        <v>0.41498038648376201</v>
      </c>
      <c r="AV9" s="59">
        <f t="shared" si="7"/>
        <v>0</v>
      </c>
      <c r="AW9" s="91">
        <v>0</v>
      </c>
      <c r="AX9" s="91"/>
      <c r="AY9" s="91" t="s">
        <v>184</v>
      </c>
      <c r="AZ9" s="92"/>
      <c r="BA9" s="93"/>
      <c r="BB9" s="52">
        <v>12700.61069275</v>
      </c>
      <c r="BC9" s="52">
        <v>12559.0872805</v>
      </c>
      <c r="BD9" s="52">
        <v>4151</v>
      </c>
      <c r="BE9" s="79" t="s">
        <v>161</v>
      </c>
    </row>
    <row r="10" spans="1:57" x14ac:dyDescent="0.2">
      <c r="A10" s="52" t="s">
        <v>40</v>
      </c>
      <c r="B10" s="52" t="s">
        <v>126</v>
      </c>
      <c r="C10" s="60" t="s">
        <v>138</v>
      </c>
      <c r="D10" s="53">
        <v>1.3773215163934425</v>
      </c>
      <c r="E10" s="53">
        <v>0.15822749999999999</v>
      </c>
      <c r="F10" s="53">
        <v>1.1077871909999999</v>
      </c>
      <c r="G10" s="53">
        <v>0.16006909090909091</v>
      </c>
      <c r="H10" s="53">
        <v>0</v>
      </c>
      <c r="I10" s="53">
        <v>0</v>
      </c>
      <c r="J10" s="53">
        <v>0</v>
      </c>
      <c r="K10" s="53">
        <v>0</v>
      </c>
      <c r="L10" s="53">
        <v>0</v>
      </c>
      <c r="M10" s="53">
        <v>0</v>
      </c>
      <c r="N10" s="53">
        <v>0</v>
      </c>
      <c r="O10" s="53">
        <v>0</v>
      </c>
      <c r="P10" s="53">
        <v>0</v>
      </c>
      <c r="Q10" s="53">
        <v>0</v>
      </c>
      <c r="R10" s="53">
        <v>0</v>
      </c>
      <c r="S10" s="53">
        <v>0</v>
      </c>
      <c r="T10" s="53">
        <v>0</v>
      </c>
      <c r="U10" s="53">
        <v>0</v>
      </c>
      <c r="V10" s="53">
        <v>0</v>
      </c>
      <c r="W10" s="53">
        <v>0</v>
      </c>
      <c r="X10" s="53">
        <v>0</v>
      </c>
      <c r="Y10" s="53">
        <v>0</v>
      </c>
      <c r="Z10" s="58">
        <v>0</v>
      </c>
      <c r="AA10" s="57">
        <f t="shared" si="0"/>
        <v>2.8034052983025335</v>
      </c>
      <c r="AB10" s="53">
        <v>0</v>
      </c>
      <c r="AC10" s="53">
        <v>0</v>
      </c>
      <c r="AD10" s="53">
        <v>15.038400000000005</v>
      </c>
      <c r="AE10" s="53">
        <f>IFERROR(
(INDEX('Conversion Ratios'!$E:$E,MATCH($D$1,'Conversion Ratios'!C:C,0))*$D10)+
(INDEX('Conversion Ratios'!$E:$E,MATCH($E$1,'Conversion Ratios'!C:C,0))*$E10)+
(INDEX('Conversion Ratios'!$E:$E,MATCH($F$1,'Conversion Ratios'!C:C,0))*$F10)+
(INDEX('Conversion Ratios'!$E:$E,MATCH($G$1,'Conversion Ratios'!C:C,0))*$G10)+
(INDEX('Conversion Ratios'!$E:$E,MATCH($H$1,'Conversion Ratios'!C:C,0))*$H10)+
(INDEX('Conversion Ratios'!$E:$E,MATCH($I$1,'Conversion Ratios'!C:C,0))*$I10)+
(INDEX('Conversion Ratios'!$E:$E,MATCH($J$1,'Conversion Ratios'!C:C,0))*$J10)+
(INDEX('Conversion Ratios'!$E:$E,MATCH($K$1,'Conversion Ratios'!C:C,0))*$K10)+
(INDEX('Conversion Ratios'!$E:$E,MATCH($L$1,'Conversion Ratios'!C:C,0))*$L10)+
(INDEX('Conversion Ratios'!$E:$E,MATCH($M$1,'Conversion Ratios'!C:C,0))*$M10)+
(INDEX('Conversion Ratios'!$E:$E,MATCH($N$1,'Conversion Ratios'!C:C,0))*$N10)+
(INDEX('Conversion Ratios'!$E:$E,MATCH($O$1,'Conversion Ratios'!C:C,0))*$O10)+
(INDEX('Conversion Ratios'!$E:$E,MATCH($P$1,'Conversion Ratios'!C:C,0))*$P10)+
(INDEX('Conversion Ratios'!$E:$E,MATCH($Q$1,'Conversion Ratios'!C:C,0))*$Q10)+
(INDEX('Conversion Ratios'!$E:$E,MATCH($R$1,'Conversion Ratios'!C:C,0))*$R10)+
(INDEX('Conversion Ratios'!$E:$E,MATCH($S$1,'Conversion Ratios'!C:C,0))*$S10)+
(INDEX('Conversion Ratios'!$E:$E,MATCH($G$1,'Conversion Ratios'!C:C,0))*$V10),
"")</f>
        <v>186.21561053395243</v>
      </c>
      <c r="AF10" s="53">
        <v>0.13598857220566316</v>
      </c>
      <c r="AG10" s="53">
        <v>2.0604841752599998E-2</v>
      </c>
      <c r="AH10" s="53">
        <v>9.2744206244262255</v>
      </c>
      <c r="AI10" s="90">
        <v>1.1559316223208602</v>
      </c>
      <c r="AJ10" s="53">
        <f t="shared" si="8"/>
        <v>190.82365828720535</v>
      </c>
      <c r="AK10" s="53">
        <f t="shared" si="1"/>
        <v>2.6468118843442703</v>
      </c>
      <c r="AL10" s="54">
        <f t="shared" si="9"/>
        <v>72.095663245248204</v>
      </c>
      <c r="AM10" s="53">
        <v>75.074939750851982</v>
      </c>
      <c r="AN10" s="59">
        <v>69.36577548728043</v>
      </c>
      <c r="AO10" s="53">
        <f t="shared" si="2"/>
        <v>5.6817033688533805</v>
      </c>
      <c r="AP10" s="53">
        <f t="shared" si="3"/>
        <v>66.413959876394827</v>
      </c>
      <c r="AQ10" s="53">
        <f t="shared" si="4"/>
        <v>1.5596295350968705</v>
      </c>
      <c r="AR10" s="53">
        <f>IFERROR(AE10-(INDEX('Conversion Ratios'!$E:$E,MATCH($H$1,'Conversion Ratios'!C:C,0))*$H10)-(INDEX('Conversion Ratios'!$E:$E,MATCH($F$1,'Conversion Ratios'!C:C,0))*$F10)-AH10,"")</f>
        <v>114.7943284944262</v>
      </c>
      <c r="AS10" s="53">
        <f t="shared" si="10"/>
        <v>73.603587205275758</v>
      </c>
      <c r="AT10" s="53">
        <f t="shared" si="5"/>
        <v>0.5892483498060378</v>
      </c>
      <c r="AU10" s="53">
        <f t="shared" si="6"/>
        <v>0.4185364277501144</v>
      </c>
      <c r="AV10" s="59">
        <f t="shared" si="7"/>
        <v>0</v>
      </c>
      <c r="AW10" s="91">
        <v>1</v>
      </c>
      <c r="AX10" s="91">
        <v>2050</v>
      </c>
      <c r="AY10" s="91">
        <v>66.385274094810285</v>
      </c>
      <c r="AZ10" s="92">
        <v>7.9261108255058388E-2</v>
      </c>
      <c r="BA10" s="93">
        <v>-2.5772602750524509E-3</v>
      </c>
      <c r="BB10" s="52">
        <v>53671.339145000005</v>
      </c>
      <c r="BC10" s="52">
        <v>53656.622672499994</v>
      </c>
      <c r="BD10" s="52">
        <v>36417</v>
      </c>
      <c r="BE10" s="79" t="s">
        <v>203</v>
      </c>
    </row>
    <row r="11" spans="1:57" x14ac:dyDescent="0.2">
      <c r="A11" s="52" t="s">
        <v>41</v>
      </c>
      <c r="B11" s="52" t="s">
        <v>126</v>
      </c>
      <c r="C11" s="60" t="s">
        <v>138</v>
      </c>
      <c r="D11" s="53">
        <v>0.31204918032786877</v>
      </c>
      <c r="E11" s="53">
        <v>0.16575000000000001</v>
      </c>
      <c r="F11" s="53">
        <v>0.43873410000000007</v>
      </c>
      <c r="G11" s="53">
        <v>0.23256198347107437</v>
      </c>
      <c r="H11" s="53">
        <v>0</v>
      </c>
      <c r="I11" s="53">
        <v>0</v>
      </c>
      <c r="J11" s="53">
        <v>0</v>
      </c>
      <c r="K11" s="53">
        <v>0</v>
      </c>
      <c r="L11" s="53">
        <v>0</v>
      </c>
      <c r="M11" s="53">
        <v>0</v>
      </c>
      <c r="N11" s="53">
        <v>0</v>
      </c>
      <c r="O11" s="53">
        <v>0</v>
      </c>
      <c r="P11" s="53">
        <v>0</v>
      </c>
      <c r="Q11" s="53">
        <v>0</v>
      </c>
      <c r="R11" s="53">
        <v>0</v>
      </c>
      <c r="S11" s="53">
        <v>0</v>
      </c>
      <c r="T11" s="53">
        <v>0</v>
      </c>
      <c r="U11" s="53">
        <v>0</v>
      </c>
      <c r="V11" s="53">
        <v>0</v>
      </c>
      <c r="W11" s="53">
        <v>0</v>
      </c>
      <c r="X11" s="53">
        <v>0</v>
      </c>
      <c r="Y11" s="53">
        <v>0</v>
      </c>
      <c r="Z11" s="58">
        <v>0</v>
      </c>
      <c r="AA11" s="57">
        <f t="shared" si="0"/>
        <v>1.1490952637989431</v>
      </c>
      <c r="AB11" s="53">
        <v>5.65</v>
      </c>
      <c r="AC11" s="53">
        <v>0.65</v>
      </c>
      <c r="AD11" s="53">
        <v>6.3000000000000007</v>
      </c>
      <c r="AE11" s="53">
        <f>IFERROR(
(INDEX('Conversion Ratios'!$E:$E,MATCH($D$1,'Conversion Ratios'!C:C,0))*$D11)+
(INDEX('Conversion Ratios'!$E:$E,MATCH($E$1,'Conversion Ratios'!C:C,0))*$E11)+
(INDEX('Conversion Ratios'!$E:$E,MATCH($F$1,'Conversion Ratios'!C:C,0))*$F11)+
(INDEX('Conversion Ratios'!$E:$E,MATCH($G$1,'Conversion Ratios'!C:C,0))*$G11)+
(INDEX('Conversion Ratios'!$E:$E,MATCH($H$1,'Conversion Ratios'!C:C,0))*$H11)+
(INDEX('Conversion Ratios'!$E:$E,MATCH($I$1,'Conversion Ratios'!C:C,0))*$I11)+
(INDEX('Conversion Ratios'!$E:$E,MATCH($J$1,'Conversion Ratios'!C:C,0))*$J11)+
(INDEX('Conversion Ratios'!$E:$E,MATCH($K$1,'Conversion Ratios'!C:C,0))*$K11)+
(INDEX('Conversion Ratios'!$E:$E,MATCH($L$1,'Conversion Ratios'!C:C,0))*$L11)+
(INDEX('Conversion Ratios'!$E:$E,MATCH($M$1,'Conversion Ratios'!C:C,0))*$M11)+
(INDEX('Conversion Ratios'!$E:$E,MATCH($N$1,'Conversion Ratios'!C:C,0))*$N11)+
(INDEX('Conversion Ratios'!$E:$E,MATCH($O$1,'Conversion Ratios'!C:C,0))*$O11)+
(INDEX('Conversion Ratios'!$E:$E,MATCH($P$1,'Conversion Ratios'!C:C,0))*$P11)+
(INDEX('Conversion Ratios'!$E:$E,MATCH($Q$1,'Conversion Ratios'!C:C,0))*$Q11)+
(INDEX('Conversion Ratios'!$E:$E,MATCH($R$1,'Conversion Ratios'!C:C,0))*$R11)+
(INDEX('Conversion Ratios'!$E:$E,MATCH($S$1,'Conversion Ratios'!C:C,0))*$S11)+
(INDEX('Conversion Ratios'!$E:$E,MATCH($G$1,'Conversion Ratios'!C:C,0))*$V11),
"")</f>
        <v>76.892214567377039</v>
      </c>
      <c r="AF11" s="53">
        <v>5.6970965336675235E-2</v>
      </c>
      <c r="AG11" s="53">
        <v>8.16045426E-3</v>
      </c>
      <c r="AH11" s="53">
        <v>3.8854198359612502</v>
      </c>
      <c r="AI11" s="90">
        <v>0.45780148398600012</v>
      </c>
      <c r="AJ11" s="53">
        <f t="shared" si="8"/>
        <v>78.848993247429789</v>
      </c>
      <c r="AK11" s="53">
        <f t="shared" si="1"/>
        <v>1.0839638442022679</v>
      </c>
      <c r="AL11" s="54">
        <f t="shared" si="9"/>
        <v>72.741349879116953</v>
      </c>
      <c r="AM11" s="53">
        <v>77.189670657726694</v>
      </c>
      <c r="AN11" s="59">
        <v>68.827929292843606</v>
      </c>
      <c r="AO11" s="53">
        <f t="shared" si="2"/>
        <v>5.8120019719259375</v>
      </c>
      <c r="AP11" s="53">
        <f t="shared" si="3"/>
        <v>66.929347907191016</v>
      </c>
      <c r="AQ11" s="53">
        <f t="shared" si="4"/>
        <v>0.65339019846226787</v>
      </c>
      <c r="AR11" s="53">
        <f>IFERROR(AE11-(INDEX('Conversion Ratios'!$E:$E,MATCH($H$1,'Conversion Ratios'!C:C,0))*$H11)-(INDEX('Conversion Ratios'!$E:$E,MATCH($F$1,'Conversion Ratios'!C:C,0))*$F11)-AH11,"")</f>
        <v>48.39381172141578</v>
      </c>
      <c r="AS11" s="53">
        <f t="shared" si="10"/>
        <v>74.065714232183169</v>
      </c>
      <c r="AT11" s="53">
        <f t="shared" si="5"/>
        <v>0.60277859077774287</v>
      </c>
      <c r="AU11" s="53">
        <f t="shared" si="6"/>
        <v>0.40474975465891294</v>
      </c>
      <c r="AV11" s="59">
        <f t="shared" si="7"/>
        <v>0</v>
      </c>
      <c r="AW11" s="91">
        <v>0</v>
      </c>
      <c r="AX11" s="91"/>
      <c r="AY11" s="91" t="s">
        <v>184</v>
      </c>
      <c r="AZ11" s="92"/>
      <c r="BA11" s="93"/>
      <c r="BB11" s="52">
        <v>6708.2164999999995</v>
      </c>
      <c r="BC11" s="52">
        <v>6670.5802910000002</v>
      </c>
      <c r="BD11" s="52">
        <v>10734</v>
      </c>
      <c r="BE11" s="79" t="s">
        <v>204</v>
      </c>
    </row>
    <row r="12" spans="1:57" x14ac:dyDescent="0.2">
      <c r="A12" s="52" t="s">
        <v>42</v>
      </c>
      <c r="B12" s="52" t="s">
        <v>126</v>
      </c>
      <c r="C12" s="60" t="s">
        <v>138</v>
      </c>
      <c r="D12" s="53">
        <v>0.19859618852459013</v>
      </c>
      <c r="E12" s="53">
        <v>3.1726249999999998E-2</v>
      </c>
      <c r="F12" s="53">
        <v>3.79313529E-2</v>
      </c>
      <c r="G12" s="53">
        <v>0</v>
      </c>
      <c r="H12" s="53">
        <v>0</v>
      </c>
      <c r="I12" s="53">
        <v>0</v>
      </c>
      <c r="J12" s="53">
        <v>0</v>
      </c>
      <c r="K12" s="53">
        <v>0</v>
      </c>
      <c r="L12" s="53">
        <v>0</v>
      </c>
      <c r="M12" s="53">
        <v>0</v>
      </c>
      <c r="N12" s="53">
        <v>0</v>
      </c>
      <c r="O12" s="53">
        <v>0</v>
      </c>
      <c r="P12" s="53">
        <v>0</v>
      </c>
      <c r="Q12" s="53">
        <v>0</v>
      </c>
      <c r="R12" s="53">
        <v>0</v>
      </c>
      <c r="S12" s="53">
        <v>0</v>
      </c>
      <c r="T12" s="53">
        <v>0</v>
      </c>
      <c r="U12" s="53">
        <v>0</v>
      </c>
      <c r="V12" s="53">
        <v>0</v>
      </c>
      <c r="W12" s="53">
        <v>0</v>
      </c>
      <c r="X12" s="53">
        <v>0</v>
      </c>
      <c r="Y12" s="53">
        <v>0</v>
      </c>
      <c r="Z12" s="58">
        <v>0</v>
      </c>
      <c r="AA12" s="57">
        <f t="shared" si="0"/>
        <v>0.2682537914245901</v>
      </c>
      <c r="AB12" s="53">
        <v>0.57893759999999994</v>
      </c>
      <c r="AC12" s="53">
        <v>7.5261888000000013E-2</v>
      </c>
      <c r="AD12" s="53">
        <v>0.65419948799999994</v>
      </c>
      <c r="AE12" s="53">
        <f>IFERROR(
(INDEX('Conversion Ratios'!$E:$E,MATCH($D$1,'Conversion Ratios'!C:C,0))*$D12)+
(INDEX('Conversion Ratios'!$E:$E,MATCH($E$1,'Conversion Ratios'!C:C,0))*$E12)+
(INDEX('Conversion Ratios'!$E:$E,MATCH($F$1,'Conversion Ratios'!C:C,0))*$F12)+
(INDEX('Conversion Ratios'!$E:$E,MATCH($G$1,'Conversion Ratios'!C:C,0))*$G12)+
(INDEX('Conversion Ratios'!$E:$E,MATCH($H$1,'Conversion Ratios'!C:C,0))*$H12)+
(INDEX('Conversion Ratios'!$E:$E,MATCH($I$1,'Conversion Ratios'!C:C,0))*$I12)+
(INDEX('Conversion Ratios'!$E:$E,MATCH($J$1,'Conversion Ratios'!C:C,0))*$J12)+
(INDEX('Conversion Ratios'!$E:$E,MATCH($K$1,'Conversion Ratios'!C:C,0))*$K12)+
(INDEX('Conversion Ratios'!$E:$E,MATCH($L$1,'Conversion Ratios'!C:C,0))*$L12)+
(INDEX('Conversion Ratios'!$E:$E,MATCH($M$1,'Conversion Ratios'!C:C,0))*$M12)+
(INDEX('Conversion Ratios'!$E:$E,MATCH($N$1,'Conversion Ratios'!C:C,0))*$N12)+
(INDEX('Conversion Ratios'!$E:$E,MATCH($O$1,'Conversion Ratios'!C:C,0))*$O12)+
(INDEX('Conversion Ratios'!$E:$E,MATCH($P$1,'Conversion Ratios'!C:C,0))*$P12)+
(INDEX('Conversion Ratios'!$E:$E,MATCH($Q$1,'Conversion Ratios'!C:C,0))*$Q12)+
(INDEX('Conversion Ratios'!$E:$E,MATCH($R$1,'Conversion Ratios'!C:C,0))*$R12)+
(INDEX('Conversion Ratios'!$E:$E,MATCH($S$1,'Conversion Ratios'!C:C,0))*$S12)+
(INDEX('Conversion Ratios'!$E:$E,MATCH($G$1,'Conversion Ratios'!C:C,0))*$V12),
"")</f>
        <v>18.727437097826609</v>
      </c>
      <c r="AF12" s="53">
        <v>1.8471859569672129E-2</v>
      </c>
      <c r="AG12" s="53">
        <v>7.0552316393999992E-4</v>
      </c>
      <c r="AH12" s="53">
        <v>1.2597808226516387</v>
      </c>
      <c r="AI12" s="90">
        <v>3.9579849497034005E-2</v>
      </c>
      <c r="AJ12" s="53">
        <f t="shared" si="8"/>
        <v>18.082275913677936</v>
      </c>
      <c r="AK12" s="53">
        <f t="shared" si="1"/>
        <v>0.249076408690978</v>
      </c>
      <c r="AL12" s="54">
        <f t="shared" si="9"/>
        <v>72.597304613108108</v>
      </c>
      <c r="AM12" s="53">
        <v>75.45386181814105</v>
      </c>
      <c r="AN12" s="59">
        <v>69.795211633181765</v>
      </c>
      <c r="AO12" s="53">
        <f t="shared" si="2"/>
        <v>2.6265012067507629</v>
      </c>
      <c r="AP12" s="53">
        <f t="shared" si="3"/>
        <v>69.970803406357348</v>
      </c>
      <c r="AQ12" s="53">
        <f t="shared" si="4"/>
        <v>0.21185057895491799</v>
      </c>
      <c r="AR12" s="53">
        <f>IFERROR(AE12-(INDEX('Conversion Ratios'!$E:$E,MATCH($H$1,'Conversion Ratios'!C:C,0))*$H12)-(INDEX('Conversion Ratios'!$E:$E,MATCH($F$1,'Conversion Ratios'!C:C,0))*$F12)-AH12,"")</f>
        <v>15.33970737748497</v>
      </c>
      <c r="AS12" s="53">
        <f t="shared" si="10"/>
        <v>72.408144708206223</v>
      </c>
      <c r="AT12" s="53">
        <f t="shared" si="5"/>
        <v>0.85054453799257623</v>
      </c>
      <c r="AU12" s="53">
        <f t="shared" si="6"/>
        <v>0.15228801916387172</v>
      </c>
      <c r="AV12" s="59">
        <f t="shared" si="7"/>
        <v>0</v>
      </c>
      <c r="AW12" s="91">
        <v>0</v>
      </c>
      <c r="AX12" s="91"/>
      <c r="AY12" s="91" t="s">
        <v>184</v>
      </c>
      <c r="AZ12" s="92"/>
      <c r="BA12" s="93"/>
      <c r="BB12" s="52">
        <v>10202.635004</v>
      </c>
      <c r="BC12" s="52">
        <v>10154.991873749999</v>
      </c>
      <c r="BD12" s="52">
        <v>2176.2600000000002</v>
      </c>
      <c r="BE12" s="79" t="s">
        <v>205</v>
      </c>
    </row>
    <row r="13" spans="1:57" x14ac:dyDescent="0.2">
      <c r="A13" s="52" t="s">
        <v>43</v>
      </c>
      <c r="B13" s="52" t="s">
        <v>127</v>
      </c>
      <c r="C13" s="60" t="s">
        <v>139</v>
      </c>
      <c r="D13" s="53">
        <v>0.88903678278688492</v>
      </c>
      <c r="E13" s="53">
        <v>0</v>
      </c>
      <c r="F13" s="53">
        <v>0.16557387295081963</v>
      </c>
      <c r="G13" s="53">
        <v>0</v>
      </c>
      <c r="H13" s="53">
        <v>0</v>
      </c>
      <c r="I13" s="53">
        <v>0.23306895491803273</v>
      </c>
      <c r="J13" s="53">
        <v>0.31659411885245892</v>
      </c>
      <c r="K13" s="53">
        <v>0</v>
      </c>
      <c r="L13" s="53">
        <v>1.7717459016393437E-2</v>
      </c>
      <c r="M13" s="53">
        <v>4.4504569672131143E-2</v>
      </c>
      <c r="N13" s="53">
        <v>3.4169385245901629E-2</v>
      </c>
      <c r="O13" s="53">
        <v>0</v>
      </c>
      <c r="P13" s="53">
        <v>0</v>
      </c>
      <c r="Q13" s="53">
        <v>0</v>
      </c>
      <c r="R13" s="53">
        <v>0</v>
      </c>
      <c r="S13" s="53">
        <v>0</v>
      </c>
      <c r="T13" s="53">
        <v>0</v>
      </c>
      <c r="U13" s="53">
        <v>0</v>
      </c>
      <c r="V13" s="53">
        <v>0</v>
      </c>
      <c r="W13" s="53">
        <v>0</v>
      </c>
      <c r="X13" s="53">
        <v>0</v>
      </c>
      <c r="Y13" s="53">
        <v>0</v>
      </c>
      <c r="Z13" s="58">
        <v>0</v>
      </c>
      <c r="AA13" s="57">
        <f t="shared" si="0"/>
        <v>1.7006651434426225</v>
      </c>
      <c r="AB13" s="53">
        <v>11.005000000000001</v>
      </c>
      <c r="AC13" s="53">
        <v>0.45300000000000001</v>
      </c>
      <c r="AD13" s="53">
        <v>11.458</v>
      </c>
      <c r="AE13" s="53">
        <f>IFERROR(
(INDEX('Conversion Ratios'!$E:$E,MATCH($D$1,'Conversion Ratios'!C:C,0))*$D13)+
(INDEX('Conversion Ratios'!$E:$E,MATCH($E$1,'Conversion Ratios'!C:C,0))*$E13)+
(INDEX('Conversion Ratios'!$E:$E,MATCH($F$1,'Conversion Ratios'!C:C,0))*$F13)+
(INDEX('Conversion Ratios'!$E:$E,MATCH($G$1,'Conversion Ratios'!C:C,0))*$G13)+
(INDEX('Conversion Ratios'!$E:$E,MATCH($H$1,'Conversion Ratios'!C:C,0))*$H13)+
(INDEX('Conversion Ratios'!$E:$E,MATCH($I$1,'Conversion Ratios'!C:C,0))*$I13)+
(INDEX('Conversion Ratios'!$E:$E,MATCH($J$1,'Conversion Ratios'!C:C,0))*$J13)+
(INDEX('Conversion Ratios'!$E:$E,MATCH($K$1,'Conversion Ratios'!C:C,0))*$K13)+
(INDEX('Conversion Ratios'!$E:$E,MATCH($L$1,'Conversion Ratios'!C:C,0))*$L13)+
(INDEX('Conversion Ratios'!$E:$E,MATCH($M$1,'Conversion Ratios'!C:C,0))*$M13)+
(INDEX('Conversion Ratios'!$E:$E,MATCH($N$1,'Conversion Ratios'!C:C,0))*$N13)+
(INDEX('Conversion Ratios'!$E:$E,MATCH($O$1,'Conversion Ratios'!C:C,0))*$O13)+
(INDEX('Conversion Ratios'!$E:$E,MATCH($P$1,'Conversion Ratios'!C:C,0))*$P13)+
(INDEX('Conversion Ratios'!$E:$E,MATCH($Q$1,'Conversion Ratios'!C:C,0))*$Q13)+
(INDEX('Conversion Ratios'!$E:$E,MATCH($R$1,'Conversion Ratios'!C:C,0))*$R13)+
(INDEX('Conversion Ratios'!$E:$E,MATCH($S$1,'Conversion Ratios'!C:C,0))*$S13)+
(INDEX('Conversion Ratios'!$E:$E,MATCH($G$1,'Conversion Ratios'!C:C,0))*$V13),
"")</f>
        <v>120.64637628278685</v>
      </c>
      <c r="AF13" s="53">
        <v>0.12311431989344256</v>
      </c>
      <c r="AG13" s="53">
        <v>3.079674036885245E-3</v>
      </c>
      <c r="AH13" s="53">
        <v>8.3963966167327815</v>
      </c>
      <c r="AI13" s="90">
        <v>0.17276971346926226</v>
      </c>
      <c r="AJ13" s="53">
        <f t="shared" si="8"/>
        <v>123.53520995258481</v>
      </c>
      <c r="AK13" s="53">
        <f t="shared" si="1"/>
        <v>1.5744711495122947</v>
      </c>
      <c r="AL13" s="54">
        <f t="shared" si="9"/>
        <v>78.461399556829505</v>
      </c>
      <c r="AM13" s="53">
        <v>80.760189262704941</v>
      </c>
      <c r="AN13" s="59">
        <v>76.319101891437086</v>
      </c>
      <c r="AO13" s="53">
        <f t="shared" si="2"/>
        <v>7.2773642143580775</v>
      </c>
      <c r="AP13" s="53">
        <f t="shared" si="3"/>
        <v>71.184035342471418</v>
      </c>
      <c r="AQ13" s="53">
        <f t="shared" si="4"/>
        <v>1.4119769505983604</v>
      </c>
      <c r="AR13" s="53">
        <f>IFERROR(AE13-(INDEX('Conversion Ratios'!$E:$E,MATCH($H$1,'Conversion Ratios'!C:C,0))*$H13)-(INDEX('Conversion Ratios'!$E:$E,MATCH($F$1,'Conversion Ratios'!C:C,0))*$F13)-AH13,"")</f>
        <v>102.96128539351308</v>
      </c>
      <c r="AS13" s="53">
        <f t="shared" si="10"/>
        <v>72.919947701611335</v>
      </c>
      <c r="AT13" s="53">
        <f t="shared" si="5"/>
        <v>0.89679442588435598</v>
      </c>
      <c r="AU13" s="53">
        <f t="shared" si="6"/>
        <v>0.10516157949423684</v>
      </c>
      <c r="AV13" s="59">
        <f t="shared" si="7"/>
        <v>0</v>
      </c>
      <c r="AW13" s="91">
        <v>0</v>
      </c>
      <c r="AX13" s="91"/>
      <c r="AY13" s="91" t="s">
        <v>184</v>
      </c>
      <c r="AZ13" s="92"/>
      <c r="BA13" s="93"/>
      <c r="BB13" s="52">
        <v>29394.706577249999</v>
      </c>
      <c r="BC13" s="52">
        <v>3382.8898067499999</v>
      </c>
      <c r="BD13" s="52">
        <v>23197.97</v>
      </c>
      <c r="BE13" s="95" t="s">
        <v>206</v>
      </c>
    </row>
    <row r="14" spans="1:57" x14ac:dyDescent="0.2">
      <c r="A14" s="52" t="s">
        <v>134</v>
      </c>
      <c r="B14" s="52" t="s">
        <v>126</v>
      </c>
      <c r="C14" s="60" t="s">
        <v>23</v>
      </c>
      <c r="D14" s="53">
        <v>0.18954098360655733</v>
      </c>
      <c r="E14" s="53">
        <v>0.121125</v>
      </c>
      <c r="F14" s="53">
        <v>0.46280430000000006</v>
      </c>
      <c r="G14" s="53">
        <v>0</v>
      </c>
      <c r="H14" s="53">
        <v>0</v>
      </c>
      <c r="I14" s="53">
        <v>0</v>
      </c>
      <c r="J14" s="53">
        <v>0</v>
      </c>
      <c r="K14" s="53">
        <v>0</v>
      </c>
      <c r="L14" s="53">
        <v>0</v>
      </c>
      <c r="M14" s="53">
        <v>0</v>
      </c>
      <c r="N14" s="53">
        <v>0</v>
      </c>
      <c r="O14" s="53">
        <v>0</v>
      </c>
      <c r="P14" s="53">
        <v>0</v>
      </c>
      <c r="Q14" s="53">
        <v>0</v>
      </c>
      <c r="R14" s="53">
        <v>0</v>
      </c>
      <c r="S14" s="53">
        <v>0</v>
      </c>
      <c r="T14" s="53">
        <v>0</v>
      </c>
      <c r="U14" s="53">
        <v>0</v>
      </c>
      <c r="V14" s="53">
        <v>0</v>
      </c>
      <c r="W14" s="53">
        <v>0</v>
      </c>
      <c r="X14" s="53">
        <v>0</v>
      </c>
      <c r="Y14" s="53">
        <v>0</v>
      </c>
      <c r="Z14" s="58">
        <v>0</v>
      </c>
      <c r="AA14" s="57">
        <f t="shared" si="0"/>
        <v>0.77347028360655745</v>
      </c>
      <c r="AB14" s="53">
        <v>3.3126449999999998</v>
      </c>
      <c r="AC14" s="53">
        <v>1.9902699999999999E-2</v>
      </c>
      <c r="AD14" s="53">
        <v>3.3325476999999997</v>
      </c>
      <c r="AE14" s="53">
        <f>IFERROR(
(INDEX('Conversion Ratios'!$E:$E,MATCH($D$1,'Conversion Ratios'!C:C,0))*$D14)+
(INDEX('Conversion Ratios'!$E:$E,MATCH($E$1,'Conversion Ratios'!C:C,0))*$E14)+
(INDEX('Conversion Ratios'!$E:$E,MATCH($F$1,'Conversion Ratios'!C:C,0))*$F14)+
(INDEX('Conversion Ratios'!$E:$E,MATCH($G$1,'Conversion Ratios'!C:C,0))*$G14)+
(INDEX('Conversion Ratios'!$E:$E,MATCH($H$1,'Conversion Ratios'!C:C,0))*$H14)+
(INDEX('Conversion Ratios'!$E:$E,MATCH($I$1,'Conversion Ratios'!C:C,0))*$I14)+
(INDEX('Conversion Ratios'!$E:$E,MATCH($J$1,'Conversion Ratios'!C:C,0))*$J14)+
(INDEX('Conversion Ratios'!$E:$E,MATCH($K$1,'Conversion Ratios'!C:C,0))*$K14)+
(INDEX('Conversion Ratios'!$E:$E,MATCH($L$1,'Conversion Ratios'!C:C,0))*$L14)+
(INDEX('Conversion Ratios'!$E:$E,MATCH($M$1,'Conversion Ratios'!C:C,0))*$M14)+
(INDEX('Conversion Ratios'!$E:$E,MATCH($N$1,'Conversion Ratios'!C:C,0))*$N14)+
(INDEX('Conversion Ratios'!$E:$E,MATCH($O$1,'Conversion Ratios'!C:C,0))*$O14)+
(INDEX('Conversion Ratios'!$E:$E,MATCH($P$1,'Conversion Ratios'!C:C,0))*$P14)+
(INDEX('Conversion Ratios'!$E:$E,MATCH($Q$1,'Conversion Ratios'!C:C,0))*$Q14)+
(INDEX('Conversion Ratios'!$E:$E,MATCH($R$1,'Conversion Ratios'!C:C,0))*$R14)+
(INDEX('Conversion Ratios'!$E:$E,MATCH($S$1,'Conversion Ratios'!C:C,0))*$S14)+
(INDEX('Conversion Ratios'!$E:$E,MATCH($G$1,'Conversion Ratios'!C:C,0))*$V14),
"")</f>
        <v>47.635180861147539</v>
      </c>
      <c r="AF14" s="53">
        <v>2.4915411885245896E-2</v>
      </c>
      <c r="AG14" s="53">
        <v>8.6081599800000002E-3</v>
      </c>
      <c r="AH14" s="53">
        <v>1.6992310905737698</v>
      </c>
      <c r="AI14" s="90">
        <v>0.48291777487800014</v>
      </c>
      <c r="AJ14" s="53">
        <f t="shared" si="8"/>
        <v>48.785579695695773</v>
      </c>
      <c r="AK14" s="53">
        <f t="shared" si="1"/>
        <v>0.73994671174131155</v>
      </c>
      <c r="AL14" s="54">
        <f t="shared" si="9"/>
        <v>65.931206830947332</v>
      </c>
      <c r="AM14" s="53">
        <v>68.882573539515164</v>
      </c>
      <c r="AN14" s="59">
        <v>63.272966844864428</v>
      </c>
      <c r="AO14" s="53">
        <f t="shared" si="2"/>
        <v>4.5037671593371069</v>
      </c>
      <c r="AP14" s="53">
        <f t="shared" si="3"/>
        <v>61.427439671610223</v>
      </c>
      <c r="AQ14" s="53">
        <f t="shared" si="4"/>
        <v>0.28575057172131152</v>
      </c>
      <c r="AR14" s="53">
        <f>IFERROR(AE14-(INDEX('Conversion Ratios'!$E:$E,MATCH($H$1,'Conversion Ratios'!C:C,0))*$H14)-(INDEX('Conversion Ratios'!$E:$E,MATCH($F$1,'Conversion Ratios'!C:C,0))*$F14)-AH14,"")</f>
        <v>19.972628540573766</v>
      </c>
      <c r="AS14" s="53">
        <f t="shared" si="10"/>
        <v>69.89532311435859</v>
      </c>
      <c r="AT14" s="53">
        <f t="shared" si="5"/>
        <v>0.38617723031548673</v>
      </c>
      <c r="AU14" s="53">
        <f t="shared" si="6"/>
        <v>0.62545625604698729</v>
      </c>
      <c r="AV14" s="59">
        <f t="shared" si="7"/>
        <v>0</v>
      </c>
      <c r="AW14" s="91">
        <v>0</v>
      </c>
      <c r="AX14" s="91"/>
      <c r="AY14" s="91" t="s">
        <v>184</v>
      </c>
      <c r="AZ14" s="92"/>
      <c r="BA14" s="93"/>
      <c r="BB14" s="52">
        <v>1421.228785</v>
      </c>
      <c r="BC14" s="52">
        <v>1417.435997</v>
      </c>
      <c r="BD14" s="52">
        <v>5939</v>
      </c>
      <c r="BE14" s="95" t="s">
        <v>207</v>
      </c>
    </row>
    <row r="15" spans="1:57" x14ac:dyDescent="0.2">
      <c r="A15" s="52" t="s">
        <v>44</v>
      </c>
      <c r="B15" s="52" t="s">
        <v>127</v>
      </c>
      <c r="C15" s="60" t="s">
        <v>128</v>
      </c>
      <c r="D15" s="53">
        <v>1.6738849672131146</v>
      </c>
      <c r="E15" s="53">
        <v>0</v>
      </c>
      <c r="F15" s="53">
        <v>4.167667134636682</v>
      </c>
      <c r="G15" s="53">
        <v>0</v>
      </c>
      <c r="H15" s="53">
        <v>0</v>
      </c>
      <c r="I15" s="53">
        <v>0.14176</v>
      </c>
      <c r="J15" s="53">
        <v>0.44891999999999993</v>
      </c>
      <c r="K15" s="53">
        <v>0.101871</v>
      </c>
      <c r="L15" s="53">
        <v>8.0800000000000004E-3</v>
      </c>
      <c r="M15" s="53">
        <v>0</v>
      </c>
      <c r="N15" s="53">
        <v>5.1556999999999999E-2</v>
      </c>
      <c r="O15" s="53">
        <v>0</v>
      </c>
      <c r="P15" s="53">
        <v>0</v>
      </c>
      <c r="Q15" s="53">
        <v>0.64266800000000002</v>
      </c>
      <c r="R15" s="53">
        <v>0</v>
      </c>
      <c r="S15" s="53">
        <v>7.2360000000000002E-3</v>
      </c>
      <c r="T15" s="53">
        <v>0</v>
      </c>
      <c r="U15" s="53">
        <v>0</v>
      </c>
      <c r="V15" s="53">
        <v>0</v>
      </c>
      <c r="W15" s="53">
        <v>0.29655999999999999</v>
      </c>
      <c r="X15" s="53">
        <v>0</v>
      </c>
      <c r="Y15" s="53">
        <v>0</v>
      </c>
      <c r="Z15" s="58">
        <v>4.6121399999999997E-6</v>
      </c>
      <c r="AA15" s="57">
        <f t="shared" si="0"/>
        <v>7.5402087139897951</v>
      </c>
      <c r="AB15" s="53">
        <v>34.504580037488282</v>
      </c>
      <c r="AC15" s="53">
        <v>0.67</v>
      </c>
      <c r="AD15" s="53">
        <v>35.174580037488283</v>
      </c>
      <c r="AE15" s="53">
        <f>IFERROR(
(INDEX('Conversion Ratios'!$E:$E,MATCH($D$1,'Conversion Ratios'!C:C,0))*$D15)+
(INDEX('Conversion Ratios'!$E:$E,MATCH($E$1,'Conversion Ratios'!C:C,0))*$E15)+
(INDEX('Conversion Ratios'!$E:$E,MATCH($F$1,'Conversion Ratios'!C:C,0))*$F15)+
(INDEX('Conversion Ratios'!$E:$E,MATCH($G$1,'Conversion Ratios'!C:C,0))*$G15)+
(INDEX('Conversion Ratios'!$E:$E,MATCH($H$1,'Conversion Ratios'!C:C,0))*$H15)+
(INDEX('Conversion Ratios'!$E:$E,MATCH($I$1,'Conversion Ratios'!C:C,0))*$I15)+
(INDEX('Conversion Ratios'!$E:$E,MATCH($J$1,'Conversion Ratios'!C:C,0))*$J15)+
(INDEX('Conversion Ratios'!$E:$E,MATCH($K$1,'Conversion Ratios'!C:C,0))*$K15)+
(INDEX('Conversion Ratios'!$E:$E,MATCH($L$1,'Conversion Ratios'!C:C,0))*$L15)+
(INDEX('Conversion Ratios'!$E:$E,MATCH($M$1,'Conversion Ratios'!C:C,0))*$M15)+
(INDEX('Conversion Ratios'!$E:$E,MATCH($N$1,'Conversion Ratios'!C:C,0))*$N15)+
(INDEX('Conversion Ratios'!$E:$E,MATCH($O$1,'Conversion Ratios'!C:C,0))*$O15)+
(INDEX('Conversion Ratios'!$E:$E,MATCH($P$1,'Conversion Ratios'!C:C,0))*$P15)+
(INDEX('Conversion Ratios'!$E:$E,MATCH($Q$1,'Conversion Ratios'!C:C,0))*$Q15)+
(INDEX('Conversion Ratios'!$E:$E,MATCH($R$1,'Conversion Ratios'!C:C,0))*$R15)+
(INDEX('Conversion Ratios'!$E:$E,MATCH($S$1,'Conversion Ratios'!C:C,0))*$S15)+
(INDEX('Conversion Ratios'!$E:$E,MATCH($G$1,'Conversion Ratios'!C:C,0))*$V15),
"")</f>
        <v>458.45172048207951</v>
      </c>
      <c r="AF15" s="53">
        <v>0.24669335277049181</v>
      </c>
      <c r="AG15" s="53">
        <v>7.7518608704242278E-2</v>
      </c>
      <c r="AH15" s="53">
        <v>16.861631458947535</v>
      </c>
      <c r="AI15" s="90">
        <v>4.3487939483079927</v>
      </c>
      <c r="AJ15" s="53">
        <f t="shared" si="8"/>
        <v>472.41587511231222</v>
      </c>
      <c r="AK15" s="53">
        <f t="shared" si="1"/>
        <v>7.2159967525150615</v>
      </c>
      <c r="AL15" s="54">
        <f t="shared" si="9"/>
        <v>65.467861380017467</v>
      </c>
      <c r="AM15" s="53">
        <v>67.686133677084399</v>
      </c>
      <c r="AN15" s="59">
        <v>63.384952848051093</v>
      </c>
      <c r="AO15" s="53">
        <f t="shared" si="2"/>
        <v>4.8745282521404327</v>
      </c>
      <c r="AP15" s="53">
        <f t="shared" si="3"/>
        <v>60.593333127877031</v>
      </c>
      <c r="AQ15" s="53">
        <f t="shared" si="4"/>
        <v>2.8220522265826209</v>
      </c>
      <c r="AR15" s="53">
        <f>IFERROR(AE15-(INDEX('Conversion Ratios'!$E:$E,MATCH($H$1,'Conversion Ratios'!C:C,0))*$H15)-(INDEX('Conversion Ratios'!$E:$E,MATCH($F$1,'Conversion Ratios'!C:C,0))*$F15)-AH15,"")</f>
        <v>207.78396277001411</v>
      </c>
      <c r="AS15" s="53">
        <f t="shared" si="10"/>
        <v>73.628673776045318</v>
      </c>
      <c r="AT15" s="53">
        <f t="shared" si="5"/>
        <v>0.39108280163776732</v>
      </c>
      <c r="AU15" s="53">
        <f t="shared" si="6"/>
        <v>0.5775594526402863</v>
      </c>
      <c r="AV15" s="59">
        <f t="shared" si="7"/>
        <v>6.3915494396425351E-7</v>
      </c>
      <c r="AW15" s="91">
        <v>1</v>
      </c>
      <c r="AX15" s="91">
        <v>2050</v>
      </c>
      <c r="AY15" s="91">
        <v>29.460537621007902</v>
      </c>
      <c r="AZ15" s="92">
        <v>0.55001469954165416</v>
      </c>
      <c r="BA15" s="93">
        <v>-2.4645599487664427E-2</v>
      </c>
      <c r="BB15" s="52">
        <v>45326.630222749998</v>
      </c>
      <c r="BC15" s="52">
        <v>31465.261777749998</v>
      </c>
      <c r="BD15" s="52">
        <v>89484.38</v>
      </c>
      <c r="BE15" s="95" t="s">
        <v>208</v>
      </c>
    </row>
    <row r="16" spans="1:57" x14ac:dyDescent="0.2">
      <c r="A16" s="52" t="s">
        <v>45</v>
      </c>
      <c r="B16" s="52" t="s">
        <v>126</v>
      </c>
      <c r="C16" s="60" t="s">
        <v>138</v>
      </c>
      <c r="D16" s="53">
        <v>0.84347760245901637</v>
      </c>
      <c r="E16" s="53">
        <v>0.180100125</v>
      </c>
      <c r="F16" s="53">
        <v>0.48680338350000008</v>
      </c>
      <c r="G16" s="53">
        <v>0</v>
      </c>
      <c r="H16" s="53">
        <v>0</v>
      </c>
      <c r="I16" s="53">
        <v>0</v>
      </c>
      <c r="J16" s="53">
        <v>0</v>
      </c>
      <c r="K16" s="53">
        <v>0</v>
      </c>
      <c r="L16" s="53">
        <v>0</v>
      </c>
      <c r="M16" s="53">
        <v>0</v>
      </c>
      <c r="N16" s="53">
        <v>0</v>
      </c>
      <c r="O16" s="53">
        <v>0</v>
      </c>
      <c r="P16" s="53">
        <v>0</v>
      </c>
      <c r="Q16" s="53">
        <v>0</v>
      </c>
      <c r="R16" s="53">
        <v>0</v>
      </c>
      <c r="S16" s="53">
        <v>0</v>
      </c>
      <c r="T16" s="53">
        <v>0</v>
      </c>
      <c r="U16" s="53">
        <v>0</v>
      </c>
      <c r="V16" s="53">
        <v>0</v>
      </c>
      <c r="W16" s="53">
        <v>0</v>
      </c>
      <c r="X16" s="53">
        <v>0</v>
      </c>
      <c r="Y16" s="53">
        <v>0</v>
      </c>
      <c r="Z16" s="58">
        <v>0</v>
      </c>
      <c r="AA16" s="57">
        <f t="shared" si="0"/>
        <v>1.5103811109590164</v>
      </c>
      <c r="AB16" s="53">
        <v>5.4056414500000001</v>
      </c>
      <c r="AC16" s="53">
        <v>0.7027333885</v>
      </c>
      <c r="AD16" s="53">
        <v>6.1083748384999996</v>
      </c>
      <c r="AE16" s="53">
        <f>IFERROR(
(INDEX('Conversion Ratios'!$E:$E,MATCH($D$1,'Conversion Ratios'!C:C,0))*$D16)+
(INDEX('Conversion Ratios'!$E:$E,MATCH($E$1,'Conversion Ratios'!C:C,0))*$E16)+
(INDEX('Conversion Ratios'!$E:$E,MATCH($F$1,'Conversion Ratios'!C:C,0))*$F16)+
(INDEX('Conversion Ratios'!$E:$E,MATCH($G$1,'Conversion Ratios'!C:C,0))*$G16)+
(INDEX('Conversion Ratios'!$E:$E,MATCH($H$1,'Conversion Ratios'!C:C,0))*$H16)+
(INDEX('Conversion Ratios'!$E:$E,MATCH($I$1,'Conversion Ratios'!C:C,0))*$I16)+
(INDEX('Conversion Ratios'!$E:$E,MATCH($J$1,'Conversion Ratios'!C:C,0))*$J16)+
(INDEX('Conversion Ratios'!$E:$E,MATCH($K$1,'Conversion Ratios'!C:C,0))*$K16)+
(INDEX('Conversion Ratios'!$E:$E,MATCH($L$1,'Conversion Ratios'!C:C,0))*$L16)+
(INDEX('Conversion Ratios'!$E:$E,MATCH($M$1,'Conversion Ratios'!C:C,0))*$M16)+
(INDEX('Conversion Ratios'!$E:$E,MATCH($N$1,'Conversion Ratios'!C:C,0))*$N16)+
(INDEX('Conversion Ratios'!$E:$E,MATCH($O$1,'Conversion Ratios'!C:C,0))*$O16)+
(INDEX('Conversion Ratios'!$E:$E,MATCH($P$1,'Conversion Ratios'!C:C,0))*$P16)+
(INDEX('Conversion Ratios'!$E:$E,MATCH($Q$1,'Conversion Ratios'!C:C,0))*$Q16)+
(INDEX('Conversion Ratios'!$E:$E,MATCH($R$1,'Conversion Ratios'!C:C,0))*$R16)+
(INDEX('Conversion Ratios'!$E:$E,MATCH($S$1,'Conversion Ratios'!C:C,0))*$S16)+
(INDEX('Conversion Ratios'!$E:$E,MATCH($G$1,'Conversion Ratios'!C:C,0))*$V16),
"")</f>
        <v>100.72111868217786</v>
      </c>
      <c r="AF16" s="53">
        <v>8.2090933742213101E-2</v>
      </c>
      <c r="AG16" s="53">
        <v>9.0545429331000005E-3</v>
      </c>
      <c r="AH16" s="53">
        <v>5.5986016812189323</v>
      </c>
      <c r="AI16" s="90">
        <v>0.50795985854691017</v>
      </c>
      <c r="AJ16" s="53">
        <f t="shared" si="8"/>
        <v>100.72293198091201</v>
      </c>
      <c r="AK16" s="53">
        <f t="shared" si="1"/>
        <v>1.4192356342837034</v>
      </c>
      <c r="AL16" s="54">
        <f t="shared" si="9"/>
        <v>70.969844293507663</v>
      </c>
      <c r="AM16" s="53">
        <v>73.803148548552926</v>
      </c>
      <c r="AN16" s="59">
        <v>68.28065016421985</v>
      </c>
      <c r="AO16" s="53">
        <f t="shared" si="2"/>
        <v>4.30398919738436</v>
      </c>
      <c r="AP16" s="53">
        <f t="shared" si="3"/>
        <v>66.665855096123295</v>
      </c>
      <c r="AQ16" s="53">
        <f t="shared" si="4"/>
        <v>0.94148679371680322</v>
      </c>
      <c r="AR16" s="53">
        <f>IFERROR(AE16-(INDEX('Conversion Ratios'!$E:$E,MATCH($H$1,'Conversion Ratios'!C:C,0))*$H16)-(INDEX('Conversion Ratios'!$E:$E,MATCH($F$1,'Conversion Ratios'!C:C,0))*$F16)-AH16,"")</f>
        <v>67.81284718660892</v>
      </c>
      <c r="AS16" s="53">
        <f t="shared" si="10"/>
        <v>72.02740138169888</v>
      </c>
      <c r="AT16" s="53">
        <f t="shared" si="5"/>
        <v>0.66337595461515952</v>
      </c>
      <c r="AU16" s="53">
        <f t="shared" si="6"/>
        <v>0.34300391826456123</v>
      </c>
      <c r="AV16" s="59">
        <f t="shared" si="7"/>
        <v>0</v>
      </c>
      <c r="AW16" s="91">
        <v>1</v>
      </c>
      <c r="AX16" s="91">
        <v>2040</v>
      </c>
      <c r="AY16" s="91">
        <v>66.605510942992552</v>
      </c>
      <c r="AZ16" s="92">
        <v>6.1497661786775348E-2</v>
      </c>
      <c r="BA16" s="93">
        <v>-2.8808392830345086E-3</v>
      </c>
      <c r="BB16" s="52">
        <v>35623.22649275</v>
      </c>
      <c r="BC16" s="52">
        <v>35566.243938499996</v>
      </c>
      <c r="BD16" s="52">
        <v>17266.48</v>
      </c>
      <c r="BE16" s="95" t="s">
        <v>209</v>
      </c>
    </row>
    <row r="17" spans="1:57" x14ac:dyDescent="0.2">
      <c r="A17" s="52" t="s">
        <v>46</v>
      </c>
      <c r="B17" s="52" t="s">
        <v>127</v>
      </c>
      <c r="C17" s="60" t="s">
        <v>128</v>
      </c>
      <c r="D17" s="53">
        <v>4.1895491803278677</v>
      </c>
      <c r="E17" s="53">
        <v>0</v>
      </c>
      <c r="F17" s="53">
        <v>2.4047003542800001</v>
      </c>
      <c r="G17" s="53">
        <v>0</v>
      </c>
      <c r="H17" s="53">
        <v>0</v>
      </c>
      <c r="I17" s="53">
        <v>0</v>
      </c>
      <c r="J17" s="53">
        <v>0</v>
      </c>
      <c r="K17" s="53">
        <v>0</v>
      </c>
      <c r="L17" s="53">
        <v>0</v>
      </c>
      <c r="M17" s="53">
        <v>0</v>
      </c>
      <c r="N17" s="53">
        <v>0</v>
      </c>
      <c r="O17" s="53">
        <v>0</v>
      </c>
      <c r="P17" s="53">
        <v>0</v>
      </c>
      <c r="Q17" s="53">
        <v>0</v>
      </c>
      <c r="R17" s="53">
        <v>0</v>
      </c>
      <c r="S17" s="53">
        <v>0</v>
      </c>
      <c r="T17" s="53">
        <v>0</v>
      </c>
      <c r="U17" s="53">
        <v>0</v>
      </c>
      <c r="V17" s="53">
        <v>0</v>
      </c>
      <c r="W17" s="53">
        <v>0</v>
      </c>
      <c r="X17" s="53">
        <v>0</v>
      </c>
      <c r="Y17" s="53">
        <v>4.5036E-3</v>
      </c>
      <c r="Z17" s="58">
        <v>0</v>
      </c>
      <c r="AA17" s="57">
        <f t="shared" si="0"/>
        <v>6.5987531346078674</v>
      </c>
      <c r="AB17" s="53">
        <v>0</v>
      </c>
      <c r="AC17" s="53">
        <v>0</v>
      </c>
      <c r="AD17" s="53">
        <v>14.419444444444444</v>
      </c>
      <c r="AE17" s="53">
        <f>IFERROR(
(INDEX('Conversion Ratios'!$E:$E,MATCH($D$1,'Conversion Ratios'!C:C,0))*$D17)+
(INDEX('Conversion Ratios'!$E:$E,MATCH($E$1,'Conversion Ratios'!C:C,0))*$E17)+
(INDEX('Conversion Ratios'!$E:$E,MATCH($F$1,'Conversion Ratios'!C:C,0))*$F17)+
(INDEX('Conversion Ratios'!$E:$E,MATCH($G$1,'Conversion Ratios'!C:C,0))*$G17)+
(INDEX('Conversion Ratios'!$E:$E,MATCH($H$1,'Conversion Ratios'!C:C,0))*$H17)+
(INDEX('Conversion Ratios'!$E:$E,MATCH($I$1,'Conversion Ratios'!C:C,0))*$I17)+
(INDEX('Conversion Ratios'!$E:$E,MATCH($J$1,'Conversion Ratios'!C:C,0))*$J17)+
(INDEX('Conversion Ratios'!$E:$E,MATCH($K$1,'Conversion Ratios'!C:C,0))*$K17)+
(INDEX('Conversion Ratios'!$E:$E,MATCH($L$1,'Conversion Ratios'!C:C,0))*$L17)+
(INDEX('Conversion Ratios'!$E:$E,MATCH($M$1,'Conversion Ratios'!C:C,0))*$M17)+
(INDEX('Conversion Ratios'!$E:$E,MATCH($N$1,'Conversion Ratios'!C:C,0))*$N17)+
(INDEX('Conversion Ratios'!$E:$E,MATCH($O$1,'Conversion Ratios'!C:C,0))*$O17)+
(INDEX('Conversion Ratios'!$E:$E,MATCH($P$1,'Conversion Ratios'!C:C,0))*$P17)+
(INDEX('Conversion Ratios'!$E:$E,MATCH($Q$1,'Conversion Ratios'!C:C,0))*$Q17)+
(INDEX('Conversion Ratios'!$E:$E,MATCH($R$1,'Conversion Ratios'!C:C,0))*$R17)+
(INDEX('Conversion Ratios'!$E:$E,MATCH($S$1,'Conversion Ratios'!C:C,0))*$S17)+
(INDEX('Conversion Ratios'!$E:$E,MATCH($G$1,'Conversion Ratios'!C:C,0))*$V17),
"")</f>
        <v>442.13729643248496</v>
      </c>
      <c r="AF17" s="53">
        <v>0.33600184426229496</v>
      </c>
      <c r="AG17" s="53">
        <v>4.4727426589607995E-2</v>
      </c>
      <c r="AH17" s="53">
        <v>22.915325778688512</v>
      </c>
      <c r="AI17" s="90">
        <v>2.5092086316770086</v>
      </c>
      <c r="AJ17" s="53">
        <f t="shared" si="8"/>
        <v>431.1322064665639</v>
      </c>
      <c r="AK17" s="53">
        <f t="shared" si="1"/>
        <v>6.2180238637559642</v>
      </c>
      <c r="AL17" s="54">
        <f t="shared" si="9"/>
        <v>69.335888043076892</v>
      </c>
      <c r="AM17" s="53">
        <v>71.646541339301834</v>
      </c>
      <c r="AN17" s="59">
        <v>67.13500866827448</v>
      </c>
      <c r="AO17" s="53">
        <f t="shared" si="2"/>
        <v>2.3189754109007965</v>
      </c>
      <c r="AP17" s="53">
        <f t="shared" si="3"/>
        <v>67.016912632176087</v>
      </c>
      <c r="AQ17" s="53">
        <f t="shared" si="4"/>
        <v>3.8535473360655725</v>
      </c>
      <c r="AR17" s="53">
        <f>IFERROR(AE17-(INDEX('Conversion Ratios'!$E:$E,MATCH($H$1,'Conversion Ratios'!C:C,0))*$H17)-(INDEX('Conversion Ratios'!$E:$E,MATCH($F$1,'Conversion Ratios'!C:C,0))*$F17)-AH17,"")</f>
        <v>284.31828077868846</v>
      </c>
      <c r="AS17" s="53">
        <f t="shared" si="10"/>
        <v>73.780923389142572</v>
      </c>
      <c r="AT17" s="53">
        <f t="shared" si="5"/>
        <v>0.61973826741440929</v>
      </c>
      <c r="AU17" s="53">
        <f t="shared" si="6"/>
        <v>0.38673064095116766</v>
      </c>
      <c r="AV17" s="59">
        <f t="shared" si="7"/>
        <v>7.2428155611477891E-4</v>
      </c>
      <c r="AW17" s="91">
        <v>1</v>
      </c>
      <c r="AX17" s="91">
        <v>2030</v>
      </c>
      <c r="AY17" s="91">
        <v>66.7157272548192</v>
      </c>
      <c r="AZ17" s="92">
        <v>3.784644858928185E-2</v>
      </c>
      <c r="BA17" s="93">
        <v>-3.2099391109812192E-3</v>
      </c>
      <c r="BB17" s="52">
        <v>55423.469886749997</v>
      </c>
      <c r="BC17" s="52">
        <v>16383.177697499999</v>
      </c>
      <c r="BD17" s="52">
        <v>79301</v>
      </c>
      <c r="BE17" s="95" t="s">
        <v>198</v>
      </c>
    </row>
    <row r="18" spans="1:57" x14ac:dyDescent="0.2">
      <c r="A18" s="52" t="s">
        <v>47</v>
      </c>
      <c r="B18" s="52" t="s">
        <v>127</v>
      </c>
      <c r="C18" s="60" t="s">
        <v>138</v>
      </c>
      <c r="D18" s="53">
        <v>0</v>
      </c>
      <c r="E18" s="53">
        <v>0</v>
      </c>
      <c r="F18" s="53">
        <v>4.4055905880000008</v>
      </c>
      <c r="G18" s="53">
        <v>0</v>
      </c>
      <c r="H18" s="53">
        <v>0</v>
      </c>
      <c r="I18" s="53">
        <v>4.2173860588235295</v>
      </c>
      <c r="J18" s="53">
        <v>3.9943015214384503</v>
      </c>
      <c r="K18" s="53">
        <v>0.83279189189189184</v>
      </c>
      <c r="L18" s="53">
        <v>0.87985951661631423</v>
      </c>
      <c r="M18" s="53">
        <v>0</v>
      </c>
      <c r="N18" s="53">
        <v>0</v>
      </c>
      <c r="O18" s="53">
        <v>0</v>
      </c>
      <c r="P18" s="53">
        <v>0</v>
      </c>
      <c r="Q18" s="53">
        <v>0</v>
      </c>
      <c r="R18" s="53">
        <v>0</v>
      </c>
      <c r="S18" s="53">
        <v>1.3812351931330471</v>
      </c>
      <c r="T18" s="53">
        <v>0</v>
      </c>
      <c r="U18" s="53">
        <v>0</v>
      </c>
      <c r="V18" s="53">
        <v>0</v>
      </c>
      <c r="W18" s="53">
        <v>0</v>
      </c>
      <c r="X18" s="53">
        <v>0</v>
      </c>
      <c r="Y18" s="53">
        <v>0</v>
      </c>
      <c r="Z18" s="58">
        <v>0</v>
      </c>
      <c r="AA18" s="57">
        <f t="shared" si="0"/>
        <v>15.711164769903235</v>
      </c>
      <c r="AB18" s="53">
        <v>92</v>
      </c>
      <c r="AC18" s="53">
        <v>8</v>
      </c>
      <c r="AD18" s="53">
        <v>100</v>
      </c>
      <c r="AE18" s="53">
        <f>IFERROR(
(INDEX('Conversion Ratios'!$E:$E,MATCH($D$1,'Conversion Ratios'!C:C,0))*$D18)+
(INDEX('Conversion Ratios'!$E:$E,MATCH($E$1,'Conversion Ratios'!C:C,0))*$E18)+
(INDEX('Conversion Ratios'!$E:$E,MATCH($F$1,'Conversion Ratios'!C:C,0))*$F18)+
(INDEX('Conversion Ratios'!$E:$E,MATCH($G$1,'Conversion Ratios'!C:C,0))*$G18)+
(INDEX('Conversion Ratios'!$E:$E,MATCH($H$1,'Conversion Ratios'!C:C,0))*$H18)+
(INDEX('Conversion Ratios'!$E:$E,MATCH($I$1,'Conversion Ratios'!C:C,0))*$I18)+
(INDEX('Conversion Ratios'!$E:$E,MATCH($J$1,'Conversion Ratios'!C:C,0))*$J18)+
(INDEX('Conversion Ratios'!$E:$E,MATCH($K$1,'Conversion Ratios'!C:C,0))*$K18)+
(INDEX('Conversion Ratios'!$E:$E,MATCH($L$1,'Conversion Ratios'!C:C,0))*$L18)+
(INDEX('Conversion Ratios'!$E:$E,MATCH($M$1,'Conversion Ratios'!C:C,0))*$M18)+
(INDEX('Conversion Ratios'!$E:$E,MATCH($N$1,'Conversion Ratios'!C:C,0))*$N18)+
(INDEX('Conversion Ratios'!$E:$E,MATCH($O$1,'Conversion Ratios'!C:C,0))*$O18)+
(INDEX('Conversion Ratios'!$E:$E,MATCH($P$1,'Conversion Ratios'!C:C,0))*$P18)+
(INDEX('Conversion Ratios'!$E:$E,MATCH($Q$1,'Conversion Ratios'!C:C,0))*$Q18)+
(INDEX('Conversion Ratios'!$E:$E,MATCH($R$1,'Conversion Ratios'!C:C,0))*$R18)+
(INDEX('Conversion Ratios'!$E:$E,MATCH($S$1,'Conversion Ratios'!C:C,0))*$S18)+
(INDEX('Conversion Ratios'!$E:$E,MATCH($G$1,'Conversion Ratios'!C:C,0))*$V18),
"")</f>
        <v>1064.1700842533878</v>
      </c>
      <c r="AF18" s="53">
        <v>1.3812351931330471</v>
      </c>
      <c r="AG18" s="53">
        <v>8.194398493680001E-2</v>
      </c>
      <c r="AH18" s="53">
        <v>101.29058082975678</v>
      </c>
      <c r="AI18" s="90">
        <v>4.597057554954481</v>
      </c>
      <c r="AJ18" s="53">
        <f t="shared" si="8"/>
        <v>1058.2824458686764</v>
      </c>
      <c r="AK18" s="53">
        <f t="shared" si="1"/>
        <v>14.247985591833388</v>
      </c>
      <c r="AL18" s="54">
        <f t="shared" si="9"/>
        <v>74.275934590729733</v>
      </c>
      <c r="AM18" s="53">
        <v>76.695948008922457</v>
      </c>
      <c r="AN18" s="59">
        <v>72.415961686384932</v>
      </c>
      <c r="AO18" s="53">
        <f t="shared" si="2"/>
        <v>7.0185360137728985</v>
      </c>
      <c r="AP18" s="53">
        <f t="shared" si="3"/>
        <v>67.257398576956845</v>
      </c>
      <c r="AQ18" s="53">
        <f t="shared" si="4"/>
        <v>8.5431037956371387</v>
      </c>
      <c r="AR18" s="53">
        <f>IFERROR(AE18-(INDEX('Conversion Ratios'!$E:$E,MATCH($H$1,'Conversion Ratios'!C:C,0))*$H18)-(INDEX('Conversion Ratios'!$E:$E,MATCH($F$1,'Conversion Ratios'!C:C,0))*$F18)-AH18,"")</f>
        <v>715.72587143683097</v>
      </c>
      <c r="AS18" s="53">
        <f t="shared" si="10"/>
        <v>83.778201524643023</v>
      </c>
      <c r="AT18" s="53">
        <f t="shared" si="5"/>
        <v>0.59960081659079201</v>
      </c>
      <c r="AU18" s="53">
        <f t="shared" si="6"/>
        <v>0.30920796203816925</v>
      </c>
      <c r="AV18" s="59">
        <f t="shared" si="7"/>
        <v>0</v>
      </c>
      <c r="AW18" s="91">
        <v>1</v>
      </c>
      <c r="AX18" s="91">
        <v>2025</v>
      </c>
      <c r="AY18" s="91">
        <v>73.12931483992773</v>
      </c>
      <c r="AZ18" s="92">
        <v>1.5491184168985881E-2</v>
      </c>
      <c r="BA18" s="93">
        <v>-2.2278612415499444E-3</v>
      </c>
      <c r="BB18" s="52">
        <v>236306.59510375001</v>
      </c>
      <c r="BC18" s="52">
        <v>236183.51068199996</v>
      </c>
      <c r="BD18" s="52">
        <v>279332</v>
      </c>
      <c r="BE18" s="95" t="s">
        <v>195</v>
      </c>
    </row>
    <row r="19" spans="1:57" x14ac:dyDescent="0.2">
      <c r="A19" s="52" t="s">
        <v>49</v>
      </c>
      <c r="B19" s="52" t="s">
        <v>127</v>
      </c>
      <c r="C19" s="60" t="s">
        <v>24</v>
      </c>
      <c r="D19" s="53">
        <v>1.080765</v>
      </c>
      <c r="E19" s="53">
        <v>0</v>
      </c>
      <c r="F19" s="53">
        <v>20.332371103140002</v>
      </c>
      <c r="G19" s="53">
        <v>0</v>
      </c>
      <c r="H19" s="53">
        <v>0</v>
      </c>
      <c r="I19" s="53">
        <v>0.60425200000000001</v>
      </c>
      <c r="J19" s="53">
        <v>1.01738</v>
      </c>
      <c r="K19" s="53">
        <v>0.17375399999999999</v>
      </c>
      <c r="L19" s="53">
        <v>0</v>
      </c>
      <c r="M19" s="53">
        <v>0</v>
      </c>
      <c r="N19" s="53">
        <v>0.19392999999999996</v>
      </c>
      <c r="O19" s="53">
        <v>0</v>
      </c>
      <c r="P19" s="53">
        <v>0</v>
      </c>
      <c r="Q19" s="53">
        <v>0</v>
      </c>
      <c r="R19" s="53">
        <v>0</v>
      </c>
      <c r="S19" s="53">
        <v>1.9296000000000001E-2</v>
      </c>
      <c r="T19" s="53">
        <v>0</v>
      </c>
      <c r="U19" s="53">
        <v>0</v>
      </c>
      <c r="V19" s="53">
        <v>0</v>
      </c>
      <c r="W19" s="53">
        <v>1.7106878733999999</v>
      </c>
      <c r="X19" s="53">
        <v>0</v>
      </c>
      <c r="Y19" s="53">
        <v>0</v>
      </c>
      <c r="Z19" s="58">
        <v>0</v>
      </c>
      <c r="AA19" s="57">
        <f t="shared" si="0"/>
        <v>25.132435976540002</v>
      </c>
      <c r="AB19" s="53">
        <v>239.97000000000003</v>
      </c>
      <c r="AC19" s="53">
        <v>16.381804129402948</v>
      </c>
      <c r="AD19" s="53">
        <v>256.35180412940298</v>
      </c>
      <c r="AE19" s="53">
        <f>IFERROR(
(INDEX('Conversion Ratios'!$E:$E,MATCH($D$1,'Conversion Ratios'!C:C,0))*$D19)+
(INDEX('Conversion Ratios'!$E:$E,MATCH($E$1,'Conversion Ratios'!C:C,0))*$E19)+
(INDEX('Conversion Ratios'!$E:$E,MATCH($F$1,'Conversion Ratios'!C:C,0))*$F19)+
(INDEX('Conversion Ratios'!$E:$E,MATCH($G$1,'Conversion Ratios'!C:C,0))*$G19)+
(INDEX('Conversion Ratios'!$E:$E,MATCH($H$1,'Conversion Ratios'!C:C,0))*$H19)+
(INDEX('Conversion Ratios'!$E:$E,MATCH($I$1,'Conversion Ratios'!C:C,0))*$I19)+
(INDEX('Conversion Ratios'!$E:$E,MATCH($J$1,'Conversion Ratios'!C:C,0))*$J19)+
(INDEX('Conversion Ratios'!$E:$E,MATCH($K$1,'Conversion Ratios'!C:C,0))*$K19)+
(INDEX('Conversion Ratios'!$E:$E,MATCH($L$1,'Conversion Ratios'!C:C,0))*$L19)+
(INDEX('Conversion Ratios'!$E:$E,MATCH($M$1,'Conversion Ratios'!C:C,0))*$M19)+
(INDEX('Conversion Ratios'!$E:$E,MATCH($N$1,'Conversion Ratios'!C:C,0))*$N19)+
(INDEX('Conversion Ratios'!$E:$E,MATCH($O$1,'Conversion Ratios'!C:C,0))*$O19)+
(INDEX('Conversion Ratios'!$E:$E,MATCH($P$1,'Conversion Ratios'!C:C,0))*$P19)+
(INDEX('Conversion Ratios'!$E:$E,MATCH($Q$1,'Conversion Ratios'!C:C,0))*$Q19)+
(INDEX('Conversion Ratios'!$E:$E,MATCH($R$1,'Conversion Ratios'!C:C,0))*$R19)+
(INDEX('Conversion Ratios'!$E:$E,MATCH($S$1,'Conversion Ratios'!C:C,0))*$S19)+
(INDEX('Conversion Ratios'!$E:$E,MATCH($G$1,'Conversion Ratios'!C:C,0))*$V19),
"")</f>
        <v>1363.1996974861543</v>
      </c>
      <c r="AF19" s="53">
        <v>0.2477680354</v>
      </c>
      <c r="AG19" s="53">
        <v>0.37818210251840401</v>
      </c>
      <c r="AH19" s="53">
        <v>16.996832814279994</v>
      </c>
      <c r="AI19" s="90">
        <v>21.216015951282465</v>
      </c>
      <c r="AJ19" s="53">
        <f t="shared" si="8"/>
        <v>1581.3386528499948</v>
      </c>
      <c r="AK19" s="53">
        <f t="shared" si="1"/>
        <v>24.506485838621597</v>
      </c>
      <c r="AL19" s="54">
        <f t="shared" si="9"/>
        <v>64.527352606298422</v>
      </c>
      <c r="AM19" s="53">
        <v>66.611938722125686</v>
      </c>
      <c r="AN19" s="59">
        <v>62.804680773068057</v>
      </c>
      <c r="AO19" s="53">
        <f t="shared" si="2"/>
        <v>10.460569737232545</v>
      </c>
      <c r="AP19" s="53">
        <f t="shared" si="3"/>
        <v>54.066782869065882</v>
      </c>
      <c r="AQ19" s="53">
        <f t="shared" si="4"/>
        <v>2.8223129645999983</v>
      </c>
      <c r="AR19" s="53">
        <f>IFERROR(AE19-(INDEX('Conversion Ratios'!$E:$E,MATCH($H$1,'Conversion Ratios'!C:C,0))*$H19)-(INDEX('Conversion Ratios'!$E:$E,MATCH($F$1,'Conversion Ratios'!C:C,0))*$F19)-AH19,"")</f>
        <v>205.55684578572024</v>
      </c>
      <c r="AS19" s="53">
        <f t="shared" si="10"/>
        <v>72.832761059457297</v>
      </c>
      <c r="AT19" s="53">
        <f t="shared" si="5"/>
        <v>0.11516595986814662</v>
      </c>
      <c r="AU19" s="53">
        <f t="shared" si="6"/>
        <v>0.82967306030865928</v>
      </c>
      <c r="AV19" s="59">
        <f t="shared" si="7"/>
        <v>0</v>
      </c>
      <c r="AW19" s="91">
        <v>0</v>
      </c>
      <c r="AX19" s="91"/>
      <c r="AY19" s="91" t="s">
        <v>184</v>
      </c>
      <c r="AZ19" s="92"/>
      <c r="BA19" s="93"/>
      <c r="BB19" s="52">
        <v>76946.878809999995</v>
      </c>
      <c r="BC19" s="52">
        <v>36588.240870000001</v>
      </c>
      <c r="BD19" s="52">
        <v>130911.98</v>
      </c>
      <c r="BE19" s="79" t="s">
        <v>163</v>
      </c>
    </row>
    <row r="20" spans="1:57" x14ac:dyDescent="0.2">
      <c r="A20" s="52" t="s">
        <v>50</v>
      </c>
      <c r="B20" s="52" t="s">
        <v>126</v>
      </c>
      <c r="C20" s="60" t="s">
        <v>138</v>
      </c>
      <c r="D20" s="53">
        <v>0.30477959016393436</v>
      </c>
      <c r="E20" s="53">
        <v>5.9580750000000002E-2</v>
      </c>
      <c r="F20" s="53">
        <v>0.22105305810000003</v>
      </c>
      <c r="G20" s="53">
        <v>0</v>
      </c>
      <c r="H20" s="53">
        <v>0</v>
      </c>
      <c r="I20" s="53">
        <v>0</v>
      </c>
      <c r="J20" s="53">
        <v>0</v>
      </c>
      <c r="K20" s="53">
        <v>0</v>
      </c>
      <c r="L20" s="53">
        <v>0</v>
      </c>
      <c r="M20" s="53">
        <v>0</v>
      </c>
      <c r="N20" s="53">
        <v>0</v>
      </c>
      <c r="O20" s="53">
        <v>0</v>
      </c>
      <c r="P20" s="53">
        <v>0</v>
      </c>
      <c r="Q20" s="53">
        <v>0</v>
      </c>
      <c r="R20" s="53">
        <v>0</v>
      </c>
      <c r="S20" s="53">
        <v>0</v>
      </c>
      <c r="T20" s="53">
        <v>0</v>
      </c>
      <c r="U20" s="53">
        <v>0</v>
      </c>
      <c r="V20" s="53">
        <v>0</v>
      </c>
      <c r="W20" s="53">
        <v>0</v>
      </c>
      <c r="X20" s="53">
        <v>0</v>
      </c>
      <c r="Y20" s="53">
        <v>0</v>
      </c>
      <c r="Z20" s="58">
        <v>0</v>
      </c>
      <c r="AA20" s="57">
        <f t="shared" si="0"/>
        <v>0.58541339826393446</v>
      </c>
      <c r="AB20" s="53">
        <v>0</v>
      </c>
      <c r="AC20" s="53">
        <v>0</v>
      </c>
      <c r="AD20" s="53">
        <v>3.9</v>
      </c>
      <c r="AE20" s="53">
        <f>IFERROR(
(INDEX('Conversion Ratios'!$E:$E,MATCH($D$1,'Conversion Ratios'!C:C,0))*$D20)+
(INDEX('Conversion Ratios'!$E:$E,MATCH($E$1,'Conversion Ratios'!C:C,0))*$E20)+
(INDEX('Conversion Ratios'!$E:$E,MATCH($F$1,'Conversion Ratios'!C:C,0))*$F20)+
(INDEX('Conversion Ratios'!$E:$E,MATCH($G$1,'Conversion Ratios'!C:C,0))*$G20)+
(INDEX('Conversion Ratios'!$E:$E,MATCH($H$1,'Conversion Ratios'!C:C,0))*$H20)+
(INDEX('Conversion Ratios'!$E:$E,MATCH($I$1,'Conversion Ratios'!C:C,0))*$I20)+
(INDEX('Conversion Ratios'!$E:$E,MATCH($J$1,'Conversion Ratios'!C:C,0))*$J20)+
(INDEX('Conversion Ratios'!$E:$E,MATCH($K$1,'Conversion Ratios'!C:C,0))*$K20)+
(INDEX('Conversion Ratios'!$E:$E,MATCH($L$1,'Conversion Ratios'!C:C,0))*$L20)+
(INDEX('Conversion Ratios'!$E:$E,MATCH($M$1,'Conversion Ratios'!C:C,0))*$M20)+
(INDEX('Conversion Ratios'!$E:$E,MATCH($N$1,'Conversion Ratios'!C:C,0))*$N20)+
(INDEX('Conversion Ratios'!$E:$E,MATCH($O$1,'Conversion Ratios'!C:C,0))*$O20)+
(INDEX('Conversion Ratios'!$E:$E,MATCH($P$1,'Conversion Ratios'!C:C,0))*$P20)+
(INDEX('Conversion Ratios'!$E:$E,MATCH($Q$1,'Conversion Ratios'!C:C,0))*$Q20)+
(INDEX('Conversion Ratios'!$E:$E,MATCH($R$1,'Conversion Ratios'!C:C,0))*$R20)+
(INDEX('Conversion Ratios'!$E:$E,MATCH($S$1,'Conversion Ratios'!C:C,0))*$S20)+
(INDEX('Conversion Ratios'!$E:$E,MATCH($G$1,'Conversion Ratios'!C:C,0))*$V20),
"")</f>
        <v>38.574677963098516</v>
      </c>
      <c r="AF20" s="53">
        <v>2.9221699281147533E-2</v>
      </c>
      <c r="AG20" s="53">
        <v>4.1115868806600002E-3</v>
      </c>
      <c r="AH20" s="53">
        <v>1.9929198909742616</v>
      </c>
      <c r="AI20" s="90">
        <v>0.23066002400502603</v>
      </c>
      <c r="AJ20" s="53">
        <f t="shared" si="8"/>
        <v>40.251098048119225</v>
      </c>
      <c r="AK20" s="53">
        <f t="shared" si="1"/>
        <v>0.55208011210212693</v>
      </c>
      <c r="AL20" s="54">
        <f t="shared" si="9"/>
        <v>72.908074690206092</v>
      </c>
      <c r="AM20" s="53">
        <v>75.657782836236379</v>
      </c>
      <c r="AN20" s="59">
        <v>70.321293729785253</v>
      </c>
      <c r="AO20" s="53">
        <f t="shared" si="2"/>
        <v>7.0641921607177105</v>
      </c>
      <c r="AP20" s="53">
        <f t="shared" si="3"/>
        <v>65.843882529488383</v>
      </c>
      <c r="AQ20" s="53">
        <f t="shared" si="4"/>
        <v>0.33513864088278689</v>
      </c>
      <c r="AR20" s="53">
        <f>IFERROR(AE20-(INDEX('Conversion Ratios'!$E:$E,MATCH($H$1,'Conversion Ratios'!C:C,0))*$H20)-(INDEX('Conversion Ratios'!$E:$E,MATCH($F$1,'Conversion Ratios'!C:C,0))*$F20)-AH20,"")</f>
        <v>24.180681512714255</v>
      </c>
      <c r="AS20" s="53">
        <f t="shared" si="10"/>
        <v>72.151278793218395</v>
      </c>
      <c r="AT20" s="53">
        <f t="shared" si="5"/>
        <v>0.60704711786609522</v>
      </c>
      <c r="AU20" s="53">
        <f t="shared" si="6"/>
        <v>0.40040032823915306</v>
      </c>
      <c r="AV20" s="59">
        <f t="shared" si="7"/>
        <v>0</v>
      </c>
      <c r="AW20" s="91">
        <v>0</v>
      </c>
      <c r="AX20" s="91"/>
      <c r="AY20" s="91" t="s">
        <v>184</v>
      </c>
      <c r="AZ20" s="92"/>
      <c r="BA20" s="93"/>
      <c r="BB20" s="52">
        <v>15856.946452749999</v>
      </c>
      <c r="BC20" s="52">
        <v>14007.552171249999</v>
      </c>
      <c r="BD20" s="52">
        <v>6323</v>
      </c>
      <c r="BE20" s="79" t="s">
        <v>164</v>
      </c>
    </row>
    <row r="21" spans="1:57" x14ac:dyDescent="0.2">
      <c r="A21" s="52" t="s">
        <v>51</v>
      </c>
      <c r="B21" s="52" t="s">
        <v>127</v>
      </c>
      <c r="C21" s="60" t="s">
        <v>23</v>
      </c>
      <c r="D21" s="53">
        <v>0</v>
      </c>
      <c r="E21" s="53">
        <v>9.3074999999999998E-3</v>
      </c>
      <c r="F21" s="53">
        <v>3.7538571000000007E-2</v>
      </c>
      <c r="G21" s="53">
        <v>0.98466743801652878</v>
      </c>
      <c r="H21" s="53">
        <v>0</v>
      </c>
      <c r="I21" s="53">
        <v>0.48508499999999999</v>
      </c>
      <c r="J21" s="53">
        <v>0.39725933609958497</v>
      </c>
      <c r="K21" s="53">
        <v>0</v>
      </c>
      <c r="L21" s="53">
        <v>5.7914803625377639E-2</v>
      </c>
      <c r="M21" s="53">
        <v>0</v>
      </c>
      <c r="N21" s="53">
        <v>0</v>
      </c>
      <c r="O21" s="53">
        <v>0</v>
      </c>
      <c r="P21" s="53">
        <v>0</v>
      </c>
      <c r="Q21" s="53">
        <v>0</v>
      </c>
      <c r="R21" s="53">
        <v>0</v>
      </c>
      <c r="S21" s="53">
        <v>8.3965665236051493E-2</v>
      </c>
      <c r="T21" s="53">
        <v>0</v>
      </c>
      <c r="U21" s="53">
        <v>0</v>
      </c>
      <c r="V21" s="53">
        <v>0</v>
      </c>
      <c r="W21" s="53">
        <v>1.116E-2</v>
      </c>
      <c r="X21" s="53">
        <v>0</v>
      </c>
      <c r="Y21" s="53">
        <v>0</v>
      </c>
      <c r="Z21" s="58">
        <v>0</v>
      </c>
      <c r="AA21" s="57">
        <f t="shared" si="0"/>
        <v>2.0668983139775428</v>
      </c>
      <c r="AB21" s="53">
        <v>13.1</v>
      </c>
      <c r="AC21" s="53">
        <v>1.1000000000000001</v>
      </c>
      <c r="AD21" s="53">
        <v>14.2</v>
      </c>
      <c r="AE21" s="53">
        <f>IFERROR(
(INDEX('Conversion Ratios'!$E:$E,MATCH($D$1,'Conversion Ratios'!C:C,0))*$D21)+
(INDEX('Conversion Ratios'!$E:$E,MATCH($E$1,'Conversion Ratios'!C:C,0))*$E21)+
(INDEX('Conversion Ratios'!$E:$E,MATCH($F$1,'Conversion Ratios'!C:C,0))*$F21)+
(INDEX('Conversion Ratios'!$E:$E,MATCH($G$1,'Conversion Ratios'!C:C,0))*$G21)+
(INDEX('Conversion Ratios'!$E:$E,MATCH($H$1,'Conversion Ratios'!C:C,0))*$H21)+
(INDEX('Conversion Ratios'!$E:$E,MATCH($I$1,'Conversion Ratios'!C:C,0))*$I21)+
(INDEX('Conversion Ratios'!$E:$E,MATCH($J$1,'Conversion Ratios'!C:C,0))*$J21)+
(INDEX('Conversion Ratios'!$E:$E,MATCH($K$1,'Conversion Ratios'!C:C,0))*$K21)+
(INDEX('Conversion Ratios'!$E:$E,MATCH($L$1,'Conversion Ratios'!C:C,0))*$L21)+
(INDEX('Conversion Ratios'!$E:$E,MATCH($M$1,'Conversion Ratios'!C:C,0))*$M21)+
(INDEX('Conversion Ratios'!$E:$E,MATCH($N$1,'Conversion Ratios'!C:C,0))*$N21)+
(INDEX('Conversion Ratios'!$E:$E,MATCH($O$1,'Conversion Ratios'!C:C,0))*$O21)+
(INDEX('Conversion Ratios'!$E:$E,MATCH($P$1,'Conversion Ratios'!C:C,0))*$P21)+
(INDEX('Conversion Ratios'!$E:$E,MATCH($Q$1,'Conversion Ratios'!C:C,0))*$Q21)+
(INDEX('Conversion Ratios'!$E:$E,MATCH($R$1,'Conversion Ratios'!C:C,0))*$R21)+
(INDEX('Conversion Ratios'!$E:$E,MATCH($S$1,'Conversion Ratios'!C:C,0))*$S21)+
(INDEX('Conversion Ratios'!$E:$E,MATCH($G$1,'Conversion Ratios'!C:C,0))*$V21),
"")</f>
        <v>155.81120783466974</v>
      </c>
      <c r="AF21" s="53">
        <v>0.16185961938679894</v>
      </c>
      <c r="AG21" s="53">
        <v>6.9821742060000003E-4</v>
      </c>
      <c r="AH21" s="53">
        <v>11.469849790391418</v>
      </c>
      <c r="AI21" s="90">
        <v>3.9169997295660015E-2</v>
      </c>
      <c r="AJ21" s="53">
        <f t="shared" si="8"/>
        <v>158.50218804698267</v>
      </c>
      <c r="AK21" s="53">
        <f t="shared" si="1"/>
        <v>1.9043404771701438</v>
      </c>
      <c r="AL21" s="54">
        <f t="shared" si="9"/>
        <v>83.232063775967958</v>
      </c>
      <c r="AM21" s="53">
        <v>89.301487580460957</v>
      </c>
      <c r="AN21" s="59">
        <v>78.319313660480447</v>
      </c>
      <c r="AO21" s="53">
        <f t="shared" si="2"/>
        <v>7.4566497799286635</v>
      </c>
      <c r="AP21" s="53">
        <f t="shared" si="3"/>
        <v>75.775413996039305</v>
      </c>
      <c r="AQ21" s="53">
        <f t="shared" si="4"/>
        <v>1.7723744583546923</v>
      </c>
      <c r="AR21" s="53">
        <f>IFERROR(AE21-(INDEX('Conversion Ratios'!$E:$E,MATCH($H$1,'Conversion Ratios'!C:C,0))*$H21)-(INDEX('Conversion Ratios'!$E:$E,MATCH($F$1,'Conversion Ratios'!C:C,0))*$F21)-AH21,"")</f>
        <v>142.23544421117833</v>
      </c>
      <c r="AS21" s="53">
        <f t="shared" si="10"/>
        <v>80.25135068986296</v>
      </c>
      <c r="AT21" s="53">
        <f t="shared" si="5"/>
        <v>0.93070250808744381</v>
      </c>
      <c r="AU21" s="53">
        <f t="shared" si="6"/>
        <v>1.9712111069435677E-2</v>
      </c>
      <c r="AV21" s="59">
        <f t="shared" si="7"/>
        <v>0</v>
      </c>
      <c r="AW21" s="91">
        <v>1</v>
      </c>
      <c r="AX21" s="91">
        <v>2023</v>
      </c>
      <c r="AY21" s="91">
        <v>83.23</v>
      </c>
      <c r="AZ21" s="92">
        <v>0</v>
      </c>
      <c r="BA21" s="93">
        <v>0</v>
      </c>
      <c r="BB21" s="52">
        <v>15081.021558</v>
      </c>
      <c r="BC21" s="52">
        <v>4582.0902194999999</v>
      </c>
      <c r="BD21" s="52">
        <v>26981.21</v>
      </c>
      <c r="BE21" s="79" t="s">
        <v>165</v>
      </c>
    </row>
    <row r="22" spans="1:57" x14ac:dyDescent="0.2">
      <c r="A22" s="52" t="s">
        <v>135</v>
      </c>
      <c r="B22" s="52" t="s">
        <v>22</v>
      </c>
      <c r="C22" s="60" t="s">
        <v>140</v>
      </c>
      <c r="D22" s="53">
        <v>0.81973610336065572</v>
      </c>
      <c r="E22" s="53">
        <v>0</v>
      </c>
      <c r="F22" s="53">
        <v>0.13920860655737702</v>
      </c>
      <c r="G22" s="53">
        <v>0</v>
      </c>
      <c r="H22" s="53">
        <v>0.29644672131147531</v>
      </c>
      <c r="I22" s="53">
        <v>0.86213918611764684</v>
      </c>
      <c r="J22" s="53">
        <v>0.57047529045643142</v>
      </c>
      <c r="K22" s="53">
        <v>0.29844251027027024</v>
      </c>
      <c r="L22" s="53">
        <v>0.38615191468277937</v>
      </c>
      <c r="M22" s="53">
        <v>0</v>
      </c>
      <c r="N22" s="53">
        <v>0</v>
      </c>
      <c r="O22" s="53">
        <v>0</v>
      </c>
      <c r="P22" s="53">
        <v>0</v>
      </c>
      <c r="Q22" s="53">
        <v>0.13137046118993134</v>
      </c>
      <c r="R22" s="53">
        <v>0</v>
      </c>
      <c r="S22" s="53">
        <v>0.11900949476394848</v>
      </c>
      <c r="T22" s="53">
        <v>0</v>
      </c>
      <c r="U22" s="53">
        <v>0</v>
      </c>
      <c r="V22" s="53">
        <v>0</v>
      </c>
      <c r="W22" s="53">
        <v>3.0389039999999999E-4</v>
      </c>
      <c r="X22" s="53">
        <v>0</v>
      </c>
      <c r="Y22" s="53">
        <v>0</v>
      </c>
      <c r="Z22" s="58">
        <v>0</v>
      </c>
      <c r="AA22" s="57">
        <f t="shared" si="0"/>
        <v>3.6232841791105157</v>
      </c>
      <c r="AB22" s="53">
        <v>0</v>
      </c>
      <c r="AC22" s="53">
        <v>0</v>
      </c>
      <c r="AD22" s="53">
        <v>27.098999999999997</v>
      </c>
      <c r="AE22" s="53">
        <f>IFERROR(
(INDEX('Conversion Ratios'!$E:$E,MATCH($D$1,'Conversion Ratios'!C:C,0))*$D22)+
(INDEX('Conversion Ratios'!$E:$E,MATCH($E$1,'Conversion Ratios'!C:C,0))*$E22)+
(INDEX('Conversion Ratios'!$E:$E,MATCH($F$1,'Conversion Ratios'!C:C,0))*$F22)+
(INDEX('Conversion Ratios'!$E:$E,MATCH($G$1,'Conversion Ratios'!C:C,0))*$G22)+
(INDEX('Conversion Ratios'!$E:$E,MATCH($H$1,'Conversion Ratios'!C:C,0))*$H22)+
(INDEX('Conversion Ratios'!$E:$E,MATCH($I$1,'Conversion Ratios'!C:C,0))*$I22)+
(INDEX('Conversion Ratios'!$E:$E,MATCH($J$1,'Conversion Ratios'!C:C,0))*$J22)+
(INDEX('Conversion Ratios'!$E:$E,MATCH($K$1,'Conversion Ratios'!C:C,0))*$K22)+
(INDEX('Conversion Ratios'!$E:$E,MATCH($L$1,'Conversion Ratios'!C:C,0))*$L22)+
(INDEX('Conversion Ratios'!$E:$E,MATCH($M$1,'Conversion Ratios'!C:C,0))*$M22)+
(INDEX('Conversion Ratios'!$E:$E,MATCH($N$1,'Conversion Ratios'!C:C,0))*$N22)+
(INDEX('Conversion Ratios'!$E:$E,MATCH($O$1,'Conversion Ratios'!C:C,0))*$O22)+
(INDEX('Conversion Ratios'!$E:$E,MATCH($P$1,'Conversion Ratios'!C:C,0))*$P22)+
(INDEX('Conversion Ratios'!$E:$E,MATCH($Q$1,'Conversion Ratios'!C:C,0))*$Q22)+
(INDEX('Conversion Ratios'!$E:$E,MATCH($R$1,'Conversion Ratios'!C:C,0))*$R22)+
(INDEX('Conversion Ratios'!$E:$E,MATCH($S$1,'Conversion Ratios'!C:C,0))*$S22)+
(INDEX('Conversion Ratios'!$E:$E,MATCH($G$1,'Conversion Ratios'!C:C,0))*$V22),
"")</f>
        <v>267.54201507504166</v>
      </c>
      <c r="AF22" s="53">
        <v>0.25562346185950141</v>
      </c>
      <c r="AG22" s="53">
        <v>2.5892800819672123E-3</v>
      </c>
      <c r="AH22" s="53">
        <v>18.044435505272929</v>
      </c>
      <c r="AI22" s="90">
        <v>0.14525861259836065</v>
      </c>
      <c r="AJ22" s="53">
        <f t="shared" si="8"/>
        <v>276.45132095717037</v>
      </c>
      <c r="AK22" s="53">
        <f t="shared" si="1"/>
        <v>3.3650714371690471</v>
      </c>
      <c r="AL22" s="54">
        <f t="shared" si="9"/>
        <v>82.153180435819266</v>
      </c>
      <c r="AM22" s="53">
        <v>84.89705881314903</v>
      </c>
      <c r="AN22" s="59">
        <v>71.909064634646796</v>
      </c>
      <c r="AO22" s="53">
        <f t="shared" si="2"/>
        <v>8.0530236893864355</v>
      </c>
      <c r="AP22" s="53">
        <f t="shared" si="3"/>
        <v>74.10015674643283</v>
      </c>
      <c r="AQ22" s="53">
        <f t="shared" si="4"/>
        <v>2.8126920042182131</v>
      </c>
      <c r="AR22" s="53">
        <f>IFERROR(AE22-(INDEX('Conversion Ratios'!$E:$E,MATCH($H$1,'Conversion Ratios'!C:C,0))*$H22)-(INDEX('Conversion Ratios'!$E:$E,MATCH($F$1,'Conversion Ratios'!C:C,0))*$F22)-AH22,"")</f>
        <v>213.64411690583432</v>
      </c>
      <c r="AS22" s="53">
        <f t="shared" si="10"/>
        <v>75.957167221093101</v>
      </c>
      <c r="AT22" s="53">
        <f t="shared" si="5"/>
        <v>0.83584912140363432</v>
      </c>
      <c r="AU22" s="53">
        <f t="shared" si="6"/>
        <v>4.1368692806857565E-2</v>
      </c>
      <c r="AV22" s="59">
        <f t="shared" si="7"/>
        <v>0</v>
      </c>
      <c r="AW22" s="91">
        <v>1</v>
      </c>
      <c r="AX22" s="91">
        <v>2040</v>
      </c>
      <c r="AY22" s="91">
        <v>74.099999999999994</v>
      </c>
      <c r="AZ22" s="92">
        <v>9.799147900182606E-2</v>
      </c>
      <c r="BA22" s="93">
        <v>-4.6768163934252094E-3</v>
      </c>
      <c r="BB22" s="52">
        <v>13391.24950425</v>
      </c>
      <c r="BC22" s="52">
        <v>12453.862037499999</v>
      </c>
      <c r="BD22" s="52">
        <v>92939.37</v>
      </c>
      <c r="BE22" s="79" t="s">
        <v>166</v>
      </c>
    </row>
    <row r="23" spans="1:57" x14ac:dyDescent="0.2">
      <c r="A23" s="52" t="s">
        <v>52</v>
      </c>
      <c r="B23" s="52" t="s">
        <v>127</v>
      </c>
      <c r="C23" s="60" t="s">
        <v>24</v>
      </c>
      <c r="D23" s="53">
        <v>5.9733099000000003</v>
      </c>
      <c r="E23" s="53">
        <v>0</v>
      </c>
      <c r="F23" s="53">
        <v>1.3986309439997999</v>
      </c>
      <c r="G23" s="53">
        <v>0</v>
      </c>
      <c r="H23" s="53">
        <v>0</v>
      </c>
      <c r="I23" s="53">
        <v>0.55671809999999999</v>
      </c>
      <c r="J23" s="53">
        <v>1.1914869999999995</v>
      </c>
      <c r="K23" s="53">
        <v>0.17423910000000001</v>
      </c>
      <c r="L23" s="53">
        <v>0.30396960000000001</v>
      </c>
      <c r="M23" s="53">
        <v>0</v>
      </c>
      <c r="N23" s="53">
        <v>0.2205126</v>
      </c>
      <c r="O23" s="53">
        <v>0</v>
      </c>
      <c r="P23" s="53">
        <v>4.2639999999999997E-2</v>
      </c>
      <c r="Q23" s="53">
        <v>0.18634719999999999</v>
      </c>
      <c r="R23" s="53">
        <v>0</v>
      </c>
      <c r="S23" s="53">
        <v>3.8632199999999998E-2</v>
      </c>
      <c r="T23" s="53">
        <v>0</v>
      </c>
      <c r="U23" s="53">
        <v>0</v>
      </c>
      <c r="V23" s="53">
        <v>3.5054399999999999E-2</v>
      </c>
      <c r="W23" s="53">
        <v>0.23797312993052311</v>
      </c>
      <c r="X23" s="53">
        <v>0</v>
      </c>
      <c r="Y23" s="53">
        <v>1.8913846153846156E-2</v>
      </c>
      <c r="Z23" s="58">
        <v>0</v>
      </c>
      <c r="AA23" s="57">
        <f t="shared" si="0"/>
        <v>10.37842802008417</v>
      </c>
      <c r="AB23" s="53">
        <v>36.44</v>
      </c>
      <c r="AC23" s="53">
        <v>2.9152</v>
      </c>
      <c r="AD23" s="53">
        <v>39.355200000000004</v>
      </c>
      <c r="AE23" s="53">
        <f>IFERROR(
(INDEX('Conversion Ratios'!$E:$E,MATCH($D$1,'Conversion Ratios'!C:C,0))*$D23)+
(INDEX('Conversion Ratios'!$E:$E,MATCH($E$1,'Conversion Ratios'!C:C,0))*$E23)+
(INDEX('Conversion Ratios'!$E:$E,MATCH($F$1,'Conversion Ratios'!C:C,0))*$F23)+
(INDEX('Conversion Ratios'!$E:$E,MATCH($G$1,'Conversion Ratios'!C:C,0))*$G23)+
(INDEX('Conversion Ratios'!$E:$E,MATCH($H$1,'Conversion Ratios'!C:C,0))*$H23)+
(INDEX('Conversion Ratios'!$E:$E,MATCH($I$1,'Conversion Ratios'!C:C,0))*$I23)+
(INDEX('Conversion Ratios'!$E:$E,MATCH($J$1,'Conversion Ratios'!C:C,0))*$J23)+
(INDEX('Conversion Ratios'!$E:$E,MATCH($K$1,'Conversion Ratios'!C:C,0))*$K23)+
(INDEX('Conversion Ratios'!$E:$E,MATCH($L$1,'Conversion Ratios'!C:C,0))*$L23)+
(INDEX('Conversion Ratios'!$E:$E,MATCH($M$1,'Conversion Ratios'!C:C,0))*$M23)+
(INDEX('Conversion Ratios'!$E:$E,MATCH($N$1,'Conversion Ratios'!C:C,0))*$N23)+
(INDEX('Conversion Ratios'!$E:$E,MATCH($O$1,'Conversion Ratios'!C:C,0))*$O23)+
(INDEX('Conversion Ratios'!$E:$E,MATCH($P$1,'Conversion Ratios'!C:C,0))*$P23)+
(INDEX('Conversion Ratios'!$E:$E,MATCH($Q$1,'Conversion Ratios'!C:C,0))*$Q23)+
(INDEX('Conversion Ratios'!$E:$E,MATCH($R$1,'Conversion Ratios'!C:C,0))*$R23)+
(INDEX('Conversion Ratios'!$E:$E,MATCH($S$1,'Conversion Ratios'!C:C,0))*$S23)+
(INDEX('Conversion Ratios'!$E:$E,MATCH($G$1,'Conversion Ratios'!C:C,0))*$V23),
"")</f>
        <v>716.70319403172221</v>
      </c>
      <c r="AF23" s="53">
        <v>0.50970140381999995</v>
      </c>
      <c r="AG23" s="53">
        <v>2.6014535558396275E-2</v>
      </c>
      <c r="AH23" s="53">
        <v>35.396959220523996</v>
      </c>
      <c r="AI23" s="90">
        <v>1.4594154448260315</v>
      </c>
      <c r="AJ23" s="53">
        <f t="shared" si="8"/>
        <v>719.20201936637216</v>
      </c>
      <c r="AK23" s="53">
        <f t="shared" si="1"/>
        <v>9.8427120807057751</v>
      </c>
      <c r="AL23" s="54">
        <f t="shared" si="9"/>
        <v>73.069496848962132</v>
      </c>
      <c r="AM23" s="53">
        <v>75.319464094969206</v>
      </c>
      <c r="AN23" s="59">
        <v>70.883952642634924</v>
      </c>
      <c r="AO23" s="53">
        <f t="shared" si="2"/>
        <v>3.9984101614783825</v>
      </c>
      <c r="AP23" s="53">
        <f t="shared" si="3"/>
        <v>69.071086687483756</v>
      </c>
      <c r="AQ23" s="53">
        <f t="shared" si="4"/>
        <v>8.1395220961800003</v>
      </c>
      <c r="AR23" s="53">
        <f>IFERROR(AE23-(INDEX('Conversion Ratios'!$E:$E,MATCH($H$1,'Conversion Ratios'!C:C,0))*$H23)-(INDEX('Conversion Ratios'!$E:$E,MATCH($F$1,'Conversion Ratios'!C:C,0))*$F23)-AH23,"")</f>
        <v>602.84303885280951</v>
      </c>
      <c r="AS23" s="53">
        <f t="shared" si="10"/>
        <v>74.063689701847821</v>
      </c>
      <c r="AT23" s="53">
        <f t="shared" si="5"/>
        <v>0.82695928006829933</v>
      </c>
      <c r="AU23" s="53">
        <f t="shared" si="6"/>
        <v>0.14209812626150806</v>
      </c>
      <c r="AV23" s="59">
        <f t="shared" si="7"/>
        <v>1.9216092067675247E-3</v>
      </c>
      <c r="AW23" s="91">
        <v>0</v>
      </c>
      <c r="AX23" s="91"/>
      <c r="AY23" s="91" t="s">
        <v>184</v>
      </c>
      <c r="AZ23" s="92"/>
      <c r="BA23" s="93"/>
      <c r="BB23" s="52">
        <v>49854.722600999994</v>
      </c>
      <c r="BC23" s="52">
        <v>32604.988578333334</v>
      </c>
      <c r="BD23" s="52">
        <v>127914.83</v>
      </c>
      <c r="BE23" s="79" t="s">
        <v>210</v>
      </c>
    </row>
    <row r="24" spans="1:57" x14ac:dyDescent="0.2">
      <c r="A24" s="52" t="s">
        <v>53</v>
      </c>
      <c r="B24" s="52" t="s">
        <v>126</v>
      </c>
      <c r="C24" s="60" t="s">
        <v>138</v>
      </c>
      <c r="D24" s="53">
        <v>0.44293647540983594</v>
      </c>
      <c r="E24" s="53">
        <v>0.1023825</v>
      </c>
      <c r="F24" s="53">
        <v>0.34503537600000006</v>
      </c>
      <c r="G24" s="53">
        <v>0</v>
      </c>
      <c r="H24" s="53">
        <v>0</v>
      </c>
      <c r="I24" s="53">
        <v>0</v>
      </c>
      <c r="J24" s="53">
        <v>0</v>
      </c>
      <c r="K24" s="53">
        <v>0</v>
      </c>
      <c r="L24" s="53">
        <v>0</v>
      </c>
      <c r="M24" s="53">
        <v>0</v>
      </c>
      <c r="N24" s="53">
        <v>0</v>
      </c>
      <c r="O24" s="53">
        <v>0</v>
      </c>
      <c r="P24" s="53">
        <v>0</v>
      </c>
      <c r="Q24" s="53">
        <v>0</v>
      </c>
      <c r="R24" s="53">
        <v>0</v>
      </c>
      <c r="S24" s="53">
        <v>0</v>
      </c>
      <c r="T24" s="53">
        <v>0</v>
      </c>
      <c r="U24" s="53">
        <v>0</v>
      </c>
      <c r="V24" s="53">
        <v>0</v>
      </c>
      <c r="W24" s="53">
        <v>0</v>
      </c>
      <c r="X24" s="53">
        <v>0</v>
      </c>
      <c r="Y24" s="53">
        <v>0</v>
      </c>
      <c r="Z24" s="58">
        <v>0</v>
      </c>
      <c r="AA24" s="57">
        <f t="shared" si="0"/>
        <v>0.89035435140983599</v>
      </c>
      <c r="AB24" s="53">
        <v>3.770150373134328</v>
      </c>
      <c r="AC24" s="53">
        <v>0.11600462686567165</v>
      </c>
      <c r="AD24" s="53">
        <v>3.886155</v>
      </c>
      <c r="AE24" s="53">
        <f>IFERROR(
(INDEX('Conversion Ratios'!$E:$E,MATCH($D$1,'Conversion Ratios'!C:C,0))*$D24)+
(INDEX('Conversion Ratios'!$E:$E,MATCH($E$1,'Conversion Ratios'!C:C,0))*$E24)+
(INDEX('Conversion Ratios'!$E:$E,MATCH($F$1,'Conversion Ratios'!C:C,0))*$F24)+
(INDEX('Conversion Ratios'!$E:$E,MATCH($G$1,'Conversion Ratios'!C:C,0))*$G24)+
(INDEX('Conversion Ratios'!$E:$E,MATCH($H$1,'Conversion Ratios'!C:C,0))*$H24)+
(INDEX('Conversion Ratios'!$E:$E,MATCH($I$1,'Conversion Ratios'!C:C,0))*$I24)+
(INDEX('Conversion Ratios'!$E:$E,MATCH($J$1,'Conversion Ratios'!C:C,0))*$J24)+
(INDEX('Conversion Ratios'!$E:$E,MATCH($K$1,'Conversion Ratios'!C:C,0))*$K24)+
(INDEX('Conversion Ratios'!$E:$E,MATCH($L$1,'Conversion Ratios'!C:C,0))*$L24)+
(INDEX('Conversion Ratios'!$E:$E,MATCH($M$1,'Conversion Ratios'!C:C,0))*$M24)+
(INDEX('Conversion Ratios'!$E:$E,MATCH($N$1,'Conversion Ratios'!C:C,0))*$N24)+
(INDEX('Conversion Ratios'!$E:$E,MATCH($O$1,'Conversion Ratios'!C:C,0))*$O24)+
(INDEX('Conversion Ratios'!$E:$E,MATCH($P$1,'Conversion Ratios'!C:C,0))*$P24)+
(INDEX('Conversion Ratios'!$E:$E,MATCH($Q$1,'Conversion Ratios'!C:C,0))*$Q24)+
(INDEX('Conversion Ratios'!$E:$E,MATCH($R$1,'Conversion Ratios'!C:C,0))*$R24)+
(INDEX('Conversion Ratios'!$E:$E,MATCH($S$1,'Conversion Ratios'!C:C,0))*$S24)+
(INDEX('Conversion Ratios'!$E:$E,MATCH($G$1,'Conversion Ratios'!C:C,0))*$V24),
"")</f>
        <v>58.408036540321305</v>
      </c>
      <c r="AF24" s="53">
        <v>4.3734581827868851E-2</v>
      </c>
      <c r="AG24" s="53">
        <v>6.4176579936000002E-3</v>
      </c>
      <c r="AH24" s="53">
        <v>2.9826984806606549</v>
      </c>
      <c r="AI24" s="90">
        <v>0.3600306134409601</v>
      </c>
      <c r="AJ24" s="53">
        <f t="shared" si="8"/>
        <v>58.951462446219693</v>
      </c>
      <c r="AK24" s="53">
        <f t="shared" si="1"/>
        <v>0.84020211158836722</v>
      </c>
      <c r="AL24" s="54">
        <f t="shared" si="9"/>
        <v>70.163430480761832</v>
      </c>
      <c r="AM24" s="53">
        <v>72.968657629579127</v>
      </c>
      <c r="AN24" s="59">
        <v>67.532001159901995</v>
      </c>
      <c r="AO24" s="53">
        <f t="shared" si="2"/>
        <v>4.6252621201503352</v>
      </c>
      <c r="AP24" s="53">
        <f t="shared" si="3"/>
        <v>65.538168360611493</v>
      </c>
      <c r="AQ24" s="53">
        <f t="shared" si="4"/>
        <v>0.50158439358196716</v>
      </c>
      <c r="AR24" s="53">
        <f>IFERROR(AE24-(INDEX('Conversion Ratios'!$E:$E,MATCH($H$1,'Conversion Ratios'!C:C,0))*$H24)-(INDEX('Conversion Ratios'!$E:$E,MATCH($F$1,'Conversion Ratios'!C:C,0))*$F24)-AH24,"")</f>
        <v>36.068853466060652</v>
      </c>
      <c r="AS24" s="53">
        <f t="shared" si="10"/>
        <v>71.909839954313512</v>
      </c>
      <c r="AT24" s="53">
        <f t="shared" si="5"/>
        <v>0.59698063913900745</v>
      </c>
      <c r="AU24" s="53">
        <f t="shared" si="6"/>
        <v>0.41065759207356073</v>
      </c>
      <c r="AV24" s="59">
        <f t="shared" si="7"/>
        <v>0</v>
      </c>
      <c r="AW24" s="91">
        <v>0</v>
      </c>
      <c r="AX24" s="91"/>
      <c r="AY24" s="91" t="s">
        <v>184</v>
      </c>
      <c r="AZ24" s="92"/>
      <c r="BA24" s="93"/>
      <c r="BB24" s="52">
        <v>7003.2071352500006</v>
      </c>
      <c r="BC24" s="52">
        <v>6968.4683390000009</v>
      </c>
      <c r="BD24" s="52">
        <v>5902</v>
      </c>
      <c r="BE24" s="79" t="s">
        <v>167</v>
      </c>
    </row>
    <row r="25" spans="1:57" x14ac:dyDescent="0.2">
      <c r="A25" s="52" t="s">
        <v>54</v>
      </c>
      <c r="B25" s="52" t="s">
        <v>22</v>
      </c>
      <c r="C25" s="60" t="s">
        <v>138</v>
      </c>
      <c r="D25" s="53">
        <v>0</v>
      </c>
      <c r="E25" s="53">
        <v>6.8254999999999996E-2</v>
      </c>
      <c r="F25" s="53">
        <v>0</v>
      </c>
      <c r="G25" s="53">
        <v>0</v>
      </c>
      <c r="H25" s="53">
        <v>0</v>
      </c>
      <c r="I25" s="53">
        <v>2.9162168823529409</v>
      </c>
      <c r="J25" s="53">
        <v>2.257648686030429</v>
      </c>
      <c r="K25" s="53">
        <v>0</v>
      </c>
      <c r="L25" s="53">
        <v>8.2417220543806652E-2</v>
      </c>
      <c r="M25" s="53">
        <v>0</v>
      </c>
      <c r="N25" s="53">
        <v>0</v>
      </c>
      <c r="O25" s="53">
        <v>0</v>
      </c>
      <c r="P25" s="53">
        <v>0</v>
      </c>
      <c r="Q25" s="53">
        <v>0</v>
      </c>
      <c r="R25" s="53">
        <v>0</v>
      </c>
      <c r="S25" s="53">
        <v>0</v>
      </c>
      <c r="T25" s="53">
        <v>0</v>
      </c>
      <c r="U25" s="53">
        <v>0</v>
      </c>
      <c r="V25" s="53">
        <v>0</v>
      </c>
      <c r="W25" s="53">
        <v>0</v>
      </c>
      <c r="X25" s="53">
        <v>0</v>
      </c>
      <c r="Y25" s="53">
        <v>0</v>
      </c>
      <c r="Z25" s="58">
        <v>0</v>
      </c>
      <c r="AA25" s="57">
        <f t="shared" si="0"/>
        <v>5.3245377889271772</v>
      </c>
      <c r="AB25" s="53">
        <v>36.4</v>
      </c>
      <c r="AC25" s="53">
        <v>8</v>
      </c>
      <c r="AD25" s="53">
        <v>44.4</v>
      </c>
      <c r="AE25" s="53">
        <f>IFERROR(
(INDEX('Conversion Ratios'!$E:$E,MATCH($D$1,'Conversion Ratios'!C:C,0))*$D25)+
(INDEX('Conversion Ratios'!$E:$E,MATCH($E$1,'Conversion Ratios'!C:C,0))*$E25)+
(INDEX('Conversion Ratios'!$E:$E,MATCH($F$1,'Conversion Ratios'!C:C,0))*$F25)+
(INDEX('Conversion Ratios'!$E:$E,MATCH($G$1,'Conversion Ratios'!C:C,0))*$G25)+
(INDEX('Conversion Ratios'!$E:$E,MATCH($H$1,'Conversion Ratios'!C:C,0))*$H25)+
(INDEX('Conversion Ratios'!$E:$E,MATCH($I$1,'Conversion Ratios'!C:C,0))*$I25)+
(INDEX('Conversion Ratios'!$E:$E,MATCH($J$1,'Conversion Ratios'!C:C,0))*$J25)+
(INDEX('Conversion Ratios'!$E:$E,MATCH($K$1,'Conversion Ratios'!C:C,0))*$K25)+
(INDEX('Conversion Ratios'!$E:$E,MATCH($L$1,'Conversion Ratios'!C:C,0))*$L25)+
(INDEX('Conversion Ratios'!$E:$E,MATCH($M$1,'Conversion Ratios'!C:C,0))*$M25)+
(INDEX('Conversion Ratios'!$E:$E,MATCH($N$1,'Conversion Ratios'!C:C,0))*$N25)+
(INDEX('Conversion Ratios'!$E:$E,MATCH($O$1,'Conversion Ratios'!C:C,0))*$O25)+
(INDEX('Conversion Ratios'!$E:$E,MATCH($P$1,'Conversion Ratios'!C:C,0))*$P25)+
(INDEX('Conversion Ratios'!$E:$E,MATCH($Q$1,'Conversion Ratios'!C:C,0))*$Q25)+
(INDEX('Conversion Ratios'!$E:$E,MATCH($R$1,'Conversion Ratios'!C:C,0))*$R25)+
(INDEX('Conversion Ratios'!$E:$E,MATCH($S$1,'Conversion Ratios'!C:C,0))*$S25)+
(INDEX('Conversion Ratios'!$E:$E,MATCH($G$1,'Conversion Ratios'!C:C,0))*$V25),
"")</f>
        <v>380.06638408845174</v>
      </c>
      <c r="AF25" s="53">
        <v>0.42702793067195954</v>
      </c>
      <c r="AG25" s="53">
        <v>0</v>
      </c>
      <c r="AH25" s="53">
        <v>29.123304871827632</v>
      </c>
      <c r="AI25" s="90">
        <v>0</v>
      </c>
      <c r="AJ25" s="53">
        <f t="shared" si="8"/>
        <v>395.34307921662406</v>
      </c>
      <c r="AK25" s="53">
        <f t="shared" si="1"/>
        <v>4.8975098582552175</v>
      </c>
      <c r="AL25" s="54">
        <f>IFERROR(AJ25/AK25,"")</f>
        <v>80.723284007327891</v>
      </c>
      <c r="AM25" s="53">
        <v>83.375488779380859</v>
      </c>
      <c r="AN25" s="59">
        <v>78.86219877492185</v>
      </c>
      <c r="AO25" s="53">
        <f t="shared" si="2"/>
        <v>9.0658316746743424</v>
      </c>
      <c r="AP25" s="53">
        <f t="shared" si="3"/>
        <v>71.657452332653548</v>
      </c>
      <c r="AQ25" s="53">
        <f t="shared" si="4"/>
        <v>4.8975098582552175</v>
      </c>
      <c r="AR25" s="53">
        <f>IFERROR(AE25-(INDEX('Conversion Ratios'!$E:$E,MATCH($H$1,'Conversion Ratios'!C:C,0))*$H25)-(INDEX('Conversion Ratios'!$E:$E,MATCH($F$1,'Conversion Ratios'!C:C,0))*$F25)-AH25,"")</f>
        <v>350.94307921662408</v>
      </c>
      <c r="AS25" s="53">
        <f t="shared" si="10"/>
        <v>71.657452332653548</v>
      </c>
      <c r="AT25" s="53">
        <f t="shared" si="5"/>
        <v>1</v>
      </c>
      <c r="AU25" s="53">
        <f t="shared" si="6"/>
        <v>0</v>
      </c>
      <c r="AV25" s="59">
        <f t="shared" si="7"/>
        <v>0</v>
      </c>
      <c r="AW25" s="91">
        <v>1</v>
      </c>
      <c r="AX25" s="91">
        <v>2030</v>
      </c>
      <c r="AY25" s="91">
        <v>79.368314296109503</v>
      </c>
      <c r="AZ25" s="92">
        <v>1.6745363031349058E-2</v>
      </c>
      <c r="BA25" s="93">
        <v>-1.4062729136123941E-3</v>
      </c>
      <c r="BB25" s="52">
        <v>29388.948254249997</v>
      </c>
      <c r="BC25" s="52">
        <v>29076.70482775</v>
      </c>
      <c r="BD25" s="52">
        <v>95750</v>
      </c>
      <c r="BE25" s="79" t="s">
        <v>196</v>
      </c>
    </row>
    <row r="26" spans="1:57" x14ac:dyDescent="0.2">
      <c r="A26" s="52" t="s">
        <v>55</v>
      </c>
      <c r="B26" s="52" t="s">
        <v>22</v>
      </c>
      <c r="C26" s="60" t="s">
        <v>128</v>
      </c>
      <c r="D26" s="53">
        <v>0</v>
      </c>
      <c r="E26" s="53">
        <v>0</v>
      </c>
      <c r="F26" s="53">
        <v>0</v>
      </c>
      <c r="G26" s="53">
        <v>0</v>
      </c>
      <c r="H26" s="53">
        <v>0</v>
      </c>
      <c r="I26" s="53">
        <v>0.2096276</v>
      </c>
      <c r="J26" s="53">
        <v>0.30611699999999997</v>
      </c>
      <c r="K26" s="53">
        <v>0</v>
      </c>
      <c r="L26" s="53">
        <v>4.7550799999999997E-2</v>
      </c>
      <c r="M26" s="53">
        <v>4.2181499999999997E-2</v>
      </c>
      <c r="N26" s="53">
        <v>0</v>
      </c>
      <c r="O26" s="53">
        <v>0</v>
      </c>
      <c r="P26" s="53">
        <v>0</v>
      </c>
      <c r="Q26" s="53">
        <v>0</v>
      </c>
      <c r="R26" s="53">
        <v>0</v>
      </c>
      <c r="S26" s="53">
        <v>1.9416599999999999E-2</v>
      </c>
      <c r="T26" s="53">
        <v>0</v>
      </c>
      <c r="U26" s="53">
        <v>0</v>
      </c>
      <c r="V26" s="53">
        <v>0</v>
      </c>
      <c r="W26" s="53">
        <v>0</v>
      </c>
      <c r="X26" s="53">
        <v>0</v>
      </c>
      <c r="Y26" s="53">
        <v>0</v>
      </c>
      <c r="Z26" s="58">
        <v>6.4155513240000017E-2</v>
      </c>
      <c r="AA26" s="57">
        <f t="shared" si="0"/>
        <v>0.68904901324000001</v>
      </c>
      <c r="AB26" s="53">
        <v>2.2519999999999998</v>
      </c>
      <c r="AC26" s="53">
        <v>0.59899999999999998</v>
      </c>
      <c r="AD26" s="53">
        <v>2.851</v>
      </c>
      <c r="AE26" s="53">
        <f>IFERROR(
(INDEX('Conversion Ratios'!$E:$E,MATCH($D$1,'Conversion Ratios'!C:C,0))*$D26)+
(INDEX('Conversion Ratios'!$E:$E,MATCH($E$1,'Conversion Ratios'!C:C,0))*$E26)+
(INDEX('Conversion Ratios'!$E:$E,MATCH($F$1,'Conversion Ratios'!C:C,0))*$F26)+
(INDEX('Conversion Ratios'!$E:$E,MATCH($G$1,'Conversion Ratios'!C:C,0))*$G26)+
(INDEX('Conversion Ratios'!$E:$E,MATCH($H$1,'Conversion Ratios'!C:C,0))*$H26)+
(INDEX('Conversion Ratios'!$E:$E,MATCH($I$1,'Conversion Ratios'!C:C,0))*$I26)+
(INDEX('Conversion Ratios'!$E:$E,MATCH($J$1,'Conversion Ratios'!C:C,0))*$J26)+
(INDEX('Conversion Ratios'!$E:$E,MATCH($K$1,'Conversion Ratios'!C:C,0))*$K26)+
(INDEX('Conversion Ratios'!$E:$E,MATCH($L$1,'Conversion Ratios'!C:C,0))*$L26)+
(INDEX('Conversion Ratios'!$E:$E,MATCH($M$1,'Conversion Ratios'!C:C,0))*$M26)+
(INDEX('Conversion Ratios'!$E:$E,MATCH($N$1,'Conversion Ratios'!C:C,0))*$N26)+
(INDEX('Conversion Ratios'!$E:$E,MATCH($O$1,'Conversion Ratios'!C:C,0))*$O26)+
(INDEX('Conversion Ratios'!$E:$E,MATCH($P$1,'Conversion Ratios'!C:C,0))*$P26)+
(INDEX('Conversion Ratios'!$E:$E,MATCH($Q$1,'Conversion Ratios'!C:C,0))*$Q26)+
(INDEX('Conversion Ratios'!$E:$E,MATCH($R$1,'Conversion Ratios'!C:C,0))*$R26)+
(INDEX('Conversion Ratios'!$E:$E,MATCH($S$1,'Conversion Ratios'!C:C,0))*$S26)+
(INDEX('Conversion Ratios'!$E:$E,MATCH($G$1,'Conversion Ratios'!C:C,0))*$V26),
"")</f>
        <v>45.17976767333333</v>
      </c>
      <c r="AF26" s="53">
        <v>5.0116458699999998E-2</v>
      </c>
      <c r="AG26" s="53">
        <v>0</v>
      </c>
      <c r="AH26" s="53">
        <v>3.5176143633399999</v>
      </c>
      <c r="AI26" s="90">
        <v>0</v>
      </c>
      <c r="AJ26" s="53">
        <f t="shared" si="8"/>
        <v>44.513153309993328</v>
      </c>
      <c r="AK26" s="53">
        <f t="shared" si="1"/>
        <v>0.63893255453999998</v>
      </c>
      <c r="AL26" s="54">
        <f t="shared" ref="AL26:AL30" si="11">IFERROR(AJ26/AK26,"")</f>
        <v>69.668000156981535</v>
      </c>
      <c r="AM26" s="53">
        <v>71.57822918349494</v>
      </c>
      <c r="AN26" s="59">
        <v>68.010716691286646</v>
      </c>
      <c r="AO26" s="53">
        <f t="shared" si="2"/>
        <v>4.4621298128291178</v>
      </c>
      <c r="AP26" s="53">
        <f t="shared" si="3"/>
        <v>65.205870344152416</v>
      </c>
      <c r="AQ26" s="53">
        <f t="shared" si="4"/>
        <v>0.61951595453999997</v>
      </c>
      <c r="AR26" s="53">
        <f>IFERROR(AE26-(INDEX('Conversion Ratios'!$E:$E,MATCH($H$1,'Conversion Ratios'!C:C,0))*$H26)-(INDEX('Conversion Ratios'!$E:$E,MATCH($F$1,'Conversion Ratios'!C:C,0))*$F26)-AH26,"")</f>
        <v>41.662153309993329</v>
      </c>
      <c r="AS26" s="53">
        <f t="shared" si="10"/>
        <v>67.249524414473086</v>
      </c>
      <c r="AT26" s="53">
        <f t="shared" si="5"/>
        <v>0.96961087698218951</v>
      </c>
      <c r="AU26" s="53">
        <f t="shared" si="6"/>
        <v>0</v>
      </c>
      <c r="AV26" s="59">
        <f t="shared" si="7"/>
        <v>0.10041046239409233</v>
      </c>
      <c r="AW26" s="91">
        <v>1</v>
      </c>
      <c r="AX26" s="91">
        <v>2035</v>
      </c>
      <c r="AY26" s="91">
        <v>63.52</v>
      </c>
      <c r="AZ26" s="92">
        <v>8.8273288359408619E-2</v>
      </c>
      <c r="BA26" s="93">
        <v>-5.421426739921742E-3</v>
      </c>
      <c r="BB26" s="52">
        <v>27313.66085475</v>
      </c>
      <c r="BC26" s="52">
        <v>14783.0606315</v>
      </c>
      <c r="BD26" s="52">
        <v>17606.080000000002</v>
      </c>
      <c r="BE26" s="79" t="s">
        <v>211</v>
      </c>
    </row>
    <row r="27" spans="1:57" x14ac:dyDescent="0.2">
      <c r="A27" s="52" t="s">
        <v>56</v>
      </c>
      <c r="B27" s="52" t="s">
        <v>126</v>
      </c>
      <c r="C27" s="60" t="s">
        <v>138</v>
      </c>
      <c r="D27" s="53">
        <v>0.27766598360655731</v>
      </c>
      <c r="E27" s="53">
        <v>0.10456275</v>
      </c>
      <c r="F27" s="53">
        <v>0.36801585240000001</v>
      </c>
      <c r="G27" s="53">
        <v>0</v>
      </c>
      <c r="H27" s="53">
        <v>0</v>
      </c>
      <c r="I27" s="53">
        <v>0</v>
      </c>
      <c r="J27" s="53">
        <v>0</v>
      </c>
      <c r="K27" s="53">
        <v>0</v>
      </c>
      <c r="L27" s="53">
        <v>0</v>
      </c>
      <c r="M27" s="53">
        <v>0</v>
      </c>
      <c r="N27" s="53">
        <v>0</v>
      </c>
      <c r="O27" s="53">
        <v>0</v>
      </c>
      <c r="P27" s="53">
        <v>0</v>
      </c>
      <c r="Q27" s="53">
        <v>0</v>
      </c>
      <c r="R27" s="53">
        <v>0</v>
      </c>
      <c r="S27" s="53">
        <v>0</v>
      </c>
      <c r="T27" s="53">
        <v>0</v>
      </c>
      <c r="U27" s="53">
        <v>0</v>
      </c>
      <c r="V27" s="53">
        <v>0</v>
      </c>
      <c r="W27" s="53">
        <v>0</v>
      </c>
      <c r="X27" s="53">
        <v>0</v>
      </c>
      <c r="Y27" s="53">
        <v>0</v>
      </c>
      <c r="Z27" s="58">
        <v>0</v>
      </c>
      <c r="AA27" s="57">
        <f t="shared" si="0"/>
        <v>0.7502445860065573</v>
      </c>
      <c r="AB27" s="53">
        <v>2.2826599999999999</v>
      </c>
      <c r="AC27" s="53">
        <v>3.0803000000000001E-2</v>
      </c>
      <c r="AD27" s="53">
        <v>2.313463</v>
      </c>
      <c r="AE27" s="53">
        <f>IFERROR(
(INDEX('Conversion Ratios'!$E:$E,MATCH($D$1,'Conversion Ratios'!C:C,0))*$D27)+
(INDEX('Conversion Ratios'!$E:$E,MATCH($E$1,'Conversion Ratios'!C:C,0))*$E27)+
(INDEX('Conversion Ratios'!$E:$E,MATCH($F$1,'Conversion Ratios'!C:C,0))*$F27)+
(INDEX('Conversion Ratios'!$E:$E,MATCH($G$1,'Conversion Ratios'!C:C,0))*$G27)+
(INDEX('Conversion Ratios'!$E:$E,MATCH($H$1,'Conversion Ratios'!C:C,0))*$H27)+
(INDEX('Conversion Ratios'!$E:$E,MATCH($I$1,'Conversion Ratios'!C:C,0))*$I27)+
(INDEX('Conversion Ratios'!$E:$E,MATCH($J$1,'Conversion Ratios'!C:C,0))*$J27)+
(INDEX('Conversion Ratios'!$E:$E,MATCH($K$1,'Conversion Ratios'!C:C,0))*$K27)+
(INDEX('Conversion Ratios'!$E:$E,MATCH($L$1,'Conversion Ratios'!C:C,0))*$L27)+
(INDEX('Conversion Ratios'!$E:$E,MATCH($M$1,'Conversion Ratios'!C:C,0))*$M27)+
(INDEX('Conversion Ratios'!$E:$E,MATCH($N$1,'Conversion Ratios'!C:C,0))*$N27)+
(INDEX('Conversion Ratios'!$E:$E,MATCH($O$1,'Conversion Ratios'!C:C,0))*$O27)+
(INDEX('Conversion Ratios'!$E:$E,MATCH($P$1,'Conversion Ratios'!C:C,0))*$P27)+
(INDEX('Conversion Ratios'!$E:$E,MATCH($Q$1,'Conversion Ratios'!C:C,0))*$Q27)+
(INDEX('Conversion Ratios'!$E:$E,MATCH($R$1,'Conversion Ratios'!C:C,0))*$R27)+
(INDEX('Conversion Ratios'!$E:$E,MATCH($S$1,'Conversion Ratios'!C:C,0))*$S27)+
(INDEX('Conversion Ratios'!$E:$E,MATCH($G$1,'Conversion Ratios'!C:C,0))*$V27),
"")</f>
        <v>47.717304575787537</v>
      </c>
      <c r="AF27" s="53">
        <v>3.0654744435245893E-2</v>
      </c>
      <c r="AG27" s="53">
        <v>6.8450948546399997E-3</v>
      </c>
      <c r="AH27" s="53">
        <v>2.0906535704837697</v>
      </c>
      <c r="AI27" s="90">
        <v>0.38400982134530404</v>
      </c>
      <c r="AJ27" s="53">
        <f t="shared" si="8"/>
        <v>47.556104183958468</v>
      </c>
      <c r="AK27" s="53">
        <f t="shared" si="1"/>
        <v>0.71274474671667143</v>
      </c>
      <c r="AL27" s="54">
        <f t="shared" si="11"/>
        <v>66.72248992788839</v>
      </c>
      <c r="AM27" s="53">
        <v>69.616960902148165</v>
      </c>
      <c r="AN27" s="59">
        <v>64.062373469962381</v>
      </c>
      <c r="AO27" s="53">
        <f t="shared" si="2"/>
        <v>3.2458506508216218</v>
      </c>
      <c r="AP27" s="53">
        <f t="shared" si="3"/>
        <v>63.476639277066766</v>
      </c>
      <c r="AQ27" s="53">
        <f t="shared" si="4"/>
        <v>0.35157398917131139</v>
      </c>
      <c r="AR27" s="53">
        <f>IFERROR(AE27-(INDEX('Conversion Ratios'!$E:$E,MATCH($H$1,'Conversion Ratios'!C:C,0))*$H27)-(INDEX('Conversion Ratios'!$E:$E,MATCH($F$1,'Conversion Ratios'!C:C,0))*$F27)-AH27,"")</f>
        <v>24.980961685663765</v>
      </c>
      <c r="AS27" s="53">
        <f t="shared" si="10"/>
        <v>71.054635596182564</v>
      </c>
      <c r="AT27" s="53">
        <f t="shared" si="5"/>
        <v>0.49326773826236031</v>
      </c>
      <c r="AU27" s="53">
        <f t="shared" si="6"/>
        <v>0.51633611344776809</v>
      </c>
      <c r="AV27" s="59">
        <f t="shared" si="7"/>
        <v>0</v>
      </c>
      <c r="AW27" s="91">
        <v>0</v>
      </c>
      <c r="AX27" s="91"/>
      <c r="AY27" s="91" t="s">
        <v>184</v>
      </c>
      <c r="AZ27" s="92"/>
      <c r="BA27" s="93"/>
      <c r="BB27" s="52">
        <v>7514.2122405</v>
      </c>
      <c r="BC27" s="52">
        <v>7425.116040750001</v>
      </c>
      <c r="BD27" s="52">
        <v>4438</v>
      </c>
      <c r="BE27" s="79" t="s">
        <v>212</v>
      </c>
    </row>
    <row r="28" spans="1:57" x14ac:dyDescent="0.2">
      <c r="A28" s="52" t="s">
        <v>57</v>
      </c>
      <c r="B28" s="52" t="s">
        <v>126</v>
      </c>
      <c r="C28" s="60" t="s">
        <v>24</v>
      </c>
      <c r="D28" s="53">
        <v>0.19212660000000001</v>
      </c>
      <c r="E28" s="53">
        <v>0.13949520000000001</v>
      </c>
      <c r="F28" s="53">
        <v>2.7887565169716</v>
      </c>
      <c r="G28" s="53">
        <v>0</v>
      </c>
      <c r="H28" s="53">
        <v>0</v>
      </c>
      <c r="I28" s="53">
        <v>0</v>
      </c>
      <c r="J28" s="53">
        <v>0</v>
      </c>
      <c r="K28" s="53">
        <v>4.77162E-2</v>
      </c>
      <c r="L28" s="53">
        <v>5.7206399999999998E-2</v>
      </c>
      <c r="M28" s="53">
        <v>0</v>
      </c>
      <c r="N28" s="53">
        <v>6.7544399999999991E-2</v>
      </c>
      <c r="O28" s="53">
        <v>0</v>
      </c>
      <c r="P28" s="53">
        <v>0</v>
      </c>
      <c r="Q28" s="53">
        <v>0.184977</v>
      </c>
      <c r="R28" s="53">
        <v>5.2260000000000002E-4</v>
      </c>
      <c r="S28" s="53">
        <v>0</v>
      </c>
      <c r="T28" s="53">
        <v>0</v>
      </c>
      <c r="U28" s="53">
        <v>0</v>
      </c>
      <c r="V28" s="53">
        <v>0</v>
      </c>
      <c r="W28" s="53">
        <v>0</v>
      </c>
      <c r="X28" s="53">
        <v>0</v>
      </c>
      <c r="Y28" s="53">
        <v>0</v>
      </c>
      <c r="Z28" s="58">
        <v>0</v>
      </c>
      <c r="AA28" s="57">
        <f t="shared" si="0"/>
        <v>3.4783449169716003</v>
      </c>
      <c r="AB28" s="53">
        <v>6.0541999999999998</v>
      </c>
      <c r="AC28" s="53">
        <v>0.18779999999999999</v>
      </c>
      <c r="AD28" s="53">
        <v>6.242</v>
      </c>
      <c r="AE28" s="53">
        <f>IFERROR(
(INDEX('Conversion Ratios'!$E:$E,MATCH($D$1,'Conversion Ratios'!C:C,0))*$D28)+
(INDEX('Conversion Ratios'!$E:$E,MATCH($E$1,'Conversion Ratios'!C:C,0))*$E28)+
(INDEX('Conversion Ratios'!$E:$E,MATCH($F$1,'Conversion Ratios'!C:C,0))*$F28)+
(INDEX('Conversion Ratios'!$E:$E,MATCH($G$1,'Conversion Ratios'!C:C,0))*$G28)+
(INDEX('Conversion Ratios'!$E:$E,MATCH($H$1,'Conversion Ratios'!C:C,0))*$H28)+
(INDEX('Conversion Ratios'!$E:$E,MATCH($I$1,'Conversion Ratios'!C:C,0))*$I28)+
(INDEX('Conversion Ratios'!$E:$E,MATCH($J$1,'Conversion Ratios'!C:C,0))*$J28)+
(INDEX('Conversion Ratios'!$E:$E,MATCH($K$1,'Conversion Ratios'!C:C,0))*$K28)+
(INDEX('Conversion Ratios'!$E:$E,MATCH($L$1,'Conversion Ratios'!C:C,0))*$L28)+
(INDEX('Conversion Ratios'!$E:$E,MATCH($M$1,'Conversion Ratios'!C:C,0))*$M28)+
(INDEX('Conversion Ratios'!$E:$E,MATCH($N$1,'Conversion Ratios'!C:C,0))*$N28)+
(INDEX('Conversion Ratios'!$E:$E,MATCH($O$1,'Conversion Ratios'!C:C,0))*$O28)+
(INDEX('Conversion Ratios'!$E:$E,MATCH($P$1,'Conversion Ratios'!C:C,0))*$P28)+
(INDEX('Conversion Ratios'!$E:$E,MATCH($Q$1,'Conversion Ratios'!C:C,0))*$Q28)+
(INDEX('Conversion Ratios'!$E:$E,MATCH($R$1,'Conversion Ratios'!C:C,0))*$R28)+
(INDEX('Conversion Ratios'!$E:$E,MATCH($S$1,'Conversion Ratios'!C:C,0))*$S28)+
(INDEX('Conversion Ratios'!$E:$E,MATCH($G$1,'Conversion Ratios'!C:C,0))*$V28),
"")</f>
        <v>205.1901475421067</v>
      </c>
      <c r="AF28" s="53">
        <v>5.5304989679999986E-2</v>
      </c>
      <c r="AG28" s="53">
        <v>5.1870871215671757E-2</v>
      </c>
      <c r="AH28" s="53">
        <v>3.7718002961759982</v>
      </c>
      <c r="AI28" s="90">
        <v>2.9099558751991861</v>
      </c>
      <c r="AJ28" s="53">
        <f t="shared" si="8"/>
        <v>204.75039137073151</v>
      </c>
      <c r="AK28" s="53">
        <f t="shared" si="1"/>
        <v>3.3711690560759284</v>
      </c>
      <c r="AL28" s="54">
        <f t="shared" si="11"/>
        <v>60.735723413723676</v>
      </c>
      <c r="AM28" s="53">
        <v>63.216128999514993</v>
      </c>
      <c r="AN28" s="59">
        <v>58.568634807656366</v>
      </c>
      <c r="AO28" s="53">
        <f t="shared" si="2"/>
        <v>1.8515832033845687</v>
      </c>
      <c r="AP28" s="53">
        <f t="shared" si="3"/>
        <v>58.884140210339112</v>
      </c>
      <c r="AQ28" s="53">
        <f t="shared" si="4"/>
        <v>0.63428341032000035</v>
      </c>
      <c r="AR28" s="53">
        <f>IFERROR(AE28-(INDEX('Conversion Ratios'!$E:$E,MATCH($H$1,'Conversion Ratios'!C:C,0))*$H28)-(INDEX('Conversion Ratios'!$E:$E,MATCH($F$1,'Conversion Ratios'!C:C,0))*$F28)-AH28,"")</f>
        <v>44.969106643823949</v>
      </c>
      <c r="AS28" s="53">
        <f t="shared" si="10"/>
        <v>70.897497730764741</v>
      </c>
      <c r="AT28" s="53">
        <f t="shared" si="5"/>
        <v>0.18814939261999278</v>
      </c>
      <c r="AU28" s="53">
        <f t="shared" si="6"/>
        <v>0.827237219665791</v>
      </c>
      <c r="AV28" s="59">
        <f t="shared" si="7"/>
        <v>0</v>
      </c>
      <c r="AW28" s="91">
        <v>1</v>
      </c>
      <c r="AX28" s="91">
        <v>2030</v>
      </c>
      <c r="AY28" s="91">
        <v>61.75</v>
      </c>
      <c r="AZ28" s="92">
        <v>-1.662825156404343E-2</v>
      </c>
      <c r="BA28" s="93">
        <v>1.3752377642348712E-3</v>
      </c>
      <c r="BB28" s="52">
        <v>47584.187556333338</v>
      </c>
      <c r="BC28" s="52">
        <v>16892.386583333337</v>
      </c>
      <c r="BD28" s="52">
        <v>13144.42</v>
      </c>
      <c r="BE28" s="79" t="s">
        <v>213</v>
      </c>
    </row>
    <row r="29" spans="1:57" x14ac:dyDescent="0.2">
      <c r="A29" s="52" t="s">
        <v>58</v>
      </c>
      <c r="B29" s="52" t="s">
        <v>127</v>
      </c>
      <c r="C29" s="60" t="s">
        <v>138</v>
      </c>
      <c r="D29" s="53">
        <v>0.88413934426229468</v>
      </c>
      <c r="E29" s="53">
        <v>0.153</v>
      </c>
      <c r="F29" s="53">
        <v>0.33698280000000003</v>
      </c>
      <c r="G29" s="53">
        <v>0</v>
      </c>
      <c r="H29" s="53">
        <v>0</v>
      </c>
      <c r="I29" s="53">
        <v>0</v>
      </c>
      <c r="J29" s="53">
        <v>0</v>
      </c>
      <c r="K29" s="53">
        <v>0</v>
      </c>
      <c r="L29" s="53">
        <v>0</v>
      </c>
      <c r="M29" s="53">
        <v>0</v>
      </c>
      <c r="N29" s="53">
        <v>0</v>
      </c>
      <c r="O29" s="53">
        <v>0</v>
      </c>
      <c r="P29" s="53">
        <v>0</v>
      </c>
      <c r="Q29" s="53">
        <v>0</v>
      </c>
      <c r="R29" s="53">
        <v>0</v>
      </c>
      <c r="S29" s="53">
        <v>0</v>
      </c>
      <c r="T29" s="53">
        <v>0</v>
      </c>
      <c r="U29" s="53">
        <v>0</v>
      </c>
      <c r="V29" s="53">
        <v>0</v>
      </c>
      <c r="W29" s="53">
        <v>0</v>
      </c>
      <c r="X29" s="53">
        <v>0</v>
      </c>
      <c r="Y29" s="53">
        <v>0</v>
      </c>
      <c r="Z29" s="58">
        <v>0</v>
      </c>
      <c r="AA29" s="57">
        <f t="shared" si="0"/>
        <v>1.3741221442622948</v>
      </c>
      <c r="AB29" s="53">
        <v>10.37</v>
      </c>
      <c r="AC29" s="53">
        <v>4.0999999999999996</v>
      </c>
      <c r="AD29" s="53">
        <v>14.47</v>
      </c>
      <c r="AE29" s="53">
        <f>IFERROR(
(INDEX('Conversion Ratios'!$E:$E,MATCH($D$1,'Conversion Ratios'!C:C,0))*$D29)+
(INDEX('Conversion Ratios'!$E:$E,MATCH($E$1,'Conversion Ratios'!C:C,0))*$E29)+
(INDEX('Conversion Ratios'!$E:$E,MATCH($F$1,'Conversion Ratios'!C:C,0))*$F29)+
(INDEX('Conversion Ratios'!$E:$E,MATCH($G$1,'Conversion Ratios'!C:C,0))*$G29)+
(INDEX('Conversion Ratios'!$E:$E,MATCH($H$1,'Conversion Ratios'!C:C,0))*$H29)+
(INDEX('Conversion Ratios'!$E:$E,MATCH($I$1,'Conversion Ratios'!C:C,0))*$I29)+
(INDEX('Conversion Ratios'!$E:$E,MATCH($J$1,'Conversion Ratios'!C:C,0))*$J29)+
(INDEX('Conversion Ratios'!$E:$E,MATCH($K$1,'Conversion Ratios'!C:C,0))*$K29)+
(INDEX('Conversion Ratios'!$E:$E,MATCH($L$1,'Conversion Ratios'!C:C,0))*$L29)+
(INDEX('Conversion Ratios'!$E:$E,MATCH($M$1,'Conversion Ratios'!C:C,0))*$M29)+
(INDEX('Conversion Ratios'!$E:$E,MATCH($N$1,'Conversion Ratios'!C:C,0))*$N29)+
(INDEX('Conversion Ratios'!$E:$E,MATCH($O$1,'Conversion Ratios'!C:C,0))*$O29)+
(INDEX('Conversion Ratios'!$E:$E,MATCH($P$1,'Conversion Ratios'!C:C,0))*$P29)+
(INDEX('Conversion Ratios'!$E:$E,MATCH($Q$1,'Conversion Ratios'!C:C,0))*$Q29)+
(INDEX('Conversion Ratios'!$E:$E,MATCH($R$1,'Conversion Ratios'!C:C,0))*$R29)+
(INDEX('Conversion Ratios'!$E:$E,MATCH($S$1,'Conversion Ratios'!C:C,0))*$S29)+
(INDEX('Conversion Ratios'!$E:$E,MATCH($G$1,'Conversion Ratios'!C:C,0))*$V29),
"")</f>
        <v>93.559120325901603</v>
      </c>
      <c r="AF29" s="53">
        <v>0.10371393442622948</v>
      </c>
      <c r="AG29" s="53">
        <v>6.2678800799999997E-3</v>
      </c>
      <c r="AH29" s="53">
        <v>7.0732903278688495</v>
      </c>
      <c r="AI29" s="90">
        <v>0.3516280724880001</v>
      </c>
      <c r="AJ29" s="53">
        <f t="shared" si="8"/>
        <v>100.60420192554476</v>
      </c>
      <c r="AK29" s="53">
        <f t="shared" si="1"/>
        <v>1.2641403297560654</v>
      </c>
      <c r="AL29" s="54">
        <f t="shared" si="11"/>
        <v>79.583096557767306</v>
      </c>
      <c r="AM29" s="53">
        <v>82.439343859519326</v>
      </c>
      <c r="AN29" s="59">
        <v>76.831228883769654</v>
      </c>
      <c r="AO29" s="53">
        <f t="shared" si="2"/>
        <v>11.446514013829621</v>
      </c>
      <c r="AP29" s="53">
        <f t="shared" si="3"/>
        <v>68.136582543937692</v>
      </c>
      <c r="AQ29" s="53">
        <f t="shared" si="4"/>
        <v>0.93342540983606548</v>
      </c>
      <c r="AR29" s="53">
        <f>IFERROR(AE29-(INDEX('Conversion Ratios'!$E:$E,MATCH($H$1,'Conversion Ratios'!C:C,0))*$H29)-(INDEX('Conversion Ratios'!$E:$E,MATCH($F$1,'Conversion Ratios'!C:C,0))*$F29)-AH29,"")</f>
        <v>67.581094918032761</v>
      </c>
      <c r="AS29" s="53">
        <f t="shared" si="10"/>
        <v>72.401173361995589</v>
      </c>
      <c r="AT29" s="53">
        <f t="shared" si="5"/>
        <v>0.73838749374935597</v>
      </c>
      <c r="AU29" s="53">
        <f t="shared" si="6"/>
        <v>0.26657072167377638</v>
      </c>
      <c r="AV29" s="59">
        <f t="shared" si="7"/>
        <v>0</v>
      </c>
      <c r="AW29" s="91">
        <v>1</v>
      </c>
      <c r="AX29" s="91">
        <v>2050</v>
      </c>
      <c r="AY29" s="91">
        <v>0</v>
      </c>
      <c r="AZ29" s="92">
        <v>1</v>
      </c>
      <c r="BA29" s="93"/>
      <c r="BB29" s="52">
        <v>24819.40646975</v>
      </c>
      <c r="BC29" s="52">
        <v>24784.959502500002</v>
      </c>
      <c r="BD29" s="52">
        <v>17824</v>
      </c>
      <c r="BE29" s="79" t="s">
        <v>214</v>
      </c>
    </row>
    <row r="30" spans="1:57" x14ac:dyDescent="0.2">
      <c r="A30" s="52" t="s">
        <v>59</v>
      </c>
      <c r="B30" s="52" t="s">
        <v>127</v>
      </c>
      <c r="C30" s="60" t="s">
        <v>140</v>
      </c>
      <c r="D30" s="53">
        <v>1.3789800000000001</v>
      </c>
      <c r="E30" s="53">
        <v>5.2686400000000008E-2</v>
      </c>
      <c r="F30" s="53">
        <v>0.9754114138019998</v>
      </c>
      <c r="G30" s="53">
        <v>0</v>
      </c>
      <c r="H30" s="53">
        <v>0</v>
      </c>
      <c r="I30" s="53">
        <v>9.6011390000000005E-4</v>
      </c>
      <c r="J30" s="53">
        <v>8.2022499999999995E-4</v>
      </c>
      <c r="K30" s="53">
        <v>3.5456840999999999E-3</v>
      </c>
      <c r="L30" s="53">
        <v>1.7913360000000001E-4</v>
      </c>
      <c r="M30" s="53">
        <v>2.6535E-3</v>
      </c>
      <c r="N30" s="53">
        <v>5.2455700000000001E-2</v>
      </c>
      <c r="O30" s="53">
        <v>0</v>
      </c>
      <c r="P30" s="53">
        <v>0</v>
      </c>
      <c r="Q30" s="53">
        <v>5.1006800000000005E-2</v>
      </c>
      <c r="R30" s="53">
        <v>0</v>
      </c>
      <c r="S30" s="53">
        <v>0</v>
      </c>
      <c r="T30" s="53">
        <v>0</v>
      </c>
      <c r="U30" s="53">
        <v>0</v>
      </c>
      <c r="V30" s="53">
        <v>0</v>
      </c>
      <c r="W30" s="53">
        <v>0</v>
      </c>
      <c r="X30" s="53">
        <v>0</v>
      </c>
      <c r="Y30" s="53">
        <v>0</v>
      </c>
      <c r="Z30" s="58">
        <v>1.230055275850128E-3</v>
      </c>
      <c r="AA30" s="57">
        <f t="shared" si="0"/>
        <v>2.5199290256778508</v>
      </c>
      <c r="AB30" s="53">
        <v>15.85</v>
      </c>
      <c r="AC30" s="53">
        <v>0.60300000000000009</v>
      </c>
      <c r="AD30" s="53">
        <v>16.452999999999999</v>
      </c>
      <c r="AE30" s="53">
        <f>IFERROR(
(INDEX('Conversion Ratios'!$E:$E,MATCH($D$1,'Conversion Ratios'!C:C,0))*$D30)+
(INDEX('Conversion Ratios'!$E:$E,MATCH($E$1,'Conversion Ratios'!C:C,0))*$E30)+
(INDEX('Conversion Ratios'!$E:$E,MATCH($F$1,'Conversion Ratios'!C:C,0))*$F30)+
(INDEX('Conversion Ratios'!$E:$E,MATCH($G$1,'Conversion Ratios'!C:C,0))*$G30)+
(INDEX('Conversion Ratios'!$E:$E,MATCH($H$1,'Conversion Ratios'!C:C,0))*$H30)+
(INDEX('Conversion Ratios'!$E:$E,MATCH($I$1,'Conversion Ratios'!C:C,0))*$I30)+
(INDEX('Conversion Ratios'!$E:$E,MATCH($J$1,'Conversion Ratios'!C:C,0))*$J30)+
(INDEX('Conversion Ratios'!$E:$E,MATCH($K$1,'Conversion Ratios'!C:C,0))*$K30)+
(INDEX('Conversion Ratios'!$E:$E,MATCH($L$1,'Conversion Ratios'!C:C,0))*$L30)+
(INDEX('Conversion Ratios'!$E:$E,MATCH($M$1,'Conversion Ratios'!C:C,0))*$M30)+
(INDEX('Conversion Ratios'!$E:$E,MATCH($N$1,'Conversion Ratios'!C:C,0))*$N30)+
(INDEX('Conversion Ratios'!$E:$E,MATCH($O$1,'Conversion Ratios'!C:C,0))*$O30)+
(INDEX('Conversion Ratios'!$E:$E,MATCH($P$1,'Conversion Ratios'!C:C,0))*$P30)+
(INDEX('Conversion Ratios'!$E:$E,MATCH($Q$1,'Conversion Ratios'!C:C,0))*$Q30)+
(INDEX('Conversion Ratios'!$E:$E,MATCH($R$1,'Conversion Ratios'!C:C,0))*$R30)+
(INDEX('Conversion Ratios'!$E:$E,MATCH($S$1,'Conversion Ratios'!C:C,0))*$S30)+
(INDEX('Conversion Ratios'!$E:$E,MATCH($G$1,'Conversion Ratios'!C:C,0))*$V30),
"")</f>
        <v>166.85082710189886</v>
      </c>
      <c r="AF30" s="53">
        <v>0.12377166203931998</v>
      </c>
      <c r="AG30" s="53">
        <v>1.8142652296717195E-2</v>
      </c>
      <c r="AH30" s="53">
        <v>9.2092825510816212</v>
      </c>
      <c r="AI30" s="90">
        <v>1.0178027938458349</v>
      </c>
      <c r="AJ30" s="53">
        <f t="shared" si="8"/>
        <v>173.07674175697139</v>
      </c>
      <c r="AK30" s="53">
        <f t="shared" si="1"/>
        <v>2.3780147113418137</v>
      </c>
      <c r="AL30" s="54">
        <f t="shared" si="11"/>
        <v>72.782031554090537</v>
      </c>
      <c r="AM30" s="53">
        <v>75.207712610505425</v>
      </c>
      <c r="AN30" s="59">
        <v>70.492658212679046</v>
      </c>
      <c r="AO30" s="53">
        <f t="shared" si="2"/>
        <v>6.9187965581240087</v>
      </c>
      <c r="AP30" s="53">
        <f t="shared" si="3"/>
        <v>65.863234995966522</v>
      </c>
      <c r="AQ30" s="53">
        <f t="shared" si="4"/>
        <v>1.4207459498365311</v>
      </c>
      <c r="AR30" s="53">
        <f>IFERROR(AE30-(INDEX('Conversion Ratios'!$E:$E,MATCH($H$1,'Conversion Ratios'!C:C,0))*$H30)-(INDEX('Conversion Ratios'!$E:$E,MATCH($F$1,'Conversion Ratios'!C:C,0))*$F30)-AH30,"")</f>
        <v>102.92096423652504</v>
      </c>
      <c r="AS30" s="53">
        <f t="shared" si="10"/>
        <v>72.441497544558871</v>
      </c>
      <c r="AT30" s="53">
        <f t="shared" si="5"/>
        <v>0.59745044597931185</v>
      </c>
      <c r="AU30" s="53">
        <f t="shared" si="6"/>
        <v>0.41017888121121682</v>
      </c>
      <c r="AV30" s="59">
        <f t="shared" si="7"/>
        <v>5.1726142398675888E-4</v>
      </c>
      <c r="AW30" s="91">
        <v>0</v>
      </c>
      <c r="AX30" s="91"/>
      <c r="AY30" s="91" t="s">
        <v>184</v>
      </c>
      <c r="AZ30" s="92"/>
      <c r="BA30" s="93"/>
      <c r="BB30" s="52">
        <v>17637.414279249999</v>
      </c>
      <c r="BC30" s="52">
        <v>4232.9794267499992</v>
      </c>
      <c r="BD30" s="52">
        <v>60291.02</v>
      </c>
      <c r="BE30" s="79" t="s">
        <v>168</v>
      </c>
    </row>
    <row r="31" spans="1:57" x14ac:dyDescent="0.2">
      <c r="A31" s="52" t="s">
        <v>60</v>
      </c>
      <c r="B31" s="52" t="s">
        <v>127</v>
      </c>
      <c r="C31" s="60" t="s">
        <v>128</v>
      </c>
      <c r="D31" s="53">
        <v>0.19224781762295079</v>
      </c>
      <c r="E31" s="53">
        <v>0</v>
      </c>
      <c r="F31" s="53">
        <v>3.4354007365226984</v>
      </c>
      <c r="G31" s="53">
        <v>0</v>
      </c>
      <c r="H31" s="53">
        <v>0</v>
      </c>
      <c r="I31" s="53">
        <v>0.28041899999999997</v>
      </c>
      <c r="J31" s="53">
        <v>0</v>
      </c>
      <c r="K31" s="53">
        <v>8.3790000000000003E-2</v>
      </c>
      <c r="L31" s="53">
        <v>0.38784000000000002</v>
      </c>
      <c r="M31" s="53">
        <v>0</v>
      </c>
      <c r="N31" s="53">
        <v>0</v>
      </c>
      <c r="O31" s="53">
        <v>0</v>
      </c>
      <c r="P31" s="53">
        <v>0</v>
      </c>
      <c r="Q31" s="53">
        <v>0</v>
      </c>
      <c r="R31" s="53">
        <v>0</v>
      </c>
      <c r="S31" s="53">
        <v>0</v>
      </c>
      <c r="T31" s="53">
        <v>0</v>
      </c>
      <c r="U31" s="53">
        <v>0</v>
      </c>
      <c r="V31" s="53">
        <v>0</v>
      </c>
      <c r="W31" s="53">
        <v>8.1971999999999982E-3</v>
      </c>
      <c r="X31" s="53">
        <v>0</v>
      </c>
      <c r="Y31" s="53">
        <v>0</v>
      </c>
      <c r="Z31" s="58">
        <v>2.1816860655737699E-3</v>
      </c>
      <c r="AA31" s="57">
        <f>SUM($D31:$Z31)-Z31</f>
        <v>4.3878947541456492</v>
      </c>
      <c r="AB31" s="53">
        <v>11.1</v>
      </c>
      <c r="AC31" s="53">
        <v>0.4</v>
      </c>
      <c r="AD31" s="53">
        <v>11.5</v>
      </c>
      <c r="AE31" s="53">
        <f>IFERROR(
(INDEX('Conversion Ratios'!$E:$E,MATCH($D$1,'Conversion Ratios'!C:C,0))*$D31)+
(INDEX('Conversion Ratios'!$E:$E,MATCH($E$1,'Conversion Ratios'!C:C,0))*$E31)+
(INDEX('Conversion Ratios'!$E:$E,MATCH($F$1,'Conversion Ratios'!C:C,0))*$F31)+
(INDEX('Conversion Ratios'!$E:$E,MATCH($G$1,'Conversion Ratios'!C:C,0))*$G31)+
(INDEX('Conversion Ratios'!$E:$E,MATCH($H$1,'Conversion Ratios'!C:C,0))*$H31)+
(INDEX('Conversion Ratios'!$E:$E,MATCH($I$1,'Conversion Ratios'!C:C,0))*$I31)+
(INDEX('Conversion Ratios'!$E:$E,MATCH($J$1,'Conversion Ratios'!C:C,0))*$J31)+
(INDEX('Conversion Ratios'!$E:$E,MATCH($K$1,'Conversion Ratios'!C:C,0))*$K31)+
(INDEX('Conversion Ratios'!$E:$E,MATCH($L$1,'Conversion Ratios'!C:C,0))*$L31)+
(INDEX('Conversion Ratios'!$E:$E,MATCH($M$1,'Conversion Ratios'!C:C,0))*$M31)+
(INDEX('Conversion Ratios'!$E:$E,MATCH($N$1,'Conversion Ratios'!C:C,0))*$N31)+
(INDEX('Conversion Ratios'!$E:$E,MATCH($O$1,'Conversion Ratios'!C:C,0))*$O31)+
(INDEX('Conversion Ratios'!$E:$E,MATCH($P$1,'Conversion Ratios'!C:C,0))*$P31)+
(INDEX('Conversion Ratios'!$E:$E,MATCH($Q$1,'Conversion Ratios'!C:C,0))*$Q31)+
(INDEX('Conversion Ratios'!$E:$E,MATCH($R$1,'Conversion Ratios'!C:C,0))*$R31)+
(INDEX('Conversion Ratios'!$E:$E,MATCH($S$1,'Conversion Ratios'!C:C,0))*$S31)+
(INDEX('Conversion Ratios'!$E:$E,MATCH($G$1,'Conversion Ratios'!C:C,0))*$V31),
"")</f>
        <v>262.25406431127311</v>
      </c>
      <c r="AF31" s="53">
        <v>7.5732604773360634E-2</v>
      </c>
      <c r="AG31" s="53">
        <v>6.3898453699322191E-2</v>
      </c>
      <c r="AH31" s="53">
        <v>5.3161544898874578</v>
      </c>
      <c r="AI31" s="90">
        <v>3.5847032525319751</v>
      </c>
      <c r="AJ31" s="53">
        <f t="shared" si="8"/>
        <v>264.85320656885364</v>
      </c>
      <c r="AK31" s="53">
        <f t="shared" si="1"/>
        <v>4.248263695672966</v>
      </c>
      <c r="AL31" s="54">
        <f>IFERROR(AJ31/AK31,"")</f>
        <v>62.343871647755222</v>
      </c>
      <c r="AM31" s="53">
        <v>64.653253682708893</v>
      </c>
      <c r="AN31" s="59">
        <v>60.462486790868958</v>
      </c>
      <c r="AO31" s="53">
        <f t="shared" si="2"/>
        <v>2.7069882718705127</v>
      </c>
      <c r="AP31" s="53">
        <f t="shared" si="3"/>
        <v>59.636883375884715</v>
      </c>
      <c r="AQ31" s="53">
        <f t="shared" si="4"/>
        <v>0.87074589891516396</v>
      </c>
      <c r="AR31" s="53">
        <f>IFERROR(AE31-(INDEX('Conversion Ratios'!$E:$E,MATCH($H$1,'Conversion Ratios'!C:C,0))*$H31)-(INDEX('Conversion Ratios'!$E:$E,MATCH($F$1,'Conversion Ratios'!C:C,0))*$F31)-AH31,"")</f>
        <v>64.211928502462285</v>
      </c>
      <c r="AS31" s="53">
        <f t="shared" si="10"/>
        <v>73.743589929578761</v>
      </c>
      <c r="AT31" s="53">
        <f t="shared" si="5"/>
        <v>0.20496512488197355</v>
      </c>
      <c r="AU31" s="53">
        <f t="shared" si="6"/>
        <v>0.80865995677758828</v>
      </c>
      <c r="AV31" s="59">
        <f t="shared" si="7"/>
        <v>5.13547703687958E-4</v>
      </c>
      <c r="AW31" s="91">
        <v>1</v>
      </c>
      <c r="AX31" s="91">
        <v>2050</v>
      </c>
      <c r="AY31" s="91">
        <v>58.248282747497598</v>
      </c>
      <c r="AZ31" s="92">
        <v>6.5635502927532965E-2</v>
      </c>
      <c r="BA31" s="93">
        <v>-2.119271886063645E-3</v>
      </c>
      <c r="BB31" s="52">
        <v>14054.52409825</v>
      </c>
      <c r="BC31" s="52">
        <v>6096.8525542500001</v>
      </c>
      <c r="BD31" s="52">
        <v>5709.4</v>
      </c>
      <c r="BE31" s="79" t="s">
        <v>197</v>
      </c>
    </row>
    <row r="32" spans="1:57" x14ac:dyDescent="0.2">
      <c r="A32" s="52" t="s">
        <v>61</v>
      </c>
      <c r="B32" s="52" t="s">
        <v>127</v>
      </c>
      <c r="C32" s="60" t="s">
        <v>139</v>
      </c>
      <c r="D32" s="53">
        <v>1.3986448770491799</v>
      </c>
      <c r="E32" s="53">
        <v>0</v>
      </c>
      <c r="F32" s="53">
        <v>0.72688389344262283</v>
      </c>
      <c r="G32" s="53">
        <v>0</v>
      </c>
      <c r="H32" s="53">
        <v>0</v>
      </c>
      <c r="I32" s="53">
        <v>0.87352303529411757</v>
      </c>
      <c r="J32" s="53">
        <v>1.7013904564315352</v>
      </c>
      <c r="K32" s="53">
        <v>0.22454675675675681</v>
      </c>
      <c r="L32" s="53">
        <v>0.36953184290030205</v>
      </c>
      <c r="M32" s="53">
        <v>0</v>
      </c>
      <c r="N32" s="53">
        <v>0.34255350214592273</v>
      </c>
      <c r="O32" s="53">
        <v>0</v>
      </c>
      <c r="P32" s="53">
        <v>0</v>
      </c>
      <c r="Q32" s="53">
        <v>0.17849922196796339</v>
      </c>
      <c r="R32" s="53">
        <v>0.4367837626628075</v>
      </c>
      <c r="S32" s="53">
        <v>0</v>
      </c>
      <c r="T32" s="53">
        <v>0</v>
      </c>
      <c r="U32" s="53">
        <v>0</v>
      </c>
      <c r="V32" s="53">
        <v>0</v>
      </c>
      <c r="W32" s="53">
        <v>0.28165151999999999</v>
      </c>
      <c r="X32" s="53">
        <v>0</v>
      </c>
      <c r="Y32" s="53">
        <v>0</v>
      </c>
      <c r="Z32" s="58">
        <v>1.9497509999999999E-2</v>
      </c>
      <c r="AA32" s="57">
        <f t="shared" ref="AA32:AA47" si="12">SUM($D32:$Z32)</f>
        <v>6.5535063786512078</v>
      </c>
      <c r="AB32" s="53">
        <v>60.819158671805965</v>
      </c>
      <c r="AC32" s="53">
        <v>0.4</v>
      </c>
      <c r="AD32" s="53">
        <v>61.219158671805971</v>
      </c>
      <c r="AE32" s="53">
        <f>IFERROR(
(INDEX('Conversion Ratios'!$E:$E,MATCH($D$1,'Conversion Ratios'!C:C,0))*$D32)+
(INDEX('Conversion Ratios'!$E:$E,MATCH($E$1,'Conversion Ratios'!C:C,0))*$E32)+
(INDEX('Conversion Ratios'!$E:$E,MATCH($F$1,'Conversion Ratios'!C:C,0))*$F32)+
(INDEX('Conversion Ratios'!$E:$E,MATCH($G$1,'Conversion Ratios'!C:C,0))*$G32)+
(INDEX('Conversion Ratios'!$E:$E,MATCH($H$1,'Conversion Ratios'!C:C,0))*$H32)+
(INDEX('Conversion Ratios'!$E:$E,MATCH($I$1,'Conversion Ratios'!C:C,0))*$I32)+
(INDEX('Conversion Ratios'!$E:$E,MATCH($J$1,'Conversion Ratios'!C:C,0))*$J32)+
(INDEX('Conversion Ratios'!$E:$E,MATCH($K$1,'Conversion Ratios'!C:C,0))*$K32)+
(INDEX('Conversion Ratios'!$E:$E,MATCH($L$1,'Conversion Ratios'!C:C,0))*$L32)+
(INDEX('Conversion Ratios'!$E:$E,MATCH($M$1,'Conversion Ratios'!C:C,0))*$M32)+
(INDEX('Conversion Ratios'!$E:$E,MATCH($N$1,'Conversion Ratios'!C:C,0))*$N32)+
(INDEX('Conversion Ratios'!$E:$E,MATCH($O$1,'Conversion Ratios'!C:C,0))*$O32)+
(INDEX('Conversion Ratios'!$E:$E,MATCH($P$1,'Conversion Ratios'!C:C,0))*$P32)+
(INDEX('Conversion Ratios'!$E:$E,MATCH($Q$1,'Conversion Ratios'!C:C,0))*$Q32)+
(INDEX('Conversion Ratios'!$E:$E,MATCH($R$1,'Conversion Ratios'!C:C,0))*$R32)+
(INDEX('Conversion Ratios'!$E:$E,MATCH($S$1,'Conversion Ratios'!C:C,0))*$S32)+
(INDEX('Conversion Ratios'!$E:$E,MATCH($G$1,'Conversion Ratios'!C:C,0))*$V32),
"")</f>
        <v>441.26594332006988</v>
      </c>
      <c r="AF32" s="53">
        <v>0.61528298463077091</v>
      </c>
      <c r="AG32" s="53">
        <v>1.3520040418032784E-2</v>
      </c>
      <c r="AH32" s="53">
        <v>45.120752206256526</v>
      </c>
      <c r="AI32" s="90">
        <v>0.75847426745163915</v>
      </c>
      <c r="AJ32" s="53">
        <f t="shared" si="8"/>
        <v>456.60587551816769</v>
      </c>
      <c r="AK32" s="53">
        <f t="shared" si="1"/>
        <v>5.9247033536024034</v>
      </c>
      <c r="AL32" s="54">
        <f t="shared" ref="AL32:AL37" si="13">IFERROR(AJ32/AK32,"")</f>
        <v>77.068141350998971</v>
      </c>
      <c r="AM32" s="53">
        <v>79.119444702295965</v>
      </c>
      <c r="AN32" s="59">
        <v>75.158998919751895</v>
      </c>
      <c r="AO32" s="53">
        <f t="shared" si="2"/>
        <v>10.332864789691593</v>
      </c>
      <c r="AP32" s="53">
        <f t="shared" si="3"/>
        <v>66.735276561307387</v>
      </c>
      <c r="AQ32" s="53">
        <f t="shared" si="4"/>
        <v>4.929687980577814</v>
      </c>
      <c r="AR32" s="53">
        <f>IFERROR(AE32-(INDEX('Conversion Ratios'!$E:$E,MATCH($H$1,'Conversion Ratios'!C:C,0))*$H32)-(INDEX('Conversion Ratios'!$E:$E,MATCH($F$1,'Conversion Ratios'!C:C,0))*$F32)-AH32,"")</f>
        <v>355.36700469168227</v>
      </c>
      <c r="AS32" s="53">
        <f t="shared" si="10"/>
        <v>72.087119122299768</v>
      </c>
      <c r="AT32" s="53">
        <f t="shared" si="5"/>
        <v>0.83205650753474614</v>
      </c>
      <c r="AU32" s="53">
        <f t="shared" si="6"/>
        <v>0.12268696845398257</v>
      </c>
      <c r="AV32" s="59">
        <f t="shared" si="7"/>
        <v>3.2908837516978651E-3</v>
      </c>
      <c r="AW32" s="91">
        <v>1</v>
      </c>
      <c r="AX32" s="91">
        <v>2030</v>
      </c>
      <c r="AY32" s="91">
        <v>75.165222390802967</v>
      </c>
      <c r="AZ32" s="92">
        <v>2.4714903453964272E-2</v>
      </c>
      <c r="BA32" s="93">
        <v>-2.0832806201022125E-3</v>
      </c>
      <c r="BB32" s="52">
        <v>40502.815751000002</v>
      </c>
      <c r="BC32" s="52">
        <v>17219.408009999999</v>
      </c>
      <c r="BD32" s="52">
        <v>95584</v>
      </c>
      <c r="BE32" s="79" t="s">
        <v>199</v>
      </c>
    </row>
    <row r="33" spans="1:57" x14ac:dyDescent="0.2">
      <c r="A33" s="52" t="s">
        <v>63</v>
      </c>
      <c r="B33" s="52" t="s">
        <v>22</v>
      </c>
      <c r="C33" s="60" t="s">
        <v>138</v>
      </c>
      <c r="D33" s="53">
        <v>0</v>
      </c>
      <c r="E33" s="53">
        <v>0</v>
      </c>
      <c r="F33" s="53">
        <v>0</v>
      </c>
      <c r="G33" s="53">
        <v>0</v>
      </c>
      <c r="H33" s="53">
        <v>0</v>
      </c>
      <c r="I33" s="53">
        <v>2.2732414705882351</v>
      </c>
      <c r="J33" s="53">
        <v>2.1165456431535263</v>
      </c>
      <c r="K33" s="53">
        <v>0</v>
      </c>
      <c r="L33" s="53">
        <v>4.0094864048338369E-2</v>
      </c>
      <c r="M33" s="53">
        <v>0</v>
      </c>
      <c r="N33" s="53">
        <v>0</v>
      </c>
      <c r="O33" s="53">
        <v>0</v>
      </c>
      <c r="P33" s="53">
        <v>0</v>
      </c>
      <c r="Q33" s="53">
        <v>0</v>
      </c>
      <c r="R33" s="53">
        <v>0</v>
      </c>
      <c r="S33" s="53">
        <v>0</v>
      </c>
      <c r="T33" s="53">
        <v>0</v>
      </c>
      <c r="U33" s="53">
        <v>0</v>
      </c>
      <c r="V33" s="53">
        <v>0</v>
      </c>
      <c r="W33" s="53">
        <v>0</v>
      </c>
      <c r="X33" s="53">
        <v>0</v>
      </c>
      <c r="Y33" s="53">
        <v>0</v>
      </c>
      <c r="Z33" s="58">
        <v>0</v>
      </c>
      <c r="AA33" s="57">
        <f t="shared" si="12"/>
        <v>4.4298819777900995</v>
      </c>
      <c r="AB33" s="53">
        <v>29.7</v>
      </c>
      <c r="AC33" s="53">
        <v>7.8</v>
      </c>
      <c r="AD33" s="53">
        <v>37.5</v>
      </c>
      <c r="AE33" s="53">
        <f>IFERROR(
(INDEX('Conversion Ratios'!$E:$E,MATCH($D$1,'Conversion Ratios'!C:C,0))*$D33)+
(INDEX('Conversion Ratios'!$E:$E,MATCH($E$1,'Conversion Ratios'!C:C,0))*$E33)+
(INDEX('Conversion Ratios'!$E:$E,MATCH($F$1,'Conversion Ratios'!C:C,0))*$F33)+
(INDEX('Conversion Ratios'!$E:$E,MATCH($G$1,'Conversion Ratios'!C:C,0))*$G33)+
(INDEX('Conversion Ratios'!$E:$E,MATCH($H$1,'Conversion Ratios'!C:C,0))*$H33)+
(INDEX('Conversion Ratios'!$E:$E,MATCH($I$1,'Conversion Ratios'!C:C,0))*$I33)+
(INDEX('Conversion Ratios'!$E:$E,MATCH($J$1,'Conversion Ratios'!C:C,0))*$J33)+
(INDEX('Conversion Ratios'!$E:$E,MATCH($K$1,'Conversion Ratios'!C:C,0))*$K33)+
(INDEX('Conversion Ratios'!$E:$E,MATCH($L$1,'Conversion Ratios'!C:C,0))*$L33)+
(INDEX('Conversion Ratios'!$E:$E,MATCH($M$1,'Conversion Ratios'!C:C,0))*$M33)+
(INDEX('Conversion Ratios'!$E:$E,MATCH($N$1,'Conversion Ratios'!C:C,0))*$N33)+
(INDEX('Conversion Ratios'!$E:$E,MATCH($O$1,'Conversion Ratios'!C:C,0))*$O33)+
(INDEX('Conversion Ratios'!$E:$E,MATCH($P$1,'Conversion Ratios'!C:C,0))*$P33)+
(INDEX('Conversion Ratios'!$E:$E,MATCH($Q$1,'Conversion Ratios'!C:C,0))*$Q33)+
(INDEX('Conversion Ratios'!$E:$E,MATCH($R$1,'Conversion Ratios'!C:C,0))*$R33)+
(INDEX('Conversion Ratios'!$E:$E,MATCH($S$1,'Conversion Ratios'!C:C,0))*$S33)+
(INDEX('Conversion Ratios'!$E:$E,MATCH($G$1,'Conversion Ratios'!C:C,0))*$V33),
"")</f>
        <v>317.40312052987559</v>
      </c>
      <c r="AF33" s="53">
        <v>0.35527653461876596</v>
      </c>
      <c r="AG33" s="53">
        <v>0</v>
      </c>
      <c r="AH33" s="53">
        <v>24.229859660999836</v>
      </c>
      <c r="AI33" s="90">
        <v>0</v>
      </c>
      <c r="AJ33" s="53">
        <f t="shared" si="8"/>
        <v>330.67326086887579</v>
      </c>
      <c r="AK33" s="53">
        <f t="shared" si="1"/>
        <v>4.0746054431713334</v>
      </c>
      <c r="AL33" s="54">
        <f t="shared" si="13"/>
        <v>81.154670183601198</v>
      </c>
      <c r="AM33" s="53">
        <v>83.613950317031524</v>
      </c>
      <c r="AN33" s="59">
        <v>79.370216341877793</v>
      </c>
      <c r="AO33" s="53">
        <f t="shared" si="2"/>
        <v>9.2033450902213296</v>
      </c>
      <c r="AP33" s="53">
        <f t="shared" si="3"/>
        <v>71.951325093379879</v>
      </c>
      <c r="AQ33" s="53">
        <f t="shared" si="4"/>
        <v>4.0746054431713334</v>
      </c>
      <c r="AR33" s="53">
        <f>IFERROR(AE33-(INDEX('Conversion Ratios'!$E:$E,MATCH($H$1,'Conversion Ratios'!C:C,0))*$H33)-(INDEX('Conversion Ratios'!$E:$E,MATCH($F$1,'Conversion Ratios'!C:C,0))*$F33)-AH33,"")</f>
        <v>293.17326086887579</v>
      </c>
      <c r="AS33" s="53">
        <f t="shared" si="10"/>
        <v>71.951325093379879</v>
      </c>
      <c r="AT33" s="53">
        <f t="shared" si="5"/>
        <v>1</v>
      </c>
      <c r="AU33" s="53">
        <f t="shared" si="6"/>
        <v>0</v>
      </c>
      <c r="AV33" s="59">
        <f t="shared" si="7"/>
        <v>0</v>
      </c>
      <c r="AW33" s="91">
        <v>0</v>
      </c>
      <c r="AX33" s="91"/>
      <c r="AY33" s="91" t="s">
        <v>184</v>
      </c>
      <c r="AZ33" s="92"/>
      <c r="BA33" s="93"/>
      <c r="BB33" s="52">
        <v>38551.827557500001</v>
      </c>
      <c r="BC33" s="52">
        <v>38499.820829750002</v>
      </c>
      <c r="BD33" s="52">
        <v>111461</v>
      </c>
      <c r="BE33" s="79" t="s">
        <v>169</v>
      </c>
    </row>
    <row r="34" spans="1:57" x14ac:dyDescent="0.2">
      <c r="A34" s="52" t="s">
        <v>64</v>
      </c>
      <c r="B34" s="52" t="s">
        <v>126</v>
      </c>
      <c r="C34" s="60" t="s">
        <v>138</v>
      </c>
      <c r="D34" s="53">
        <v>0.40209848360655726</v>
      </c>
      <c r="E34" s="53">
        <v>9.8940000000000014E-2</v>
      </c>
      <c r="F34" s="53">
        <v>0.15709963080000003</v>
      </c>
      <c r="G34" s="53">
        <v>0</v>
      </c>
      <c r="H34" s="53">
        <v>0</v>
      </c>
      <c r="I34" s="53">
        <v>0</v>
      </c>
      <c r="J34" s="53">
        <v>0</v>
      </c>
      <c r="K34" s="53">
        <v>0</v>
      </c>
      <c r="L34" s="53">
        <v>0</v>
      </c>
      <c r="M34" s="53">
        <v>0</v>
      </c>
      <c r="N34" s="53">
        <v>0</v>
      </c>
      <c r="O34" s="53">
        <v>0</v>
      </c>
      <c r="P34" s="53">
        <v>0</v>
      </c>
      <c r="Q34" s="53">
        <v>0</v>
      </c>
      <c r="R34" s="53">
        <v>0</v>
      </c>
      <c r="S34" s="53">
        <v>0</v>
      </c>
      <c r="T34" s="53">
        <v>0</v>
      </c>
      <c r="U34" s="53">
        <v>0</v>
      </c>
      <c r="V34" s="53">
        <v>0</v>
      </c>
      <c r="W34" s="53">
        <v>0</v>
      </c>
      <c r="X34" s="53">
        <v>0</v>
      </c>
      <c r="Y34" s="53">
        <v>0</v>
      </c>
      <c r="Z34" s="58">
        <v>0</v>
      </c>
      <c r="AA34" s="57">
        <f t="shared" si="12"/>
        <v>0.65813811440655723</v>
      </c>
      <c r="AB34" s="53">
        <v>3.0599999999999996</v>
      </c>
      <c r="AC34" s="53">
        <v>0.39779999999999999</v>
      </c>
      <c r="AD34" s="53">
        <v>3.4578000000000002</v>
      </c>
      <c r="AE34" s="53">
        <f>IFERROR(
(INDEX('Conversion Ratios'!$E:$E,MATCH($D$1,'Conversion Ratios'!C:C,0))*$D34)+
(INDEX('Conversion Ratios'!$E:$E,MATCH($E$1,'Conversion Ratios'!C:C,0))*$E34)+
(INDEX('Conversion Ratios'!$E:$E,MATCH($F$1,'Conversion Ratios'!C:C,0))*$F34)+
(INDEX('Conversion Ratios'!$E:$E,MATCH($G$1,'Conversion Ratios'!C:C,0))*$G34)+
(INDEX('Conversion Ratios'!$E:$E,MATCH($H$1,'Conversion Ratios'!C:C,0))*$H34)+
(INDEX('Conversion Ratios'!$E:$E,MATCH($I$1,'Conversion Ratios'!C:C,0))*$I34)+
(INDEX('Conversion Ratios'!$E:$E,MATCH($J$1,'Conversion Ratios'!C:C,0))*$J34)+
(INDEX('Conversion Ratios'!$E:$E,MATCH($K$1,'Conversion Ratios'!C:C,0))*$K34)+
(INDEX('Conversion Ratios'!$E:$E,MATCH($L$1,'Conversion Ratios'!C:C,0))*$L34)+
(INDEX('Conversion Ratios'!$E:$E,MATCH($M$1,'Conversion Ratios'!C:C,0))*$M34)+
(INDEX('Conversion Ratios'!$E:$E,MATCH($N$1,'Conversion Ratios'!C:C,0))*$N34)+
(INDEX('Conversion Ratios'!$E:$E,MATCH($O$1,'Conversion Ratios'!C:C,0))*$O34)+
(INDEX('Conversion Ratios'!$E:$E,MATCH($P$1,'Conversion Ratios'!C:C,0))*$P34)+
(INDEX('Conversion Ratios'!$E:$E,MATCH($Q$1,'Conversion Ratios'!C:C,0))*$Q34)+
(INDEX('Conversion Ratios'!$E:$E,MATCH($R$1,'Conversion Ratios'!C:C,0))*$R34)+
(INDEX('Conversion Ratios'!$E:$E,MATCH($S$1,'Conversion Ratios'!C:C,0))*$S34)+
(INDEX('Conversion Ratios'!$E:$E,MATCH($G$1,'Conversion Ratios'!C:C,0))*$V34),
"")</f>
        <v>44.649161419027536</v>
      </c>
      <c r="AF34" s="53">
        <v>4.0183286385245889E-2</v>
      </c>
      <c r="AG34" s="53">
        <v>2.9220531328800004E-3</v>
      </c>
      <c r="AH34" s="53">
        <v>2.7405001314737691</v>
      </c>
      <c r="AI34" s="90">
        <v>0.16392718075456802</v>
      </c>
      <c r="AJ34" s="53">
        <f t="shared" si="8"/>
        <v>45.202534106799199</v>
      </c>
      <c r="AK34" s="53">
        <f t="shared" si="1"/>
        <v>0.61503277488843133</v>
      </c>
      <c r="AL34" s="54">
        <f t="shared" si="13"/>
        <v>73.496138665128967</v>
      </c>
      <c r="AM34" s="53">
        <v>76.47737583454672</v>
      </c>
      <c r="AN34" s="59">
        <v>70.632474557991245</v>
      </c>
      <c r="AO34" s="53">
        <f t="shared" si="2"/>
        <v>5.6221394065174088</v>
      </c>
      <c r="AP34" s="53">
        <f t="shared" si="3"/>
        <v>67.873999258611562</v>
      </c>
      <c r="AQ34" s="53">
        <f t="shared" si="4"/>
        <v>0.46085519722131135</v>
      </c>
      <c r="AR34" s="53">
        <f>IFERROR(AE34-(INDEX('Conversion Ratios'!$E:$E,MATCH($H$1,'Conversion Ratios'!C:C,0))*$H34)-(INDEX('Conversion Ratios'!$E:$E,MATCH($F$1,'Conversion Ratios'!C:C,0))*$F34)-AH34,"")</f>
        <v>33.095371999673766</v>
      </c>
      <c r="AS34" s="53">
        <f t="shared" si="10"/>
        <v>71.812951658611212</v>
      </c>
      <c r="AT34" s="53">
        <f t="shared" si="5"/>
        <v>0.74931811122571768</v>
      </c>
      <c r="AU34" s="53">
        <f t="shared" si="6"/>
        <v>0.25543294148592055</v>
      </c>
      <c r="AV34" s="59">
        <f t="shared" si="7"/>
        <v>0</v>
      </c>
      <c r="AW34" s="91">
        <v>1</v>
      </c>
      <c r="AX34" s="91">
        <v>2030</v>
      </c>
      <c r="AY34" s="91">
        <v>70.966806154461722</v>
      </c>
      <c r="AZ34" s="92">
        <v>3.4465222388275894E-2</v>
      </c>
      <c r="BA34" s="93">
        <v>-2.9184960069513766E-3</v>
      </c>
      <c r="BB34" s="52">
        <v>18301.40038725</v>
      </c>
      <c r="BC34" s="52">
        <v>18153.647168250001</v>
      </c>
      <c r="BD34" s="52">
        <v>4991</v>
      </c>
      <c r="BE34" s="79" t="s">
        <v>170</v>
      </c>
    </row>
    <row r="35" spans="1:57" x14ac:dyDescent="0.2">
      <c r="A35" s="52" t="s">
        <v>67</v>
      </c>
      <c r="B35" s="52" t="s">
        <v>127</v>
      </c>
      <c r="C35" s="60" t="s">
        <v>128</v>
      </c>
      <c r="D35" s="53">
        <v>0</v>
      </c>
      <c r="E35" s="53">
        <v>0</v>
      </c>
      <c r="F35" s="53">
        <v>0.95758647540983588</v>
      </c>
      <c r="G35" s="53">
        <v>0</v>
      </c>
      <c r="H35" s="53">
        <v>0</v>
      </c>
      <c r="I35" s="53">
        <v>0.42151450000000001</v>
      </c>
      <c r="J35" s="53">
        <v>1.01482107</v>
      </c>
      <c r="K35" s="53">
        <v>0.15551909100000005</v>
      </c>
      <c r="L35" s="53">
        <v>0.19052640000000001</v>
      </c>
      <c r="M35" s="53">
        <v>0</v>
      </c>
      <c r="N35" s="53">
        <v>4.66851E-2</v>
      </c>
      <c r="O35" s="53">
        <v>0</v>
      </c>
      <c r="P35" s="53">
        <v>0</v>
      </c>
      <c r="Q35" s="53">
        <v>0.24714960399999999</v>
      </c>
      <c r="R35" s="53">
        <v>0</v>
      </c>
      <c r="S35" s="53">
        <v>1.06932E-2</v>
      </c>
      <c r="T35" s="53">
        <v>0</v>
      </c>
      <c r="U35" s="53">
        <v>0</v>
      </c>
      <c r="V35" s="53">
        <v>6.5566200000000005E-2</v>
      </c>
      <c r="W35" s="53">
        <v>0</v>
      </c>
      <c r="X35" s="53">
        <v>0</v>
      </c>
      <c r="Y35" s="53">
        <v>0</v>
      </c>
      <c r="Z35" s="58">
        <v>0</v>
      </c>
      <c r="AA35" s="57">
        <f t="shared" si="12"/>
        <v>3.1100616404098358</v>
      </c>
      <c r="AB35" s="53">
        <v>19</v>
      </c>
      <c r="AC35" s="53">
        <v>0.45</v>
      </c>
      <c r="AD35" s="53">
        <v>19.45</v>
      </c>
      <c r="AE35" s="53">
        <f>IFERROR(
(INDEX('Conversion Ratios'!$E:$E,MATCH($D$1,'Conversion Ratios'!C:C,0))*$D35)+
(INDEX('Conversion Ratios'!$E:$E,MATCH($E$1,'Conversion Ratios'!C:C,0))*$E35)+
(INDEX('Conversion Ratios'!$E:$E,MATCH($F$1,'Conversion Ratios'!C:C,0))*$F35)+
(INDEX('Conversion Ratios'!$E:$E,MATCH($G$1,'Conversion Ratios'!C:C,0))*$G35)+
(INDEX('Conversion Ratios'!$E:$E,MATCH($H$1,'Conversion Ratios'!C:C,0))*$H35)+
(INDEX('Conversion Ratios'!$E:$E,MATCH($I$1,'Conversion Ratios'!C:C,0))*$I35)+
(INDEX('Conversion Ratios'!$E:$E,MATCH($J$1,'Conversion Ratios'!C:C,0))*$J35)+
(INDEX('Conversion Ratios'!$E:$E,MATCH($K$1,'Conversion Ratios'!C:C,0))*$K35)+
(INDEX('Conversion Ratios'!$E:$E,MATCH($L$1,'Conversion Ratios'!C:C,0))*$L35)+
(INDEX('Conversion Ratios'!$E:$E,MATCH($M$1,'Conversion Ratios'!C:C,0))*$M35)+
(INDEX('Conversion Ratios'!$E:$E,MATCH($N$1,'Conversion Ratios'!C:C,0))*$N35)+
(INDEX('Conversion Ratios'!$E:$E,MATCH($O$1,'Conversion Ratios'!C:C,0))*$O35)+
(INDEX('Conversion Ratios'!$E:$E,MATCH($P$1,'Conversion Ratios'!C:C,0))*$P35)+
(INDEX('Conversion Ratios'!$E:$E,MATCH($Q$1,'Conversion Ratios'!C:C,0))*$Q35)+
(INDEX('Conversion Ratios'!$E:$E,MATCH($R$1,'Conversion Ratios'!C:C,0))*$R35)+
(INDEX('Conversion Ratios'!$E:$E,MATCH($S$1,'Conversion Ratios'!C:C,0))*$S35)+
(INDEX('Conversion Ratios'!$E:$E,MATCH($G$1,'Conversion Ratios'!C:C,0))*$V35),
"")</f>
        <v>211.0977302583251</v>
      </c>
      <c r="AF35" s="53">
        <v>0.32340900400000006</v>
      </c>
      <c r="AG35" s="53">
        <v>1.7811108442622944E-2</v>
      </c>
      <c r="AH35" s="53">
        <v>24.197479093333335</v>
      </c>
      <c r="AI35" s="90">
        <v>0.99920318363114735</v>
      </c>
      <c r="AJ35" s="53">
        <f t="shared" si="8"/>
        <v>205.35104798136061</v>
      </c>
      <c r="AK35" s="53">
        <f t="shared" si="1"/>
        <v>2.7688415279672127</v>
      </c>
      <c r="AL35" s="54">
        <f t="shared" si="13"/>
        <v>74.164969683953785</v>
      </c>
      <c r="AM35" s="53">
        <v>76.55276392312868</v>
      </c>
      <c r="AN35" s="59">
        <v>71.929493616020338</v>
      </c>
      <c r="AO35" s="53">
        <f t="shared" si="2"/>
        <v>7.0245984840741365</v>
      </c>
      <c r="AP35" s="53">
        <f t="shared" si="3"/>
        <v>67.140371199879652</v>
      </c>
      <c r="AQ35" s="53">
        <f t="shared" si="4"/>
        <v>1.7528067609999995</v>
      </c>
      <c r="AR35" s="53">
        <f>IFERROR(AE35-(INDEX('Conversion Ratios'!$E:$E,MATCH($H$1,'Conversion Ratios'!C:C,0))*$H35)-(INDEX('Conversion Ratios'!$E:$E,MATCH($F$1,'Conversion Ratios'!C:C,0))*$F35)-AH35,"")</f>
        <v>133.17964989449999</v>
      </c>
      <c r="AS35" s="53">
        <f t="shared" si="10"/>
        <v>75.980794265375394</v>
      </c>
      <c r="AT35" s="53">
        <f t="shared" si="5"/>
        <v>0.63304697769642648</v>
      </c>
      <c r="AU35" s="53">
        <f t="shared" si="6"/>
        <v>0.34584372768811461</v>
      </c>
      <c r="AV35" s="59">
        <f t="shared" si="7"/>
        <v>0</v>
      </c>
      <c r="AW35" s="91">
        <v>1</v>
      </c>
      <c r="AX35" s="91">
        <v>2050</v>
      </c>
      <c r="AY35" s="91">
        <v>35.635030569935303</v>
      </c>
      <c r="AZ35" s="92">
        <v>0.51948448530292202</v>
      </c>
      <c r="BA35" s="93">
        <v>-2.2642709912506276E-2</v>
      </c>
      <c r="BB35" s="52">
        <v>19263.090032</v>
      </c>
      <c r="BC35" s="52">
        <v>16892.36711625</v>
      </c>
      <c r="BD35" s="52">
        <v>58656.63</v>
      </c>
      <c r="BE35" s="79" t="s">
        <v>215</v>
      </c>
    </row>
    <row r="36" spans="1:57" x14ac:dyDescent="0.2">
      <c r="A36" s="52" t="s">
        <v>68</v>
      </c>
      <c r="B36" s="52" t="s">
        <v>127</v>
      </c>
      <c r="C36" s="60" t="s">
        <v>24</v>
      </c>
      <c r="D36" s="53">
        <v>6.357689999999999</v>
      </c>
      <c r="E36" s="53">
        <v>0</v>
      </c>
      <c r="F36" s="53">
        <v>2.398128022122</v>
      </c>
      <c r="G36" s="53">
        <v>0</v>
      </c>
      <c r="H36" s="53">
        <v>0</v>
      </c>
      <c r="I36" s="53">
        <v>0.66006999999999993</v>
      </c>
      <c r="J36" s="53">
        <v>1.2943</v>
      </c>
      <c r="K36" s="53">
        <v>0.15434999999999999</v>
      </c>
      <c r="L36" s="53">
        <v>1.2685599999999999</v>
      </c>
      <c r="M36" s="53">
        <v>0</v>
      </c>
      <c r="N36" s="53">
        <v>0.27433999999999997</v>
      </c>
      <c r="O36" s="53">
        <v>0</v>
      </c>
      <c r="P36" s="53">
        <v>0</v>
      </c>
      <c r="Q36" s="53">
        <v>0.27404000000000001</v>
      </c>
      <c r="R36" s="53">
        <v>0</v>
      </c>
      <c r="S36" s="53">
        <v>4.0441199999999997E-2</v>
      </c>
      <c r="T36" s="53">
        <v>0</v>
      </c>
      <c r="U36" s="53">
        <v>0</v>
      </c>
      <c r="V36" s="53">
        <v>0.10452</v>
      </c>
      <c r="W36" s="53">
        <v>0</v>
      </c>
      <c r="X36" s="53">
        <v>0</v>
      </c>
      <c r="Y36" s="53">
        <v>0</v>
      </c>
      <c r="Z36" s="58">
        <v>0</v>
      </c>
      <c r="AA36" s="57">
        <f t="shared" si="12"/>
        <v>12.826439222122</v>
      </c>
      <c r="AB36" s="53">
        <v>54.7</v>
      </c>
      <c r="AC36" s="53">
        <v>22.2</v>
      </c>
      <c r="AD36" s="53">
        <v>76.900000000000006</v>
      </c>
      <c r="AE36" s="53">
        <f>IFERROR(
(INDEX('Conversion Ratios'!$E:$E,MATCH($D$1,'Conversion Ratios'!C:C,0))*$D36)+
(INDEX('Conversion Ratios'!$E:$E,MATCH($E$1,'Conversion Ratios'!C:C,0))*$E36)+
(INDEX('Conversion Ratios'!$E:$E,MATCH($F$1,'Conversion Ratios'!C:C,0))*$F36)+
(INDEX('Conversion Ratios'!$E:$E,MATCH($G$1,'Conversion Ratios'!C:C,0))*$G36)+
(INDEX('Conversion Ratios'!$E:$E,MATCH($H$1,'Conversion Ratios'!C:C,0))*$H36)+
(INDEX('Conversion Ratios'!$E:$E,MATCH($I$1,'Conversion Ratios'!C:C,0))*$I36)+
(INDEX('Conversion Ratios'!$E:$E,MATCH($J$1,'Conversion Ratios'!C:C,0))*$J36)+
(INDEX('Conversion Ratios'!$E:$E,MATCH($K$1,'Conversion Ratios'!C:C,0))*$K36)+
(INDEX('Conversion Ratios'!$E:$E,MATCH($L$1,'Conversion Ratios'!C:C,0))*$L36)+
(INDEX('Conversion Ratios'!$E:$E,MATCH($M$1,'Conversion Ratios'!C:C,0))*$M36)+
(INDEX('Conversion Ratios'!$E:$E,MATCH($N$1,'Conversion Ratios'!C:C,0))*$N36)+
(INDEX('Conversion Ratios'!$E:$E,MATCH($O$1,'Conversion Ratios'!C:C,0))*$O36)+
(INDEX('Conversion Ratios'!$E:$E,MATCH($P$1,'Conversion Ratios'!C:C,0))*$P36)+
(INDEX('Conversion Ratios'!$E:$E,MATCH($Q$1,'Conversion Ratios'!C:C,0))*$Q36)+
(INDEX('Conversion Ratios'!$E:$E,MATCH($R$1,'Conversion Ratios'!C:C,0))*$R36)+
(INDEX('Conversion Ratios'!$E:$E,MATCH($S$1,'Conversion Ratios'!C:C,0))*$S36)+
(INDEX('Conversion Ratios'!$E:$E,MATCH($G$1,'Conversion Ratios'!C:C,0))*$V36),
"")</f>
        <v>900.34814737437739</v>
      </c>
      <c r="AF36" s="53">
        <v>0.83635055823999982</v>
      </c>
      <c r="AG36" s="53">
        <v>4.4605181211469197E-2</v>
      </c>
      <c r="AH36" s="53">
        <v>59.95646089863466</v>
      </c>
      <c r="AI36" s="90">
        <v>2.502350665963422</v>
      </c>
      <c r="AJ36" s="53">
        <f t="shared" si="8"/>
        <v>914.78933580977935</v>
      </c>
      <c r="AK36" s="53">
        <f t="shared" si="1"/>
        <v>11.945483482670531</v>
      </c>
      <c r="AL36" s="54">
        <f t="shared" si="13"/>
        <v>76.580352493632944</v>
      </c>
      <c r="AM36" s="53">
        <v>78.862111251650305</v>
      </c>
      <c r="AN36" s="59">
        <v>74.352342339689571</v>
      </c>
      <c r="AO36" s="53">
        <f t="shared" si="2"/>
        <v>6.4375795346885578</v>
      </c>
      <c r="AP36" s="53">
        <f t="shared" si="3"/>
        <v>70.142772958944391</v>
      </c>
      <c r="AQ36" s="53">
        <f t="shared" si="4"/>
        <v>9.4469994417599992</v>
      </c>
      <c r="AR36" s="53">
        <f>IFERROR(AE36-(INDEX('Conversion Ratios'!$E:$E,MATCH($H$1,'Conversion Ratios'!C:C,0))*$H36)-(INDEX('Conversion Ratios'!$E:$E,MATCH($F$1,'Conversion Ratios'!C:C,0))*$F36)-AH36,"")</f>
        <v>705.8567044346986</v>
      </c>
      <c r="AS36" s="53">
        <f t="shared" si="10"/>
        <v>74.717555429768908</v>
      </c>
      <c r="AT36" s="53">
        <f t="shared" si="5"/>
        <v>0.7908427863522548</v>
      </c>
      <c r="AU36" s="53">
        <f t="shared" si="6"/>
        <v>0.20075604521164805</v>
      </c>
      <c r="AV36" s="59">
        <f t="shared" si="7"/>
        <v>0</v>
      </c>
      <c r="AW36" s="91">
        <v>1</v>
      </c>
      <c r="AX36" s="91">
        <v>2035</v>
      </c>
      <c r="AY36" s="91">
        <v>75.480978595227342</v>
      </c>
      <c r="AZ36" s="92">
        <v>1.4351284993113826E-2</v>
      </c>
      <c r="BA36" s="93">
        <v>-8.4994804067017871E-4</v>
      </c>
      <c r="BB36" s="52">
        <v>58662.433937333328</v>
      </c>
      <c r="BC36" s="52">
        <v>6452.8677333333326</v>
      </c>
      <c r="BD36" s="52">
        <v>131132.01999999999</v>
      </c>
      <c r="BE36" s="79" t="s">
        <v>200</v>
      </c>
    </row>
    <row r="37" spans="1:57" x14ac:dyDescent="0.2">
      <c r="A37" s="52" t="s">
        <v>69</v>
      </c>
      <c r="B37" s="52" t="s">
        <v>127</v>
      </c>
      <c r="C37" s="60" t="s">
        <v>128</v>
      </c>
      <c r="D37" s="53">
        <v>0</v>
      </c>
      <c r="E37" s="53">
        <v>0</v>
      </c>
      <c r="F37" s="53">
        <v>7.739716199100001</v>
      </c>
      <c r="G37" s="53">
        <v>0</v>
      </c>
      <c r="H37" s="53">
        <v>0</v>
      </c>
      <c r="I37" s="53">
        <v>4.1546103529411766</v>
      </c>
      <c r="J37" s="53">
        <v>4.1875041493775926</v>
      </c>
      <c r="K37" s="53">
        <v>1.5537162162162164</v>
      </c>
      <c r="L37" s="53">
        <v>1.5681546827794559</v>
      </c>
      <c r="M37" s="53">
        <v>2.023309901100951</v>
      </c>
      <c r="N37" s="53">
        <v>0</v>
      </c>
      <c r="O37" s="53">
        <v>0</v>
      </c>
      <c r="P37" s="53">
        <v>0</v>
      </c>
      <c r="Q37" s="53">
        <v>0</v>
      </c>
      <c r="R37" s="53">
        <v>0</v>
      </c>
      <c r="S37" s="53">
        <v>0</v>
      </c>
      <c r="T37" s="53">
        <v>0</v>
      </c>
      <c r="U37" s="53">
        <v>0</v>
      </c>
      <c r="V37" s="53">
        <v>0</v>
      </c>
      <c r="W37" s="53">
        <v>0</v>
      </c>
      <c r="X37" s="53">
        <v>0</v>
      </c>
      <c r="Y37" s="53">
        <v>0</v>
      </c>
      <c r="Z37" s="58">
        <v>0</v>
      </c>
      <c r="AA37" s="57">
        <f t="shared" si="12"/>
        <v>21.227011501515392</v>
      </c>
      <c r="AB37" s="53">
        <v>102</v>
      </c>
      <c r="AC37" s="53">
        <v>11</v>
      </c>
      <c r="AD37" s="53">
        <v>113</v>
      </c>
      <c r="AE37" s="53">
        <f>IFERROR(
(INDEX('Conversion Ratios'!$E:$E,MATCH($D$1,'Conversion Ratios'!C:C,0))*$D37)+
(INDEX('Conversion Ratios'!$E:$E,MATCH($E$1,'Conversion Ratios'!C:C,0))*$E37)+
(INDEX('Conversion Ratios'!$E:$E,MATCH($F$1,'Conversion Ratios'!C:C,0))*$F37)+
(INDEX('Conversion Ratios'!$E:$E,MATCH($G$1,'Conversion Ratios'!C:C,0))*$G37)+
(INDEX('Conversion Ratios'!$E:$E,MATCH($H$1,'Conversion Ratios'!C:C,0))*$H37)+
(INDEX('Conversion Ratios'!$E:$E,MATCH($I$1,'Conversion Ratios'!C:C,0))*$I37)+
(INDEX('Conversion Ratios'!$E:$E,MATCH($J$1,'Conversion Ratios'!C:C,0))*$J37)+
(INDEX('Conversion Ratios'!$E:$E,MATCH($K$1,'Conversion Ratios'!C:C,0))*$K37)+
(INDEX('Conversion Ratios'!$E:$E,MATCH($L$1,'Conversion Ratios'!C:C,0))*$L37)+
(INDEX('Conversion Ratios'!$E:$E,MATCH($M$1,'Conversion Ratios'!C:C,0))*$M37)+
(INDEX('Conversion Ratios'!$E:$E,MATCH($N$1,'Conversion Ratios'!C:C,0))*$N37)+
(INDEX('Conversion Ratios'!$E:$E,MATCH($O$1,'Conversion Ratios'!C:C,0))*$O37)+
(INDEX('Conversion Ratios'!$E:$E,MATCH($P$1,'Conversion Ratios'!C:C,0))*$P37)+
(INDEX('Conversion Ratios'!$E:$E,MATCH($Q$1,'Conversion Ratios'!C:C,0))*$Q37)+
(INDEX('Conversion Ratios'!$E:$E,MATCH($R$1,'Conversion Ratios'!C:C,0))*$R37)+
(INDEX('Conversion Ratios'!$E:$E,MATCH($S$1,'Conversion Ratios'!C:C,0))*$S37)+
(INDEX('Conversion Ratios'!$E:$E,MATCH($G$1,'Conversion Ratios'!C:C,0))*$V37),
"")</f>
        <v>1402.6703955644821</v>
      </c>
      <c r="AF37" s="53">
        <v>1.0816810832537145</v>
      </c>
      <c r="AG37" s="53">
        <v>8.026246330326002E-2</v>
      </c>
      <c r="AH37" s="53">
        <v>73.770649877903296</v>
      </c>
      <c r="AI37" s="90">
        <v>4.502724191312887</v>
      </c>
      <c r="AJ37" s="53">
        <f t="shared" si="8"/>
        <v>1437.397021495266</v>
      </c>
      <c r="AK37" s="53">
        <f t="shared" si="1"/>
        <v>20.065067954958419</v>
      </c>
      <c r="AL37" s="54">
        <f t="shared" si="13"/>
        <v>71.636788109659051</v>
      </c>
      <c r="AM37" s="53">
        <v>74.018431573867119</v>
      </c>
      <c r="AN37" s="59">
        <v>69.701111932283581</v>
      </c>
      <c r="AO37" s="53">
        <f t="shared" si="2"/>
        <v>5.6316779117648483</v>
      </c>
      <c r="AP37" s="53">
        <f t="shared" si="3"/>
        <v>66.005110197894197</v>
      </c>
      <c r="AQ37" s="53">
        <f t="shared" si="4"/>
        <v>12.405614219161675</v>
      </c>
      <c r="AR37" s="53">
        <f>IFERROR(AE37-(INDEX('Conversion Ratios'!$E:$E,MATCH($H$1,'Conversion Ratios'!C:C,0))*$H37)-(INDEX('Conversion Ratios'!$E:$E,MATCH($F$1,'Conversion Ratios'!C:C,0))*$F37)-AH37,"")</f>
        <v>894.70166691706868</v>
      </c>
      <c r="AS37" s="53">
        <f t="shared" si="10"/>
        <v>72.120706892135587</v>
      </c>
      <c r="AT37" s="53">
        <f t="shared" si="5"/>
        <v>0.61826923522060828</v>
      </c>
      <c r="AU37" s="53">
        <f t="shared" si="6"/>
        <v>0.38573087399823064</v>
      </c>
      <c r="AV37" s="59">
        <f t="shared" si="7"/>
        <v>0</v>
      </c>
      <c r="AW37" s="91">
        <v>1</v>
      </c>
      <c r="AX37" s="91">
        <v>2050</v>
      </c>
      <c r="AY37" s="91">
        <v>25.0275513574705</v>
      </c>
      <c r="AZ37" s="92">
        <v>0.65064836184435371</v>
      </c>
      <c r="BA37" s="93">
        <v>-3.233070214798206E-2</v>
      </c>
      <c r="BB37" s="52">
        <v>183284.85368775</v>
      </c>
      <c r="BC37" s="52">
        <v>183284.85368775</v>
      </c>
      <c r="BD37" s="52">
        <v>388379</v>
      </c>
      <c r="BE37" s="79" t="s">
        <v>171</v>
      </c>
    </row>
    <row r="38" spans="1:57" x14ac:dyDescent="0.2">
      <c r="A38" s="52" t="s">
        <v>71</v>
      </c>
      <c r="B38" s="52" t="s">
        <v>127</v>
      </c>
      <c r="C38" s="60" t="s">
        <v>23</v>
      </c>
      <c r="D38" s="53">
        <v>0.24856450819672127</v>
      </c>
      <c r="E38" s="53">
        <v>0</v>
      </c>
      <c r="F38" s="53">
        <v>0</v>
      </c>
      <c r="G38" s="53">
        <v>0</v>
      </c>
      <c r="H38" s="53">
        <v>0</v>
      </c>
      <c r="I38" s="53">
        <v>0.4232103629364603</v>
      </c>
      <c r="J38" s="53">
        <v>0.39996707076980409</v>
      </c>
      <c r="K38" s="53">
        <v>0</v>
      </c>
      <c r="L38" s="53">
        <v>0</v>
      </c>
      <c r="M38" s="53">
        <v>5.1848660441323163E-2</v>
      </c>
      <c r="N38" s="53">
        <v>0</v>
      </c>
      <c r="O38" s="53">
        <v>0</v>
      </c>
      <c r="P38" s="53">
        <v>0</v>
      </c>
      <c r="Q38" s="53">
        <v>0</v>
      </c>
      <c r="R38" s="53">
        <v>0</v>
      </c>
      <c r="S38" s="53">
        <v>0</v>
      </c>
      <c r="T38" s="53">
        <v>0</v>
      </c>
      <c r="U38" s="53">
        <v>0</v>
      </c>
      <c r="V38" s="53">
        <v>6.3271232832500274E-2</v>
      </c>
      <c r="W38" s="53">
        <v>3.2399999999999998E-2</v>
      </c>
      <c r="X38" s="53">
        <v>0</v>
      </c>
      <c r="Y38" s="53">
        <v>3.6306000000000001E-4</v>
      </c>
      <c r="Z38" s="58">
        <v>8.4662200350000012E-3</v>
      </c>
      <c r="AA38" s="57">
        <f t="shared" si="12"/>
        <v>1.228091115211809</v>
      </c>
      <c r="AB38" s="53">
        <v>0</v>
      </c>
      <c r="AC38" s="53">
        <v>0</v>
      </c>
      <c r="AD38" s="53">
        <v>21.99</v>
      </c>
      <c r="AE38" s="53">
        <f>IFERROR(
(INDEX('Conversion Ratios'!$E:$E,MATCH($D$1,'Conversion Ratios'!C:C,0))*$D38)+
(INDEX('Conversion Ratios'!$E:$E,MATCH($E$1,'Conversion Ratios'!C:C,0))*$E38)+
(INDEX('Conversion Ratios'!$E:$E,MATCH($F$1,'Conversion Ratios'!C:C,0))*$F38)+
(INDEX('Conversion Ratios'!$E:$E,MATCH($G$1,'Conversion Ratios'!C:C,0))*$G38)+
(INDEX('Conversion Ratios'!$E:$E,MATCH($H$1,'Conversion Ratios'!C:C,0))*$H38)+
(INDEX('Conversion Ratios'!$E:$E,MATCH($I$1,'Conversion Ratios'!C:C,0))*$I38)+
(INDEX('Conversion Ratios'!$E:$E,MATCH($J$1,'Conversion Ratios'!C:C,0))*$J38)+
(INDEX('Conversion Ratios'!$E:$E,MATCH($K$1,'Conversion Ratios'!C:C,0))*$K38)+
(INDEX('Conversion Ratios'!$E:$E,MATCH($L$1,'Conversion Ratios'!C:C,0))*$L38)+
(INDEX('Conversion Ratios'!$E:$E,MATCH($M$1,'Conversion Ratios'!C:C,0))*$M38)+
(INDEX('Conversion Ratios'!$E:$E,MATCH($N$1,'Conversion Ratios'!C:C,0))*$N38)+
(INDEX('Conversion Ratios'!$E:$E,MATCH($O$1,'Conversion Ratios'!C:C,0))*$O38)+
(INDEX('Conversion Ratios'!$E:$E,MATCH($P$1,'Conversion Ratios'!C:C,0))*$P38)+
(INDEX('Conversion Ratios'!$E:$E,MATCH($Q$1,'Conversion Ratios'!C:C,0))*$Q38)+
(INDEX('Conversion Ratios'!$E:$E,MATCH($R$1,'Conversion Ratios'!C:C,0))*$R38)+
(INDEX('Conversion Ratios'!$E:$E,MATCH($S$1,'Conversion Ratios'!C:C,0))*$S38)+
(INDEX('Conversion Ratios'!$E:$E,MATCH($G$1,'Conversion Ratios'!C:C,0))*$V38),
"")</f>
        <v>85.820727884859679</v>
      </c>
      <c r="AF38" s="53">
        <v>9.5186319181180076E-2</v>
      </c>
      <c r="AG38" s="53">
        <v>0</v>
      </c>
      <c r="AH38" s="53">
        <v>7.2804883374683165</v>
      </c>
      <c r="AI38" s="90">
        <v>0</v>
      </c>
      <c r="AJ38" s="53">
        <f t="shared" si="8"/>
        <v>100.53023954739136</v>
      </c>
      <c r="AK38" s="53">
        <f t="shared" si="1"/>
        <v>1.1329047960306289</v>
      </c>
      <c r="AL38" s="54">
        <f>IFERROR(AJ38/AK38,"")</f>
        <v>88.736705766998497</v>
      </c>
      <c r="AM38" s="53">
        <v>91.494688761542108</v>
      </c>
      <c r="AN38" s="59">
        <v>86.502460045570388</v>
      </c>
      <c r="AO38" s="53">
        <f t="shared" si="2"/>
        <v>19.410280614087437</v>
      </c>
      <c r="AP38" s="53">
        <f t="shared" si="3"/>
        <v>69.326425152911057</v>
      </c>
      <c r="AQ38" s="53">
        <f t="shared" si="4"/>
        <v>1.0368705031981287</v>
      </c>
      <c r="AR38" s="53">
        <f>IFERROR(AE38-(INDEX('Conversion Ratios'!$E:$E,MATCH($H$1,'Conversion Ratios'!C:C,0))*$H38)-(INDEX('Conversion Ratios'!$E:$E,MATCH($F$1,'Conversion Ratios'!C:C,0))*$F38)-AH38,"")</f>
        <v>78.540239547391366</v>
      </c>
      <c r="AS38" s="53">
        <f t="shared" si="10"/>
        <v>75.747394978583586</v>
      </c>
      <c r="AT38" s="53">
        <f t="shared" si="5"/>
        <v>0.91523180661872328</v>
      </c>
      <c r="AU38" s="53">
        <f t="shared" si="6"/>
        <v>0</v>
      </c>
      <c r="AV38" s="59">
        <f t="shared" si="7"/>
        <v>7.7934880900277304E-3</v>
      </c>
      <c r="AW38" s="91">
        <v>1</v>
      </c>
      <c r="AX38" s="91">
        <v>2030</v>
      </c>
      <c r="AY38" s="91">
        <v>83.62</v>
      </c>
      <c r="AZ38" s="92">
        <v>5.7696641875140758E-2</v>
      </c>
      <c r="BA38" s="93">
        <v>-4.9400924090213794E-3</v>
      </c>
      <c r="BB38" s="52">
        <v>37869.63400125</v>
      </c>
      <c r="BC38" s="52">
        <v>37852.241708000001</v>
      </c>
      <c r="BD38" s="52">
        <v>29742.3</v>
      </c>
      <c r="BE38" s="79" t="s">
        <v>172</v>
      </c>
    </row>
    <row r="39" spans="1:57" x14ac:dyDescent="0.2">
      <c r="A39" s="52" t="s">
        <v>72</v>
      </c>
      <c r="B39" s="52" t="s">
        <v>126</v>
      </c>
      <c r="C39" s="60" t="s">
        <v>24</v>
      </c>
      <c r="D39" s="53">
        <v>0.86042430000000003</v>
      </c>
      <c r="E39" s="53">
        <v>0</v>
      </c>
      <c r="F39" s="53">
        <v>0</v>
      </c>
      <c r="G39" s="53">
        <v>0</v>
      </c>
      <c r="H39" s="53">
        <v>0</v>
      </c>
      <c r="I39" s="53">
        <v>0.15327799999999997</v>
      </c>
      <c r="J39" s="53">
        <v>0.12426999999999998</v>
      </c>
      <c r="K39" s="53">
        <v>9.7020000000000006E-3</v>
      </c>
      <c r="L39" s="53">
        <v>0</v>
      </c>
      <c r="M39" s="53">
        <v>8.4637499999999991E-2</v>
      </c>
      <c r="N39" s="53">
        <v>4.9192E-2</v>
      </c>
      <c r="O39" s="53">
        <v>0</v>
      </c>
      <c r="P39" s="53">
        <v>0</v>
      </c>
      <c r="Q39" s="53">
        <v>7.4698000000000001E-2</v>
      </c>
      <c r="R39" s="53">
        <v>0</v>
      </c>
      <c r="S39" s="53">
        <v>8.0400000000000003E-3</v>
      </c>
      <c r="T39" s="53">
        <v>0</v>
      </c>
      <c r="U39" s="53">
        <v>0</v>
      </c>
      <c r="V39" s="53">
        <v>0</v>
      </c>
      <c r="W39" s="53">
        <v>0</v>
      </c>
      <c r="X39" s="53">
        <v>0</v>
      </c>
      <c r="Y39" s="53">
        <v>0</v>
      </c>
      <c r="Z39" s="58">
        <v>0</v>
      </c>
      <c r="AA39" s="57">
        <f t="shared" si="12"/>
        <v>1.3642417999999998</v>
      </c>
      <c r="AB39" s="53">
        <v>3.4</v>
      </c>
      <c r="AC39" s="53">
        <v>0.27200000000000002</v>
      </c>
      <c r="AD39" s="53">
        <v>3.6720000000000002</v>
      </c>
      <c r="AE39" s="53">
        <f>IFERROR(
(INDEX('Conversion Ratios'!$E:$E,MATCH($D$1,'Conversion Ratios'!C:C,0))*$D39)+
(INDEX('Conversion Ratios'!$E:$E,MATCH($E$1,'Conversion Ratios'!C:C,0))*$E39)+
(INDEX('Conversion Ratios'!$E:$E,MATCH($F$1,'Conversion Ratios'!C:C,0))*$F39)+
(INDEX('Conversion Ratios'!$E:$E,MATCH($G$1,'Conversion Ratios'!C:C,0))*$G39)+
(INDEX('Conversion Ratios'!$E:$E,MATCH($H$1,'Conversion Ratios'!C:C,0))*$H39)+
(INDEX('Conversion Ratios'!$E:$E,MATCH($I$1,'Conversion Ratios'!C:C,0))*$I39)+
(INDEX('Conversion Ratios'!$E:$E,MATCH($J$1,'Conversion Ratios'!C:C,0))*$J39)+
(INDEX('Conversion Ratios'!$E:$E,MATCH($K$1,'Conversion Ratios'!C:C,0))*$K39)+
(INDEX('Conversion Ratios'!$E:$E,MATCH($L$1,'Conversion Ratios'!C:C,0))*$L39)+
(INDEX('Conversion Ratios'!$E:$E,MATCH($M$1,'Conversion Ratios'!C:C,0))*$M39)+
(INDEX('Conversion Ratios'!$E:$E,MATCH($N$1,'Conversion Ratios'!C:C,0))*$N39)+
(INDEX('Conversion Ratios'!$E:$E,MATCH($O$1,'Conversion Ratios'!C:C,0))*$O39)+
(INDEX('Conversion Ratios'!$E:$E,MATCH($P$1,'Conversion Ratios'!C:C,0))*$P39)+
(INDEX('Conversion Ratios'!$E:$E,MATCH($Q$1,'Conversion Ratios'!C:C,0))*$Q39)+
(INDEX('Conversion Ratios'!$E:$E,MATCH($R$1,'Conversion Ratios'!C:C,0))*$R39)+
(INDEX('Conversion Ratios'!$E:$E,MATCH($S$1,'Conversion Ratios'!C:C,0))*$S39)+
(INDEX('Conversion Ratios'!$E:$E,MATCH($G$1,'Conversion Ratios'!C:C,0))*$V39),
"")</f>
        <v>98.560011366666657</v>
      </c>
      <c r="AF39" s="53">
        <v>0.10941219235999998</v>
      </c>
      <c r="AG39" s="53">
        <v>0</v>
      </c>
      <c r="AH39" s="53">
        <v>7.5031835189519969</v>
      </c>
      <c r="AI39" s="90">
        <v>0</v>
      </c>
      <c r="AJ39" s="53">
        <f t="shared" si="8"/>
        <v>94.728827847714655</v>
      </c>
      <c r="AK39" s="53">
        <f t="shared" si="1"/>
        <v>1.2548296076399998</v>
      </c>
      <c r="AL39" s="54">
        <f t="shared" ref="AL39:AL45" si="14">IFERROR(AJ39/AK39,"")</f>
        <v>75.491387253664143</v>
      </c>
      <c r="AM39" s="53">
        <v>77.997411409603188</v>
      </c>
      <c r="AN39" s="59">
        <v>73.088711828004563</v>
      </c>
      <c r="AO39" s="53">
        <f t="shared" si="2"/>
        <v>2.9262937195959648</v>
      </c>
      <c r="AP39" s="53">
        <f t="shared" si="3"/>
        <v>72.565093534068168</v>
      </c>
      <c r="AQ39" s="53">
        <f t="shared" si="4"/>
        <v>1.2467896076399998</v>
      </c>
      <c r="AR39" s="53">
        <f>IFERROR(AE39-(INDEX('Conversion Ratios'!$E:$E,MATCH($H$1,'Conversion Ratios'!C:C,0))*$H39)-(INDEX('Conversion Ratios'!$E:$E,MATCH($F$1,'Conversion Ratios'!C:C,0))*$F39)-AH39,"")</f>
        <v>91.056827847714658</v>
      </c>
      <c r="AS39" s="53">
        <f t="shared" si="10"/>
        <v>73.033034033763428</v>
      </c>
      <c r="AT39" s="53">
        <f t="shared" si="5"/>
        <v>0.9935927555812768</v>
      </c>
      <c r="AU39" s="53">
        <f t="shared" si="6"/>
        <v>0</v>
      </c>
      <c r="AV39" s="59">
        <f t="shared" si="7"/>
        <v>0</v>
      </c>
      <c r="AW39" s="91">
        <v>1</v>
      </c>
      <c r="AX39" s="91">
        <v>2030</v>
      </c>
      <c r="AY39" s="91">
        <v>75.465207794708746</v>
      </c>
      <c r="AZ39" s="92">
        <v>3.2841707896739427E-4</v>
      </c>
      <c r="BA39" s="93">
        <v>-2.7372210346432446E-5</v>
      </c>
      <c r="BB39" s="52">
        <v>19925.065715000001</v>
      </c>
      <c r="BC39" s="52">
        <v>14163.9196295</v>
      </c>
      <c r="BD39" s="52">
        <v>14493.83</v>
      </c>
      <c r="BE39" s="79" t="s">
        <v>218</v>
      </c>
    </row>
    <row r="40" spans="1:57" x14ac:dyDescent="0.2">
      <c r="A40" s="52" t="s">
        <v>73</v>
      </c>
      <c r="B40" s="52" t="s">
        <v>127</v>
      </c>
      <c r="C40" s="60" t="s">
        <v>128</v>
      </c>
      <c r="D40" s="53">
        <v>1.2128022540983605</v>
      </c>
      <c r="E40" s="53">
        <v>0</v>
      </c>
      <c r="F40" s="53">
        <v>2.9833056961517621</v>
      </c>
      <c r="G40" s="53">
        <v>0</v>
      </c>
      <c r="H40" s="53">
        <v>0</v>
      </c>
      <c r="I40" s="53">
        <v>0.64677999999999991</v>
      </c>
      <c r="J40" s="53">
        <v>1.895122406639004</v>
      </c>
      <c r="K40" s="53">
        <v>0.55519459459459453</v>
      </c>
      <c r="L40" s="53">
        <v>0.30516646525679758</v>
      </c>
      <c r="M40" s="53">
        <v>3.9933748048045094E-2</v>
      </c>
      <c r="N40" s="53">
        <v>8.5952017167381961E-2</v>
      </c>
      <c r="O40" s="53">
        <v>0</v>
      </c>
      <c r="P40" s="53">
        <v>0</v>
      </c>
      <c r="Q40" s="53">
        <v>0</v>
      </c>
      <c r="R40" s="53">
        <v>0</v>
      </c>
      <c r="S40" s="53">
        <v>0.11125450643776824</v>
      </c>
      <c r="T40" s="53">
        <v>0</v>
      </c>
      <c r="U40" s="53">
        <v>0</v>
      </c>
      <c r="V40" s="53">
        <v>0.11641388429752066</v>
      </c>
      <c r="W40" s="53">
        <v>0.248</v>
      </c>
      <c r="X40" s="53">
        <v>0</v>
      </c>
      <c r="Y40" s="53">
        <v>0</v>
      </c>
      <c r="Z40" s="58">
        <v>8.6400000000000005E-2</v>
      </c>
      <c r="AA40" s="57">
        <f t="shared" si="12"/>
        <v>8.2863255726912328</v>
      </c>
      <c r="AB40" s="53">
        <v>48.75</v>
      </c>
      <c r="AC40" s="53">
        <v>4.7560975609756095</v>
      </c>
      <c r="AD40" s="53">
        <v>53.506097560975611</v>
      </c>
      <c r="AE40" s="53">
        <f>IFERROR(
(INDEX('Conversion Ratios'!$E:$E,MATCH($D$1,'Conversion Ratios'!C:C,0))*$D40)+
(INDEX('Conversion Ratios'!$E:$E,MATCH($E$1,'Conversion Ratios'!C:C,0))*$E40)+
(INDEX('Conversion Ratios'!$E:$E,MATCH($F$1,'Conversion Ratios'!C:C,0))*$F40)+
(INDEX('Conversion Ratios'!$E:$E,MATCH($G$1,'Conversion Ratios'!C:C,0))*$G40)+
(INDEX('Conversion Ratios'!$E:$E,MATCH($H$1,'Conversion Ratios'!C:C,0))*$H40)+
(INDEX('Conversion Ratios'!$E:$E,MATCH($I$1,'Conversion Ratios'!C:C,0))*$I40)+
(INDEX('Conversion Ratios'!$E:$E,MATCH($J$1,'Conversion Ratios'!C:C,0))*$J40)+
(INDEX('Conversion Ratios'!$E:$E,MATCH($K$1,'Conversion Ratios'!C:C,0))*$K40)+
(INDEX('Conversion Ratios'!$E:$E,MATCH($L$1,'Conversion Ratios'!C:C,0))*$L40)+
(INDEX('Conversion Ratios'!$E:$E,MATCH($M$1,'Conversion Ratios'!C:C,0))*$M40)+
(INDEX('Conversion Ratios'!$E:$E,MATCH($N$1,'Conversion Ratios'!C:C,0))*$N40)+
(INDEX('Conversion Ratios'!$E:$E,MATCH($O$1,'Conversion Ratios'!C:C,0))*$O40)+
(INDEX('Conversion Ratios'!$E:$E,MATCH($P$1,'Conversion Ratios'!C:C,0))*$P40)+
(INDEX('Conversion Ratios'!$E:$E,MATCH($Q$1,'Conversion Ratios'!C:C,0))*$Q40)+
(INDEX('Conversion Ratios'!$E:$E,MATCH($R$1,'Conversion Ratios'!C:C,0))*$R40)+
(INDEX('Conversion Ratios'!$E:$E,MATCH($S$1,'Conversion Ratios'!C:C,0))*$S40)+
(INDEX('Conversion Ratios'!$E:$E,MATCH($G$1,'Conversion Ratios'!C:C,0))*$V40),
"")</f>
        <v>530.48923345360618</v>
      </c>
      <c r="AF40" s="53">
        <v>0.3984833140984656</v>
      </c>
      <c r="AG40" s="53">
        <v>5.5489485948422769E-2</v>
      </c>
      <c r="AH40" s="53">
        <v>29.198961578804983</v>
      </c>
      <c r="AI40" s="90">
        <v>3.1129601617065172</v>
      </c>
      <c r="AJ40" s="53">
        <f t="shared" si="8"/>
        <v>551.6834092740703</v>
      </c>
      <c r="AK40" s="53">
        <f t="shared" si="1"/>
        <v>7.8323527726443452</v>
      </c>
      <c r="AL40" s="54">
        <f t="shared" si="14"/>
        <v>70.436486364723834</v>
      </c>
      <c r="AM40" s="53">
        <v>72.559915869059111</v>
      </c>
      <c r="AN40" s="59">
        <v>68.536788331181896</v>
      </c>
      <c r="AO40" s="53">
        <f t="shared" si="2"/>
        <v>6.8314207894023369</v>
      </c>
      <c r="AP40" s="53">
        <f t="shared" si="3"/>
        <v>63.605065575321497</v>
      </c>
      <c r="AQ40" s="53">
        <f t="shared" si="4"/>
        <v>4.4288681717057177</v>
      </c>
      <c r="AR40" s="53">
        <f>IFERROR(AE40-(INDEX('Conversion Ratios'!$E:$E,MATCH($H$1,'Conversion Ratios'!C:C,0))*$H40)-(INDEX('Conversion Ratios'!$E:$E,MATCH($F$1,'Conversion Ratios'!C:C,0))*$F40)-AH40,"")</f>
        <v>333.92682232068734</v>
      </c>
      <c r="AS40" s="53">
        <f t="shared" si="10"/>
        <v>75.397778704277854</v>
      </c>
      <c r="AT40" s="53">
        <f t="shared" si="5"/>
        <v>0.56545820908044353</v>
      </c>
      <c r="AU40" s="53">
        <f t="shared" si="6"/>
        <v>0.38089521536509441</v>
      </c>
      <c r="AV40" s="59">
        <f t="shared" si="7"/>
        <v>1.1031168093164142E-2</v>
      </c>
      <c r="AW40" s="91">
        <v>1</v>
      </c>
      <c r="AX40" s="91">
        <v>2050</v>
      </c>
      <c r="AY40" s="91">
        <v>29.6284287679206</v>
      </c>
      <c r="AZ40" s="92">
        <v>0.57938062510050259</v>
      </c>
      <c r="BA40" s="93">
        <v>-2.6700411410123248E-2</v>
      </c>
      <c r="BB40" s="52">
        <v>119889.77033100001</v>
      </c>
      <c r="BC40" s="52">
        <v>110499.46497849999</v>
      </c>
      <c r="BD40" s="52">
        <v>209363</v>
      </c>
      <c r="BE40" s="79" t="s">
        <v>173</v>
      </c>
    </row>
    <row r="41" spans="1:57" x14ac:dyDescent="0.2">
      <c r="A41" s="52" t="s">
        <v>74</v>
      </c>
      <c r="B41" s="52" t="s">
        <v>22</v>
      </c>
      <c r="C41" s="60" t="s">
        <v>138</v>
      </c>
      <c r="D41" s="53">
        <v>0</v>
      </c>
      <c r="E41" s="53">
        <v>0</v>
      </c>
      <c r="F41" s="53">
        <v>0</v>
      </c>
      <c r="G41" s="53">
        <v>0</v>
      </c>
      <c r="H41" s="53">
        <v>0</v>
      </c>
      <c r="I41" s="53">
        <v>2.7450104117647056</v>
      </c>
      <c r="J41" s="53">
        <v>2.6831286307053941</v>
      </c>
      <c r="K41" s="53">
        <v>0</v>
      </c>
      <c r="L41" s="53">
        <v>0.1737444108761329</v>
      </c>
      <c r="M41" s="53">
        <v>0.1381042119994893</v>
      </c>
      <c r="N41" s="53">
        <v>0</v>
      </c>
      <c r="O41" s="53">
        <v>0</v>
      </c>
      <c r="P41" s="53">
        <v>0.16332427536231886</v>
      </c>
      <c r="Q41" s="53">
        <v>0</v>
      </c>
      <c r="R41" s="53">
        <v>0</v>
      </c>
      <c r="S41" s="53">
        <v>0</v>
      </c>
      <c r="T41" s="53">
        <v>0</v>
      </c>
      <c r="U41" s="53">
        <v>0</v>
      </c>
      <c r="V41" s="53">
        <v>6.5482809917355375E-2</v>
      </c>
      <c r="W41" s="53">
        <v>0</v>
      </c>
      <c r="X41" s="53">
        <v>0</v>
      </c>
      <c r="Y41" s="53">
        <v>0</v>
      </c>
      <c r="Z41" s="58">
        <v>0.21805560997920001</v>
      </c>
      <c r="AA41" s="57">
        <f t="shared" si="12"/>
        <v>6.1868503606045975</v>
      </c>
      <c r="AB41" s="53">
        <v>23.071955296949991</v>
      </c>
      <c r="AC41" s="53">
        <v>1.8457564237559996</v>
      </c>
      <c r="AD41" s="53">
        <v>24.917711720705995</v>
      </c>
      <c r="AE41" s="53">
        <f>IFERROR(
(INDEX('Conversion Ratios'!$E:$E,MATCH($D$1,'Conversion Ratios'!C:C,0))*$D41)+
(INDEX('Conversion Ratios'!$E:$E,MATCH($E$1,'Conversion Ratios'!C:C,0))*$E41)+
(INDEX('Conversion Ratios'!$E:$E,MATCH($F$1,'Conversion Ratios'!C:C,0))*$F41)+
(INDEX('Conversion Ratios'!$E:$E,MATCH($G$1,'Conversion Ratios'!C:C,0))*$G41)+
(INDEX('Conversion Ratios'!$E:$E,MATCH($H$1,'Conversion Ratios'!C:C,0))*$H41)+
(INDEX('Conversion Ratios'!$E:$E,MATCH($I$1,'Conversion Ratios'!C:C,0))*$I41)+
(INDEX('Conversion Ratios'!$E:$E,MATCH($J$1,'Conversion Ratios'!C:C,0))*$J41)+
(INDEX('Conversion Ratios'!$E:$E,MATCH($K$1,'Conversion Ratios'!C:C,0))*$K41)+
(INDEX('Conversion Ratios'!$E:$E,MATCH($L$1,'Conversion Ratios'!C:C,0))*$L41)+
(INDEX('Conversion Ratios'!$E:$E,MATCH($M$1,'Conversion Ratios'!C:C,0))*$M41)+
(INDEX('Conversion Ratios'!$E:$E,MATCH($N$1,'Conversion Ratios'!C:C,0))*$N41)+
(INDEX('Conversion Ratios'!$E:$E,MATCH($O$1,'Conversion Ratios'!C:C,0))*$O41)+
(INDEX('Conversion Ratios'!$E:$E,MATCH($P$1,'Conversion Ratios'!C:C,0))*$P41)+
(INDEX('Conversion Ratios'!$E:$E,MATCH($Q$1,'Conversion Ratios'!C:C,0))*$Q41)+
(INDEX('Conversion Ratios'!$E:$E,MATCH($R$1,'Conversion Ratios'!C:C,0))*$R41)+
(INDEX('Conversion Ratios'!$E:$E,MATCH($S$1,'Conversion Ratios'!C:C,0))*$S41)+
(INDEX('Conversion Ratios'!$E:$E,MATCH($G$1,'Conversion Ratios'!C:C,0))*$V41),
"")</f>
        <v>433.03218961969372</v>
      </c>
      <c r="AF41" s="53">
        <v>0.47869733900015682</v>
      </c>
      <c r="AG41" s="53">
        <v>0</v>
      </c>
      <c r="AH41" s="53">
        <v>33.46351088344705</v>
      </c>
      <c r="AI41" s="90">
        <v>0</v>
      </c>
      <c r="AJ41" s="53">
        <f t="shared" si="8"/>
        <v>424.48639045695268</v>
      </c>
      <c r="AK41" s="53">
        <f t="shared" si="1"/>
        <v>5.7081530216044403</v>
      </c>
      <c r="AL41" s="54">
        <f t="shared" si="14"/>
        <v>74.364928349036902</v>
      </c>
      <c r="AM41" s="53">
        <v>77.204785944160861</v>
      </c>
      <c r="AN41" s="59">
        <v>72.179913872175348</v>
      </c>
      <c r="AO41" s="53">
        <f t="shared" si="2"/>
        <v>4.3652844670415227</v>
      </c>
      <c r="AP41" s="53">
        <f t="shared" si="3"/>
        <v>69.999643881995382</v>
      </c>
      <c r="AQ41" s="53">
        <f t="shared" si="4"/>
        <v>5.6426702116870846</v>
      </c>
      <c r="AR41" s="53">
        <f>IFERROR(AE41-(INDEX('Conversion Ratios'!$E:$E,MATCH($H$1,'Conversion Ratios'!C:C,0))*$H41)-(INDEX('Conversion Ratios'!$E:$E,MATCH($F$1,'Conversion Ratios'!C:C,0))*$F41)-AH41,"")</f>
        <v>399.56867873624668</v>
      </c>
      <c r="AS41" s="53">
        <f t="shared" si="10"/>
        <v>70.811985061374145</v>
      </c>
      <c r="AT41" s="53">
        <f t="shared" si="5"/>
        <v>0.98852819648150392</v>
      </c>
      <c r="AU41" s="53">
        <f t="shared" si="6"/>
        <v>0</v>
      </c>
      <c r="AV41" s="59">
        <f t="shared" si="7"/>
        <v>3.8200729579934985E-2</v>
      </c>
      <c r="AW41" s="91">
        <v>1</v>
      </c>
      <c r="AX41" s="91">
        <v>2025</v>
      </c>
      <c r="AY41" s="91">
        <v>74.838362111175755</v>
      </c>
      <c r="AZ41" s="92">
        <v>1.0607198124737587E-2</v>
      </c>
      <c r="BA41" s="93">
        <v>-1.5222481256448317E-3</v>
      </c>
      <c r="BB41" s="52">
        <v>30054.4038635</v>
      </c>
      <c r="BC41" s="52">
        <v>29956.35889825</v>
      </c>
      <c r="BD41" s="52">
        <v>108324</v>
      </c>
      <c r="BE41" s="79" t="s">
        <v>201</v>
      </c>
    </row>
    <row r="42" spans="1:57" x14ac:dyDescent="0.2">
      <c r="A42" s="52" t="s">
        <v>75</v>
      </c>
      <c r="B42" s="52" t="s">
        <v>126</v>
      </c>
      <c r="C42" s="60" t="s">
        <v>139</v>
      </c>
      <c r="D42" s="53">
        <v>2.4270491803278685E-2</v>
      </c>
      <c r="E42" s="53">
        <v>5.3163934426229485E-2</v>
      </c>
      <c r="F42" s="53">
        <v>0.43571311475409824</v>
      </c>
      <c r="G42" s="53">
        <v>0</v>
      </c>
      <c r="H42" s="53">
        <v>0</v>
      </c>
      <c r="I42" s="53">
        <v>0</v>
      </c>
      <c r="J42" s="53">
        <v>0</v>
      </c>
      <c r="K42" s="53">
        <v>0</v>
      </c>
      <c r="L42" s="53">
        <v>0</v>
      </c>
      <c r="M42" s="53">
        <v>0</v>
      </c>
      <c r="N42" s="53">
        <v>2.3114754098360652E-3</v>
      </c>
      <c r="O42" s="53">
        <v>0</v>
      </c>
      <c r="P42" s="53">
        <v>0</v>
      </c>
      <c r="Q42" s="53">
        <v>0</v>
      </c>
      <c r="R42" s="53">
        <v>0</v>
      </c>
      <c r="S42" s="53">
        <v>0</v>
      </c>
      <c r="T42" s="53">
        <v>0</v>
      </c>
      <c r="U42" s="53">
        <v>0</v>
      </c>
      <c r="V42" s="53">
        <v>0</v>
      </c>
      <c r="W42" s="53">
        <v>0</v>
      </c>
      <c r="X42" s="53">
        <v>0</v>
      </c>
      <c r="Y42" s="53">
        <v>0</v>
      </c>
      <c r="Z42" s="58">
        <v>0</v>
      </c>
      <c r="AA42" s="57">
        <f t="shared" si="12"/>
        <v>0.51545901639344249</v>
      </c>
      <c r="AB42" s="53">
        <v>3.5350000000000001</v>
      </c>
      <c r="AC42" s="53">
        <v>8.0000000000000002E-3</v>
      </c>
      <c r="AD42" s="53">
        <v>3.5430000000000001</v>
      </c>
      <c r="AE42" s="53">
        <f>IFERROR(
(INDEX('Conversion Ratios'!$E:$E,MATCH($D$1,'Conversion Ratios'!C:C,0))*$D42)+
(INDEX('Conversion Ratios'!$E:$E,MATCH($E$1,'Conversion Ratios'!C:C,0))*$E42)+
(INDEX('Conversion Ratios'!$E:$E,MATCH($F$1,'Conversion Ratios'!C:C,0))*$F42)+
(INDEX('Conversion Ratios'!$E:$E,MATCH($G$1,'Conversion Ratios'!C:C,0))*$G42)+
(INDEX('Conversion Ratios'!$E:$E,MATCH($H$1,'Conversion Ratios'!C:C,0))*$H42)+
(INDEX('Conversion Ratios'!$E:$E,MATCH($I$1,'Conversion Ratios'!C:C,0))*$I42)+
(INDEX('Conversion Ratios'!$E:$E,MATCH($J$1,'Conversion Ratios'!C:C,0))*$J42)+
(INDEX('Conversion Ratios'!$E:$E,MATCH($K$1,'Conversion Ratios'!C:C,0))*$K42)+
(INDEX('Conversion Ratios'!$E:$E,MATCH($L$1,'Conversion Ratios'!C:C,0))*$L42)+
(INDEX('Conversion Ratios'!$E:$E,MATCH($M$1,'Conversion Ratios'!C:C,0))*$M42)+
(INDEX('Conversion Ratios'!$E:$E,MATCH($N$1,'Conversion Ratios'!C:C,0))*$N42)+
(INDEX('Conversion Ratios'!$E:$E,MATCH($O$1,'Conversion Ratios'!C:C,0))*$O42)+
(INDEX('Conversion Ratios'!$E:$E,MATCH($P$1,'Conversion Ratios'!C:C,0))*$P42)+
(INDEX('Conversion Ratios'!$E:$E,MATCH($Q$1,'Conversion Ratios'!C:C,0))*$Q42)+
(INDEX('Conversion Ratios'!$E:$E,MATCH($R$1,'Conversion Ratios'!C:C,0))*$R42)+
(INDEX('Conversion Ratios'!$E:$E,MATCH($S$1,'Conversion Ratios'!C:C,0))*$S42)+
(INDEX('Conversion Ratios'!$E:$E,MATCH($G$1,'Conversion Ratios'!C:C,0))*$V42),
"")</f>
        <v>29.780471311475399</v>
      </c>
      <c r="AF42" s="53">
        <v>6.3956213114754077E-3</v>
      </c>
      <c r="AG42" s="53">
        <v>8.1042639344262261E-3</v>
      </c>
      <c r="AH42" s="53">
        <v>0.46901222950819654</v>
      </c>
      <c r="AI42" s="90">
        <v>0.45464920672131137</v>
      </c>
      <c r="AJ42" s="53">
        <f t="shared" si="8"/>
        <v>32.399809875245893</v>
      </c>
      <c r="AK42" s="53">
        <f t="shared" si="1"/>
        <v>0.50095913114754087</v>
      </c>
      <c r="AL42" s="54">
        <f t="shared" si="14"/>
        <v>64.675555071784103</v>
      </c>
      <c r="AM42" s="53">
        <v>67.367190170318196</v>
      </c>
      <c r="AN42" s="59">
        <v>62.372427173552694</v>
      </c>
      <c r="AO42" s="53">
        <f t="shared" si="2"/>
        <v>7.0724332180233827</v>
      </c>
      <c r="AP42" s="53">
        <f t="shared" si="3"/>
        <v>57.603121853760719</v>
      </c>
      <c r="AQ42" s="53">
        <f t="shared" si="4"/>
        <v>7.3350280327868847E-2</v>
      </c>
      <c r="AR42" s="53">
        <f>IFERROR(AE42-(INDEX('Conversion Ratios'!$E:$E,MATCH($H$1,'Conversion Ratios'!C:C,0))*$H42)-(INDEX('Conversion Ratios'!$E:$E,MATCH($F$1,'Conversion Ratios'!C:C,0))*$F42)-AH42,"")</f>
        <v>4.8679533442622915</v>
      </c>
      <c r="AS42" s="53">
        <f t="shared" si="10"/>
        <v>66.365845127012449</v>
      </c>
      <c r="AT42" s="53">
        <f t="shared" si="5"/>
        <v>0.14641968928652177</v>
      </c>
      <c r="AU42" s="53">
        <f t="shared" si="6"/>
        <v>0.86975780590327922</v>
      </c>
      <c r="AV42" s="59">
        <f t="shared" si="7"/>
        <v>0</v>
      </c>
      <c r="AW42" s="91">
        <v>1</v>
      </c>
      <c r="AX42" s="91">
        <v>2050</v>
      </c>
      <c r="AY42" s="91">
        <v>57.921581552074002</v>
      </c>
      <c r="AZ42" s="92">
        <v>0.10449008113676568</v>
      </c>
      <c r="BA42" s="93">
        <v>-3.4428715917326214E-3</v>
      </c>
      <c r="BB42" s="52">
        <v>16971.259499250002</v>
      </c>
      <c r="BC42" s="52">
        <v>16921.462038500002</v>
      </c>
      <c r="BD42" s="52">
        <v>5240</v>
      </c>
      <c r="BE42" s="79" t="s">
        <v>202</v>
      </c>
    </row>
    <row r="43" spans="1:57" x14ac:dyDescent="0.2">
      <c r="A43" s="52" t="s">
        <v>129</v>
      </c>
      <c r="B43" s="52" t="s">
        <v>127</v>
      </c>
      <c r="C43" s="60" t="s">
        <v>128</v>
      </c>
      <c r="D43" s="53">
        <v>0</v>
      </c>
      <c r="E43" s="53">
        <v>0</v>
      </c>
      <c r="F43" s="53">
        <v>0.29440181990100001</v>
      </c>
      <c r="G43" s="53">
        <v>0</v>
      </c>
      <c r="H43" s="53">
        <v>0</v>
      </c>
      <c r="I43" s="53">
        <v>0.13472164593437333</v>
      </c>
      <c r="J43" s="53">
        <v>0.21672612606833969</v>
      </c>
      <c r="K43" s="53">
        <v>5.8574628667118829E-2</v>
      </c>
      <c r="L43" s="53">
        <v>9.3719405867390124E-2</v>
      </c>
      <c r="M43" s="53">
        <v>2.9287314333559411E-2</v>
      </c>
      <c r="N43" s="53">
        <v>1.1714925733423764E-2</v>
      </c>
      <c r="O43" s="53">
        <v>0</v>
      </c>
      <c r="P43" s="53">
        <v>0</v>
      </c>
      <c r="Q43" s="53">
        <v>0</v>
      </c>
      <c r="R43" s="53">
        <v>0</v>
      </c>
      <c r="S43" s="53">
        <v>0</v>
      </c>
      <c r="T43" s="53">
        <v>0</v>
      </c>
      <c r="U43" s="53">
        <v>0</v>
      </c>
      <c r="V43" s="53">
        <v>0</v>
      </c>
      <c r="W43" s="53">
        <v>4.1288000000000005E-2</v>
      </c>
      <c r="X43" s="53">
        <v>0</v>
      </c>
      <c r="Y43" s="53">
        <v>0</v>
      </c>
      <c r="Z43" s="58">
        <v>6.7877678559600009E-3</v>
      </c>
      <c r="AA43" s="57">
        <f t="shared" si="12"/>
        <v>0.8872216343611653</v>
      </c>
      <c r="AB43" s="53">
        <v>3.2649349999999999</v>
      </c>
      <c r="AC43" s="53">
        <v>0.133516</v>
      </c>
      <c r="AD43" s="53">
        <v>3.3984510000000001</v>
      </c>
      <c r="AE43" s="53">
        <f>IFERROR(
(INDEX('Conversion Ratios'!$E:$E,MATCH($D$1,'Conversion Ratios'!C:C,0))*$D43)+
(INDEX('Conversion Ratios'!$E:$E,MATCH($E$1,'Conversion Ratios'!C:C,0))*$E43)+
(INDEX('Conversion Ratios'!$E:$E,MATCH($F$1,'Conversion Ratios'!C:C,0))*$F43)+
(INDEX('Conversion Ratios'!$E:$E,MATCH($G$1,'Conversion Ratios'!C:C,0))*$G43)+
(INDEX('Conversion Ratios'!$E:$E,MATCH($H$1,'Conversion Ratios'!C:C,0))*$H43)+
(INDEX('Conversion Ratios'!$E:$E,MATCH($I$1,'Conversion Ratios'!C:C,0))*$I43)+
(INDEX('Conversion Ratios'!$E:$E,MATCH($J$1,'Conversion Ratios'!C:C,0))*$J43)+
(INDEX('Conversion Ratios'!$E:$E,MATCH($K$1,'Conversion Ratios'!C:C,0))*$K43)+
(INDEX('Conversion Ratios'!$E:$E,MATCH($L$1,'Conversion Ratios'!C:C,0))*$L43)+
(INDEX('Conversion Ratios'!$E:$E,MATCH($M$1,'Conversion Ratios'!C:C,0))*$M43)+
(INDEX('Conversion Ratios'!$E:$E,MATCH($N$1,'Conversion Ratios'!C:C,0))*$N43)+
(INDEX('Conversion Ratios'!$E:$E,MATCH($O$1,'Conversion Ratios'!C:C,0))*$O43)+
(INDEX('Conversion Ratios'!$E:$E,MATCH($P$1,'Conversion Ratios'!C:C,0))*$P43)+
(INDEX('Conversion Ratios'!$E:$E,MATCH($Q$1,'Conversion Ratios'!C:C,0))*$Q43)+
(INDEX('Conversion Ratios'!$E:$E,MATCH($R$1,'Conversion Ratios'!C:C,0))*$R43)+
(INDEX('Conversion Ratios'!$E:$E,MATCH($S$1,'Conversion Ratios'!C:C,0))*$S43)+
(INDEX('Conversion Ratios'!$E:$E,MATCH($G$1,'Conversion Ratios'!C:C,0))*$V43),
"")</f>
        <v>56.079394034602615</v>
      </c>
      <c r="AF43" s="53">
        <v>4.3688472537657251E-2</v>
      </c>
      <c r="AG43" s="53">
        <v>5.4758738501585998E-3</v>
      </c>
      <c r="AH43" s="53">
        <v>3.4823011662663275</v>
      </c>
      <c r="AI43" s="90">
        <v>0.30719652299389749</v>
      </c>
      <c r="AJ43" s="53">
        <f t="shared" si="8"/>
        <v>55.688347345342393</v>
      </c>
      <c r="AK43" s="53">
        <f t="shared" si="1"/>
        <v>0.83805728797334944</v>
      </c>
      <c r="AL43" s="54">
        <f t="shared" si="14"/>
        <v>66.449332455555592</v>
      </c>
      <c r="AM43" s="53">
        <v>68.501103985599329</v>
      </c>
      <c r="AN43" s="59">
        <v>64.697201100668039</v>
      </c>
      <c r="AO43" s="53">
        <f t="shared" si="2"/>
        <v>4.0551535661939999</v>
      </c>
      <c r="AP43" s="53">
        <f t="shared" si="3"/>
        <v>62.394178889361598</v>
      </c>
      <c r="AQ43" s="53">
        <f t="shared" si="4"/>
        <v>0.50784334192250802</v>
      </c>
      <c r="AR43" s="53">
        <f>IFERROR(AE43-(INDEX('Conversion Ratios'!$E:$E,MATCH($H$1,'Conversion Ratios'!C:C,0))*$H43)-(INDEX('Conversion Ratios'!$E:$E,MATCH($F$1,'Conversion Ratios'!C:C,0))*$F43)-AH43,"")</f>
        <v>36.081150771890194</v>
      </c>
      <c r="AS43" s="53">
        <f t="shared" ref="AS43:AS47" si="15">IFERROR(AR43/AQ43,"")</f>
        <v>71.047797211045904</v>
      </c>
      <c r="AT43" s="53">
        <f t="shared" si="5"/>
        <v>0.60597688154542684</v>
      </c>
      <c r="AU43" s="53">
        <f t="shared" ref="AU43:AU47" si="16">IFERROR($F43/AK43,"")</f>
        <v>0.35129080568339632</v>
      </c>
      <c r="AV43" s="59">
        <f t="shared" si="7"/>
        <v>8.0994079442643727E-3</v>
      </c>
      <c r="AW43" s="91">
        <v>1</v>
      </c>
      <c r="AX43" s="91">
        <v>2030</v>
      </c>
      <c r="AY43" s="91">
        <v>57.01606008125276</v>
      </c>
      <c r="AZ43" s="92">
        <v>0.14197050291568461</v>
      </c>
      <c r="BA43" s="93">
        <v>-1.267867317000515E-2</v>
      </c>
      <c r="BB43" s="52">
        <v>10678.08642725</v>
      </c>
      <c r="BC43" s="52">
        <v>7118.0124132500005</v>
      </c>
      <c r="BD43" s="52">
        <v>20443.259999999998</v>
      </c>
      <c r="BE43" s="79" t="s">
        <v>216</v>
      </c>
    </row>
    <row r="44" spans="1:57" x14ac:dyDescent="0.2">
      <c r="A44" s="52" t="s">
        <v>125</v>
      </c>
      <c r="B44" s="52" t="s">
        <v>22</v>
      </c>
      <c r="C44" s="60" t="s">
        <v>138</v>
      </c>
      <c r="D44" s="53">
        <v>0</v>
      </c>
      <c r="E44" s="53">
        <v>0</v>
      </c>
      <c r="F44" s="53">
        <v>0</v>
      </c>
      <c r="G44" s="53">
        <v>0.26565759960000002</v>
      </c>
      <c r="H44" s="53">
        <v>0</v>
      </c>
      <c r="I44" s="53">
        <v>3.8057764081999994</v>
      </c>
      <c r="J44" s="53">
        <v>2.4153694689999998</v>
      </c>
      <c r="K44" s="53">
        <v>0.21857276384999999</v>
      </c>
      <c r="L44" s="53">
        <v>0.13348963959999999</v>
      </c>
      <c r="M44" s="53">
        <v>0</v>
      </c>
      <c r="N44" s="53">
        <v>0.23443291904999997</v>
      </c>
      <c r="O44" s="53">
        <v>0</v>
      </c>
      <c r="P44" s="53">
        <v>0</v>
      </c>
      <c r="Q44" s="53">
        <v>0</v>
      </c>
      <c r="R44" s="53">
        <v>0</v>
      </c>
      <c r="S44" s="53">
        <v>0.13282879980000001</v>
      </c>
      <c r="T44" s="53">
        <v>0</v>
      </c>
      <c r="U44" s="53">
        <v>0</v>
      </c>
      <c r="V44" s="53">
        <v>0</v>
      </c>
      <c r="W44" s="53">
        <v>0</v>
      </c>
      <c r="X44" s="53">
        <v>0</v>
      </c>
      <c r="Y44" s="53">
        <v>0</v>
      </c>
      <c r="Z44" s="58">
        <v>0</v>
      </c>
      <c r="AA44" s="57">
        <f t="shared" si="12"/>
        <v>7.2061275990999993</v>
      </c>
      <c r="AB44" s="53">
        <v>5.3360000000000003</v>
      </c>
      <c r="AC44" s="53">
        <v>0.84599999999999997</v>
      </c>
      <c r="AD44" s="53">
        <v>6.1820000000000004</v>
      </c>
      <c r="AE44" s="53">
        <f>IFERROR(
(INDEX('Conversion Ratios'!$E:$E,MATCH($D$1,'Conversion Ratios'!C:C,0))*$D44)+
(INDEX('Conversion Ratios'!$E:$E,MATCH($E$1,'Conversion Ratios'!C:C,0))*$E44)+
(INDEX('Conversion Ratios'!$E:$E,MATCH($F$1,'Conversion Ratios'!C:C,0))*$F44)+
(INDEX('Conversion Ratios'!$E:$E,MATCH($G$1,'Conversion Ratios'!C:C,0))*$G44)+
(INDEX('Conversion Ratios'!$E:$E,MATCH($H$1,'Conversion Ratios'!C:C,0))*$H44)+
(INDEX('Conversion Ratios'!$E:$E,MATCH($I$1,'Conversion Ratios'!C:C,0))*$I44)+
(INDEX('Conversion Ratios'!$E:$E,MATCH($J$1,'Conversion Ratios'!C:C,0))*$J44)+
(INDEX('Conversion Ratios'!$E:$E,MATCH($K$1,'Conversion Ratios'!C:C,0))*$K44)+
(INDEX('Conversion Ratios'!$E:$E,MATCH($L$1,'Conversion Ratios'!C:C,0))*$L44)+
(INDEX('Conversion Ratios'!$E:$E,MATCH($M$1,'Conversion Ratios'!C:C,0))*$M44)+
(INDEX('Conversion Ratios'!$E:$E,MATCH($N$1,'Conversion Ratios'!C:C,0))*$N44)+
(INDEX('Conversion Ratios'!$E:$E,MATCH($O$1,'Conversion Ratios'!C:C,0))*$O44)+
(INDEX('Conversion Ratios'!$E:$E,MATCH($P$1,'Conversion Ratios'!C:C,0))*$P44)+
(INDEX('Conversion Ratios'!$E:$E,MATCH($Q$1,'Conversion Ratios'!C:C,0))*$Q44)+
(INDEX('Conversion Ratios'!$E:$E,MATCH($R$1,'Conversion Ratios'!C:C,0))*$R44)+
(INDEX('Conversion Ratios'!$E:$E,MATCH($S$1,'Conversion Ratios'!C:C,0))*$S44)+
(INDEX('Conversion Ratios'!$E:$E,MATCH($G$1,'Conversion Ratios'!C:C,0))*$V44),
"")</f>
        <v>514.54966593900826</v>
      </c>
      <c r="AF44" s="53">
        <v>0.57793143344781994</v>
      </c>
      <c r="AG44" s="53">
        <v>0</v>
      </c>
      <c r="AH44" s="53">
        <v>39.414923761141317</v>
      </c>
      <c r="AI44" s="90">
        <v>0</v>
      </c>
      <c r="AJ44" s="53">
        <f t="shared" si="8"/>
        <v>481.31674217786696</v>
      </c>
      <c r="AK44" s="53">
        <f t="shared" si="1"/>
        <v>6.6281961656521791</v>
      </c>
      <c r="AL44" s="54">
        <f t="shared" si="14"/>
        <v>72.6165505891463</v>
      </c>
      <c r="AM44" s="53">
        <v>75.629827250131555</v>
      </c>
      <c r="AN44" s="59">
        <v>70.563732314609823</v>
      </c>
      <c r="AO44" s="53">
        <f t="shared" si="2"/>
        <v>0.93268211222166275</v>
      </c>
      <c r="AP44" s="53">
        <f t="shared" si="3"/>
        <v>71.68386847692463</v>
      </c>
      <c r="AQ44" s="53">
        <f t="shared" si="4"/>
        <v>6.4953673658521787</v>
      </c>
      <c r="AR44" s="53">
        <f>IFERROR(AE44-(INDEX('Conversion Ratios'!$E:$E,MATCH($H$1,'Conversion Ratios'!C:C,0))*$H44)-(INDEX('Conversion Ratios'!$E:$E,MATCH($F$1,'Conversion Ratios'!C:C,0))*$F44)-AH44,"")</f>
        <v>475.13474217786694</v>
      </c>
      <c r="AS44" s="53">
        <f t="shared" si="15"/>
        <v>73.14978744324344</v>
      </c>
      <c r="AT44" s="53">
        <f t="shared" si="5"/>
        <v>0.97996003792278663</v>
      </c>
      <c r="AU44" s="53">
        <f t="shared" si="16"/>
        <v>0</v>
      </c>
      <c r="AV44" s="59">
        <f t="shared" si="7"/>
        <v>0</v>
      </c>
      <c r="AW44" s="91">
        <v>0</v>
      </c>
      <c r="AX44" s="91"/>
      <c r="AY44" s="91" t="s">
        <v>184</v>
      </c>
      <c r="AZ44" s="92"/>
      <c r="BA44" s="93"/>
      <c r="BB44" s="52">
        <v>6511.6605529999997</v>
      </c>
      <c r="BC44" s="52">
        <v>6008.4598594999998</v>
      </c>
      <c r="BD44" s="52">
        <v>17486.580000000002</v>
      </c>
      <c r="BE44" s="79" t="s">
        <v>174</v>
      </c>
    </row>
    <row r="45" spans="1:57" x14ac:dyDescent="0.2">
      <c r="A45" s="52" t="s">
        <v>124</v>
      </c>
      <c r="B45" s="52" t="s">
        <v>126</v>
      </c>
      <c r="C45" s="60" t="s">
        <v>139</v>
      </c>
      <c r="D45" s="53">
        <v>7.4386745901639323E-2</v>
      </c>
      <c r="E45" s="53">
        <v>2.3327400000000002E-2</v>
      </c>
      <c r="F45" s="53">
        <v>0.42746748009480001</v>
      </c>
      <c r="G45" s="53">
        <v>0</v>
      </c>
      <c r="H45" s="53">
        <v>0</v>
      </c>
      <c r="I45" s="53">
        <v>0</v>
      </c>
      <c r="J45" s="53">
        <v>0</v>
      </c>
      <c r="K45" s="53">
        <v>0</v>
      </c>
      <c r="L45" s="53">
        <v>0</v>
      </c>
      <c r="M45" s="53">
        <v>0</v>
      </c>
      <c r="N45" s="53">
        <v>8.6085999999999992E-3</v>
      </c>
      <c r="O45" s="53">
        <v>0</v>
      </c>
      <c r="P45" s="53">
        <v>0</v>
      </c>
      <c r="Q45" s="53">
        <v>0</v>
      </c>
      <c r="R45" s="53">
        <v>0</v>
      </c>
      <c r="S45" s="53">
        <v>0</v>
      </c>
      <c r="T45" s="53">
        <v>0</v>
      </c>
      <c r="U45" s="53">
        <v>0</v>
      </c>
      <c r="V45" s="53">
        <v>0</v>
      </c>
      <c r="W45" s="53">
        <v>0</v>
      </c>
      <c r="X45" s="53">
        <v>0</v>
      </c>
      <c r="Y45" s="53">
        <v>0</v>
      </c>
      <c r="Z45" s="58">
        <v>0</v>
      </c>
      <c r="AA45" s="57">
        <f t="shared" si="12"/>
        <v>0.53379022599643933</v>
      </c>
      <c r="AB45" s="53">
        <v>5.83</v>
      </c>
      <c r="AC45" s="53">
        <v>0.53</v>
      </c>
      <c r="AD45" s="53">
        <v>6.36</v>
      </c>
      <c r="AE45" s="53">
        <f>IFERROR(
(INDEX('Conversion Ratios'!$E:$E,MATCH($D$1,'Conversion Ratios'!C:C,0))*$D45)+
(INDEX('Conversion Ratios'!$E:$E,MATCH($E$1,'Conversion Ratios'!C:C,0))*$E45)+
(INDEX('Conversion Ratios'!$E:$E,MATCH($F$1,'Conversion Ratios'!C:C,0))*$F45)+
(INDEX('Conversion Ratios'!$E:$E,MATCH($G$1,'Conversion Ratios'!C:C,0))*$G45)+
(INDEX('Conversion Ratios'!$E:$E,MATCH($H$1,'Conversion Ratios'!C:C,0))*$H45)+
(INDEX('Conversion Ratios'!$E:$E,MATCH($I$1,'Conversion Ratios'!C:C,0))*$I45)+
(INDEX('Conversion Ratios'!$E:$E,MATCH($J$1,'Conversion Ratios'!C:C,0))*$J45)+
(INDEX('Conversion Ratios'!$E:$E,MATCH($K$1,'Conversion Ratios'!C:C,0))*$K45)+
(INDEX('Conversion Ratios'!$E:$E,MATCH($L$1,'Conversion Ratios'!C:C,0))*$L45)+
(INDEX('Conversion Ratios'!$E:$E,MATCH($M$1,'Conversion Ratios'!C:C,0))*$M45)+
(INDEX('Conversion Ratios'!$E:$E,MATCH($N$1,'Conversion Ratios'!C:C,0))*$N45)+
(INDEX('Conversion Ratios'!$E:$E,MATCH($O$1,'Conversion Ratios'!C:C,0))*$O45)+
(INDEX('Conversion Ratios'!$E:$E,MATCH($P$1,'Conversion Ratios'!C:C,0))*$P45)+
(INDEX('Conversion Ratios'!$E:$E,MATCH($Q$1,'Conversion Ratios'!C:C,0))*$Q45)+
(INDEX('Conversion Ratios'!$E:$E,MATCH($R$1,'Conversion Ratios'!C:C,0))*$R45)+
(INDEX('Conversion Ratios'!$E:$E,MATCH($S$1,'Conversion Ratios'!C:C,0))*$S45)+
(INDEX('Conversion Ratios'!$E:$E,MATCH($G$1,'Conversion Ratios'!C:C,0))*$V45),
"")</f>
        <v>31.475710872771831</v>
      </c>
      <c r="AF45" s="53">
        <v>1.6477979351074749E-2</v>
      </c>
      <c r="AG45" s="53">
        <v>7.9508951297632795E-3</v>
      </c>
      <c r="AH45" s="53">
        <v>0.58154714389344231</v>
      </c>
      <c r="AI45" s="90">
        <v>0.44604521677972009</v>
      </c>
      <c r="AJ45" s="53">
        <f t="shared" si="8"/>
        <v>36.808118512098666</v>
      </c>
      <c r="AK45" s="53">
        <f t="shared" si="1"/>
        <v>0.50936135151560125</v>
      </c>
      <c r="AL45" s="54">
        <f t="shared" si="14"/>
        <v>72.263273219643295</v>
      </c>
      <c r="AM45" s="53">
        <v>74.75426639875559</v>
      </c>
      <c r="AN45" s="59">
        <v>70.133052921638608</v>
      </c>
      <c r="AO45" s="53">
        <f t="shared" si="2"/>
        <v>12.486224133566207</v>
      </c>
      <c r="AP45" s="53">
        <f t="shared" si="3"/>
        <v>59.777049086077106</v>
      </c>
      <c r="AQ45" s="53">
        <f t="shared" si="4"/>
        <v>8.9844766550564559E-2</v>
      </c>
      <c r="AR45" s="53">
        <f>IFERROR(AE45-(INDEX('Conversion Ratios'!$E:$E,MATCH($H$1,'Conversion Ratios'!C:C,0))*$H45)-(INDEX('Conversion Ratios'!$E:$E,MATCH($F$1,'Conversion Ratios'!C:C,0))*$F45)-AH45,"")</f>
        <v>6.9132380955601063</v>
      </c>
      <c r="AS45" s="53">
        <f t="shared" si="15"/>
        <v>76.94647513686111</v>
      </c>
      <c r="AT45" s="53">
        <f t="shared" si="5"/>
        <v>0.17638708999658506</v>
      </c>
      <c r="AU45" s="53">
        <f t="shared" si="16"/>
        <v>0.83922244752742514</v>
      </c>
      <c r="AV45" s="59">
        <f t="shared" si="7"/>
        <v>0</v>
      </c>
      <c r="AW45" s="91">
        <v>1</v>
      </c>
      <c r="AX45" s="91">
        <v>2040</v>
      </c>
      <c r="AY45" s="91">
        <v>59.777049086077106</v>
      </c>
      <c r="AZ45" s="92">
        <v>0.17275049700972733</v>
      </c>
      <c r="BA45" s="93">
        <v>-8.5833568803189708E-3</v>
      </c>
      <c r="BB45" s="52">
        <v>8685.5351772499998</v>
      </c>
      <c r="BC45" s="52">
        <v>7373.1230409999998</v>
      </c>
      <c r="BD45" s="52">
        <v>3660</v>
      </c>
      <c r="BE45" s="79" t="s">
        <v>217</v>
      </c>
    </row>
    <row r="46" spans="1:57" x14ac:dyDescent="0.2">
      <c r="A46" s="52" t="s">
        <v>130</v>
      </c>
      <c r="B46" s="52" t="s">
        <v>22</v>
      </c>
      <c r="C46" s="60" t="s">
        <v>139</v>
      </c>
      <c r="D46" s="53">
        <v>0.58364754098360638</v>
      </c>
      <c r="E46" s="53">
        <v>0</v>
      </c>
      <c r="F46" s="53">
        <v>0.25492530000000002</v>
      </c>
      <c r="G46" s="53">
        <v>0</v>
      </c>
      <c r="H46" s="53">
        <v>0</v>
      </c>
      <c r="I46" s="53">
        <v>0</v>
      </c>
      <c r="J46" s="53">
        <v>0</v>
      </c>
      <c r="K46" s="53">
        <v>0</v>
      </c>
      <c r="L46" s="53">
        <v>0</v>
      </c>
      <c r="M46" s="53">
        <v>0</v>
      </c>
      <c r="N46" s="53">
        <v>0</v>
      </c>
      <c r="O46" s="53">
        <v>0</v>
      </c>
      <c r="P46" s="53">
        <v>0</v>
      </c>
      <c r="Q46" s="53">
        <v>0</v>
      </c>
      <c r="R46" s="53">
        <v>0</v>
      </c>
      <c r="S46" s="53">
        <v>0</v>
      </c>
      <c r="T46" s="53">
        <v>0</v>
      </c>
      <c r="U46" s="53">
        <v>0</v>
      </c>
      <c r="V46" s="53">
        <v>0</v>
      </c>
      <c r="W46" s="53">
        <v>0</v>
      </c>
      <c r="X46" s="53">
        <v>0</v>
      </c>
      <c r="Y46" s="53">
        <v>0</v>
      </c>
      <c r="Z46" s="58">
        <v>0</v>
      </c>
      <c r="AA46" s="57">
        <f t="shared" si="12"/>
        <v>0.8385728409836064</v>
      </c>
      <c r="AB46" s="53">
        <v>4.1189999999999998</v>
      </c>
      <c r="AC46" s="53">
        <v>0.16800000000000001</v>
      </c>
      <c r="AD46" s="53">
        <v>4.2869999999999999</v>
      </c>
      <c r="AE46" s="53">
        <f>IFERROR(
(INDEX('Conversion Ratios'!$E:$E,MATCH($D$1,'Conversion Ratios'!C:C,0))*$D46)+
(INDEX('Conversion Ratios'!$E:$E,MATCH($E$1,'Conversion Ratios'!C:C,0))*$E46)+
(INDEX('Conversion Ratios'!$E:$E,MATCH($F$1,'Conversion Ratios'!C:C,0))*$F46)+
(INDEX('Conversion Ratios'!$E:$E,MATCH($G$1,'Conversion Ratios'!C:C,0))*$G46)+
(INDEX('Conversion Ratios'!$E:$E,MATCH($H$1,'Conversion Ratios'!C:C,0))*$H46)+
(INDEX('Conversion Ratios'!$E:$E,MATCH($I$1,'Conversion Ratios'!C:C,0))*$I46)+
(INDEX('Conversion Ratios'!$E:$E,MATCH($J$1,'Conversion Ratios'!C:C,0))*$J46)+
(INDEX('Conversion Ratios'!$E:$E,MATCH($K$1,'Conversion Ratios'!C:C,0))*$K46)+
(INDEX('Conversion Ratios'!$E:$E,MATCH($L$1,'Conversion Ratios'!C:C,0))*$L46)+
(INDEX('Conversion Ratios'!$E:$E,MATCH($M$1,'Conversion Ratios'!C:C,0))*$M46)+
(INDEX('Conversion Ratios'!$E:$E,MATCH($N$1,'Conversion Ratios'!C:C,0))*$N46)+
(INDEX('Conversion Ratios'!$E:$E,MATCH($O$1,'Conversion Ratios'!C:C,0))*$O46)+
(INDEX('Conversion Ratios'!$E:$E,MATCH($P$1,'Conversion Ratios'!C:C,0))*$P46)+
(INDEX('Conversion Ratios'!$E:$E,MATCH($Q$1,'Conversion Ratios'!C:C,0))*$Q46)+
(INDEX('Conversion Ratios'!$E:$E,MATCH($R$1,'Conversion Ratios'!C:C,0))*$R46)+
(INDEX('Conversion Ratios'!$E:$E,MATCH($S$1,'Conversion Ratios'!C:C,0))*$S46)+
(INDEX('Conversion Ratios'!$E:$E,MATCH($G$1,'Conversion Ratios'!C:C,0))*$V46),
"")</f>
        <v>57.102129002131136</v>
      </c>
      <c r="AF46" s="53">
        <v>4.6808532786885231E-2</v>
      </c>
      <c r="AG46" s="53">
        <v>4.7416105799999997E-3</v>
      </c>
      <c r="AH46" s="53">
        <v>3.192341936065572</v>
      </c>
      <c r="AI46" s="90">
        <v>0.266004353538</v>
      </c>
      <c r="AJ46" s="53">
        <f t="shared" si="8"/>
        <v>57.930782712527559</v>
      </c>
      <c r="AK46" s="53">
        <f t="shared" si="1"/>
        <v>0.78702269761672117</v>
      </c>
      <c r="AL46" s="54">
        <f t="shared" ref="AL46" si="17">IFERROR(AJ46/AK46,"")</f>
        <v>73.60751206789179</v>
      </c>
      <c r="AM46" s="53">
        <v>75.926892865496328</v>
      </c>
      <c r="AN46" s="59">
        <v>71.368256385008067</v>
      </c>
      <c r="AO46" s="53">
        <f t="shared" si="2"/>
        <v>5.4471110083381129</v>
      </c>
      <c r="AP46" s="53">
        <f t="shared" si="3"/>
        <v>68.160401059553678</v>
      </c>
      <c r="AQ46" s="53">
        <f t="shared" si="4"/>
        <v>0.53683900819672115</v>
      </c>
      <c r="AR46" s="53">
        <f>IFERROR(AE46-(INDEX('Conversion Ratios'!$E:$E,MATCH($H$1,'Conversion Ratios'!C:C,0))*$H46)-(INDEX('Conversion Ratios'!$E:$E,MATCH($F$1,'Conversion Ratios'!C:C,0))*$F46)-AH46,"")</f>
        <v>39.608477736065559</v>
      </c>
      <c r="AS46" s="53">
        <f t="shared" si="15"/>
        <v>73.780923389142558</v>
      </c>
      <c r="AT46" s="53">
        <f t="shared" si="5"/>
        <v>0.68211375583244094</v>
      </c>
      <c r="AU46" s="53">
        <f t="shared" si="16"/>
        <v>0.32391098855467604</v>
      </c>
      <c r="AV46" s="59">
        <f t="shared" si="7"/>
        <v>0</v>
      </c>
      <c r="AW46" s="91">
        <v>0</v>
      </c>
      <c r="AX46" s="91"/>
      <c r="AY46" s="91" t="s">
        <v>184</v>
      </c>
      <c r="AZ46" s="92"/>
      <c r="BA46" s="93"/>
      <c r="BB46" s="52">
        <v>7111.0990557499999</v>
      </c>
      <c r="BC46" s="52">
        <v>6343.6160427499999</v>
      </c>
      <c r="BD46" s="52">
        <v>14109.89</v>
      </c>
      <c r="BE46" s="79" t="s">
        <v>175</v>
      </c>
    </row>
    <row r="47" spans="1:57" x14ac:dyDescent="0.2">
      <c r="A47" s="52" t="s">
        <v>133</v>
      </c>
      <c r="B47" s="52" t="s">
        <v>127</v>
      </c>
      <c r="C47" s="60" t="s">
        <v>139</v>
      </c>
      <c r="D47" s="53">
        <v>30.374896106557365</v>
      </c>
      <c r="E47" s="53">
        <v>1.7234387499999999</v>
      </c>
      <c r="F47" s="53">
        <v>3.9331636785000001</v>
      </c>
      <c r="G47" s="53">
        <v>0</v>
      </c>
      <c r="H47" s="53">
        <v>0</v>
      </c>
      <c r="I47" s="53">
        <v>1.7710358235294117</v>
      </c>
      <c r="J47" s="53">
        <v>2.624516597510373</v>
      </c>
      <c r="K47" s="53">
        <v>0.72506756756756763</v>
      </c>
      <c r="L47" s="53">
        <v>0.91772688821752268</v>
      </c>
      <c r="M47" s="53">
        <v>0.90017323724968323</v>
      </c>
      <c r="N47" s="53">
        <v>0</v>
      </c>
      <c r="O47" s="53">
        <v>0</v>
      </c>
      <c r="P47" s="53">
        <v>0</v>
      </c>
      <c r="Q47" s="53">
        <v>0</v>
      </c>
      <c r="R47" s="53">
        <v>0</v>
      </c>
      <c r="S47" s="53">
        <v>0</v>
      </c>
      <c r="T47" s="53">
        <v>0</v>
      </c>
      <c r="U47" s="53">
        <v>0</v>
      </c>
      <c r="V47" s="53">
        <v>0</v>
      </c>
      <c r="W47" s="53">
        <v>1.4625000000000001E-2</v>
      </c>
      <c r="X47" s="53">
        <v>0</v>
      </c>
      <c r="Y47" s="53">
        <v>0</v>
      </c>
      <c r="Z47" s="58">
        <v>0</v>
      </c>
      <c r="AA47" s="57">
        <f t="shared" si="12"/>
        <v>42.984643649131925</v>
      </c>
      <c r="AB47" s="53">
        <v>46.6</v>
      </c>
      <c r="AC47" s="53">
        <v>14</v>
      </c>
      <c r="AD47" s="53">
        <v>60.6</v>
      </c>
      <c r="AE47" s="53">
        <f>IFERROR(
(INDEX('Conversion Ratios'!$E:$E,MATCH($D$1,'Conversion Ratios'!C:C,0))*$D47)+
(INDEX('Conversion Ratios'!$E:$E,MATCH($E$1,'Conversion Ratios'!C:C,0))*$E47)+
(INDEX('Conversion Ratios'!$E:$E,MATCH($F$1,'Conversion Ratios'!C:C,0))*$F47)+
(INDEX('Conversion Ratios'!$E:$E,MATCH($G$1,'Conversion Ratios'!C:C,0))*$G47)+
(INDEX('Conversion Ratios'!$E:$E,MATCH($H$1,'Conversion Ratios'!C:C,0))*$H47)+
(INDEX('Conversion Ratios'!$E:$E,MATCH($I$1,'Conversion Ratios'!C:C,0))*$I47)+
(INDEX('Conversion Ratios'!$E:$E,MATCH($J$1,'Conversion Ratios'!C:C,0))*$J47)+
(INDEX('Conversion Ratios'!$E:$E,MATCH($K$1,'Conversion Ratios'!C:C,0))*$K47)+
(INDEX('Conversion Ratios'!$E:$E,MATCH($L$1,'Conversion Ratios'!C:C,0))*$L47)+
(INDEX('Conversion Ratios'!$E:$E,MATCH($M$1,'Conversion Ratios'!C:C,0))*$M47)+
(INDEX('Conversion Ratios'!$E:$E,MATCH($N$1,'Conversion Ratios'!C:C,0))*$N47)+
(INDEX('Conversion Ratios'!$E:$E,MATCH($O$1,'Conversion Ratios'!C:C,0))*$O47)+
(INDEX('Conversion Ratios'!$E:$E,MATCH($P$1,'Conversion Ratios'!C:C,0))*$P47)+
(INDEX('Conversion Ratios'!$E:$E,MATCH($Q$1,'Conversion Ratios'!C:C,0))*$Q47)+
(INDEX('Conversion Ratios'!$E:$E,MATCH($R$1,'Conversion Ratios'!C:C,0))*$R47)+
(INDEX('Conversion Ratios'!$E:$E,MATCH($S$1,'Conversion Ratios'!C:C,0))*$S47)+
(INDEX('Conversion Ratios'!$E:$E,MATCH($G$1,'Conversion Ratios'!C:C,0))*$V47),
"")</f>
        <v>3060.0877779758521</v>
      </c>
      <c r="AF47" s="53">
        <v>3.1307557686446805</v>
      </c>
      <c r="AG47" s="53">
        <v>7.3156844420099995E-2</v>
      </c>
      <c r="AH47" s="53">
        <v>213.51754342156721</v>
      </c>
      <c r="AI47" s="90">
        <v>4.1040989719676109</v>
      </c>
      <c r="AJ47" s="53">
        <f t="shared" si="8"/>
        <v>2903.0661355823172</v>
      </c>
      <c r="AK47" s="53">
        <f t="shared" si="1"/>
        <v>39.780731036067145</v>
      </c>
      <c r="AL47" s="54">
        <f t="shared" ref="AL47" si="18">IFERROR(AJ47/AK47,"")</f>
        <v>72.976691477847808</v>
      </c>
      <c r="AM47" s="53">
        <v>75.479889874286314</v>
      </c>
      <c r="AN47" s="59">
        <v>70.524281870838337</v>
      </c>
      <c r="AO47" s="53">
        <f t="shared" si="2"/>
        <v>1.5233505876263835</v>
      </c>
      <c r="AP47" s="53">
        <f t="shared" si="3"/>
        <v>71.453340890221426</v>
      </c>
      <c r="AQ47" s="53">
        <f t="shared" si="4"/>
        <v>35.906099201987239</v>
      </c>
      <c r="AR47" s="53">
        <f>IFERROR(AE47-(INDEX('Conversion Ratios'!$E:$E,MATCH($H$1,'Conversion Ratios'!C:C,0))*$H47)-(INDEX('Conversion Ratios'!$E:$E,MATCH($F$1,'Conversion Ratios'!C:C,0))*$F47)-AH47,"")</f>
        <v>2625.9197521904348</v>
      </c>
      <c r="AS47" s="53">
        <f t="shared" si="15"/>
        <v>73.132972128732433</v>
      </c>
      <c r="AT47" s="53">
        <f t="shared" si="5"/>
        <v>0.90260028578743368</v>
      </c>
      <c r="AU47" s="53">
        <f t="shared" si="16"/>
        <v>9.8871075922008639E-2</v>
      </c>
      <c r="AV47" s="59">
        <f t="shared" si="7"/>
        <v>0</v>
      </c>
      <c r="AW47" s="91">
        <v>0</v>
      </c>
      <c r="AX47" s="91"/>
      <c r="AY47" s="91" t="s">
        <v>184</v>
      </c>
      <c r="AZ47" s="92"/>
      <c r="BA47" s="93"/>
      <c r="BB47">
        <v>1747414.3388489999</v>
      </c>
      <c r="BC47">
        <v>8711.7188676666665</v>
      </c>
      <c r="BD47" s="52">
        <v>315118.88</v>
      </c>
      <c r="BE47" s="79" t="s">
        <v>176</v>
      </c>
    </row>
    <row r="48" spans="1:57" x14ac:dyDescent="0.2">
      <c r="A48" t="s">
        <v>48</v>
      </c>
      <c r="B48" t="s">
        <v>22</v>
      </c>
      <c r="C48" s="60" t="s">
        <v>140</v>
      </c>
      <c r="D48" s="53" t="s">
        <v>177</v>
      </c>
      <c r="E48" s="53" t="s">
        <v>177</v>
      </c>
      <c r="F48" s="53" t="s">
        <v>177</v>
      </c>
      <c r="G48" s="53" t="s">
        <v>177</v>
      </c>
      <c r="H48" s="53" t="s">
        <v>177</v>
      </c>
      <c r="I48" s="53" t="s">
        <v>177</v>
      </c>
      <c r="J48" s="53" t="s">
        <v>177</v>
      </c>
      <c r="K48" s="53" t="s">
        <v>177</v>
      </c>
      <c r="L48" s="53" t="s">
        <v>177</v>
      </c>
      <c r="M48" s="53" t="s">
        <v>177</v>
      </c>
      <c r="N48" s="53" t="s">
        <v>177</v>
      </c>
      <c r="O48" s="53" t="s">
        <v>177</v>
      </c>
      <c r="P48" s="53" t="s">
        <v>177</v>
      </c>
      <c r="Q48" s="53" t="s">
        <v>177</v>
      </c>
      <c r="R48" s="53" t="s">
        <v>177</v>
      </c>
      <c r="S48" s="53" t="s">
        <v>177</v>
      </c>
      <c r="T48" s="53" t="s">
        <v>177</v>
      </c>
      <c r="U48" s="53" t="s">
        <v>177</v>
      </c>
      <c r="V48" s="53" t="s">
        <v>177</v>
      </c>
      <c r="W48" s="53" t="s">
        <v>177</v>
      </c>
      <c r="X48" s="53" t="s">
        <v>177</v>
      </c>
      <c r="Y48" s="53" t="s">
        <v>177</v>
      </c>
      <c r="Z48" s="58" t="s">
        <v>177</v>
      </c>
      <c r="AA48" s="57" t="s">
        <v>177</v>
      </c>
      <c r="AB48" s="53" t="s">
        <v>177</v>
      </c>
      <c r="AC48" s="53" t="s">
        <v>177</v>
      </c>
      <c r="AD48" s="53" t="s">
        <v>177</v>
      </c>
      <c r="AE48" s="53" t="s">
        <v>177</v>
      </c>
      <c r="AF48" s="53" t="s">
        <v>177</v>
      </c>
      <c r="AG48" s="53" t="s">
        <v>177</v>
      </c>
      <c r="AH48" s="53" t="s">
        <v>177</v>
      </c>
      <c r="AI48" s="53" t="s">
        <v>177</v>
      </c>
      <c r="AJ48" s="53" t="s">
        <v>177</v>
      </c>
      <c r="AK48" s="53" t="s">
        <v>177</v>
      </c>
      <c r="AL48" s="54" t="s">
        <v>177</v>
      </c>
      <c r="AM48" s="53" t="s">
        <v>177</v>
      </c>
      <c r="AN48" s="59" t="s">
        <v>177</v>
      </c>
      <c r="AO48" s="53" t="s">
        <v>177</v>
      </c>
      <c r="AP48" s="53" t="s">
        <v>177</v>
      </c>
      <c r="AQ48" s="53" t="s">
        <v>177</v>
      </c>
      <c r="AR48" s="53" t="s">
        <v>177</v>
      </c>
      <c r="AS48" s="53" t="s">
        <v>177</v>
      </c>
      <c r="AT48" s="53" t="s">
        <v>177</v>
      </c>
      <c r="AU48" s="53" t="s">
        <v>177</v>
      </c>
      <c r="AV48" s="59" t="s">
        <v>177</v>
      </c>
      <c r="AW48" s="91" t="s">
        <v>177</v>
      </c>
      <c r="AX48" s="91" t="s">
        <v>177</v>
      </c>
      <c r="AY48" s="94" t="s">
        <v>177</v>
      </c>
      <c r="AZ48" s="92" t="s">
        <v>177</v>
      </c>
      <c r="BA48" s="93" t="s">
        <v>177</v>
      </c>
      <c r="BB48">
        <v>28666.362660250001</v>
      </c>
      <c r="BC48">
        <v>4105.0231327499996</v>
      </c>
      <c r="BD48">
        <v>25450.9</v>
      </c>
      <c r="BE48" s="79" t="s">
        <v>178</v>
      </c>
    </row>
    <row r="49" spans="1:57" x14ac:dyDescent="0.2">
      <c r="A49" t="s">
        <v>62</v>
      </c>
      <c r="B49" t="s">
        <v>127</v>
      </c>
      <c r="C49" s="60" t="s">
        <v>140</v>
      </c>
      <c r="D49" s="53" t="s">
        <v>177</v>
      </c>
      <c r="E49" s="53" t="s">
        <v>177</v>
      </c>
      <c r="F49" s="53" t="s">
        <v>177</v>
      </c>
      <c r="G49" s="53" t="s">
        <v>177</v>
      </c>
      <c r="H49" s="53" t="s">
        <v>177</v>
      </c>
      <c r="I49" s="53" t="s">
        <v>177</v>
      </c>
      <c r="J49" s="53" t="s">
        <v>177</v>
      </c>
      <c r="K49" s="53" t="s">
        <v>177</v>
      </c>
      <c r="L49" s="53" t="s">
        <v>177</v>
      </c>
      <c r="M49" s="53" t="s">
        <v>177</v>
      </c>
      <c r="N49" s="53" t="s">
        <v>177</v>
      </c>
      <c r="O49" s="53" t="s">
        <v>177</v>
      </c>
      <c r="P49" s="53" t="s">
        <v>177</v>
      </c>
      <c r="Q49" s="53" t="s">
        <v>177</v>
      </c>
      <c r="R49" s="53" t="s">
        <v>177</v>
      </c>
      <c r="S49" s="53" t="s">
        <v>177</v>
      </c>
      <c r="T49" s="53" t="s">
        <v>177</v>
      </c>
      <c r="U49" s="53" t="s">
        <v>177</v>
      </c>
      <c r="V49" s="53" t="s">
        <v>177</v>
      </c>
      <c r="W49" s="53" t="s">
        <v>177</v>
      </c>
      <c r="X49" s="53" t="s">
        <v>177</v>
      </c>
      <c r="Y49" s="53" t="s">
        <v>177</v>
      </c>
      <c r="Z49" s="58" t="s">
        <v>177</v>
      </c>
      <c r="AA49" s="57" t="s">
        <v>177</v>
      </c>
      <c r="AB49" s="53" t="s">
        <v>177</v>
      </c>
      <c r="AC49" s="53" t="s">
        <v>177</v>
      </c>
      <c r="AD49" s="53" t="s">
        <v>177</v>
      </c>
      <c r="AE49" s="53" t="s">
        <v>177</v>
      </c>
      <c r="AF49" s="53" t="s">
        <v>177</v>
      </c>
      <c r="AG49" s="53" t="s">
        <v>177</v>
      </c>
      <c r="AH49" s="53" t="s">
        <v>177</v>
      </c>
      <c r="AI49" s="53" t="s">
        <v>177</v>
      </c>
      <c r="AJ49" s="53" t="s">
        <v>177</v>
      </c>
      <c r="AK49" s="53" t="s">
        <v>177</v>
      </c>
      <c r="AL49" s="54" t="s">
        <v>177</v>
      </c>
      <c r="AM49" s="53" t="s">
        <v>177</v>
      </c>
      <c r="AN49" s="59" t="s">
        <v>177</v>
      </c>
      <c r="AO49" s="53" t="s">
        <v>177</v>
      </c>
      <c r="AP49" s="53" t="s">
        <v>177</v>
      </c>
      <c r="AQ49" s="53" t="s">
        <v>177</v>
      </c>
      <c r="AR49" s="53" t="s">
        <v>177</v>
      </c>
      <c r="AS49" s="53" t="s">
        <v>177</v>
      </c>
      <c r="AT49" s="53" t="s">
        <v>177</v>
      </c>
      <c r="AU49" s="53" t="s">
        <v>177</v>
      </c>
      <c r="AV49" s="59" t="s">
        <v>177</v>
      </c>
      <c r="AW49" t="s">
        <v>177</v>
      </c>
      <c r="AX49" t="s">
        <v>177</v>
      </c>
      <c r="AY49" s="55" t="s">
        <v>177</v>
      </c>
      <c r="AZ49" s="56" t="s">
        <v>177</v>
      </c>
      <c r="BA49" s="61" t="s">
        <v>177</v>
      </c>
      <c r="BB49">
        <v>9080.5146502499992</v>
      </c>
      <c r="BC49">
        <v>8955.203547000001</v>
      </c>
      <c r="BD49">
        <v>355732.93</v>
      </c>
      <c r="BE49" s="79" t="s">
        <v>179</v>
      </c>
    </row>
    <row r="50" spans="1:57" x14ac:dyDescent="0.2">
      <c r="A50" t="s">
        <v>65</v>
      </c>
      <c r="B50" t="s">
        <v>127</v>
      </c>
      <c r="C50" s="60" t="s">
        <v>140</v>
      </c>
      <c r="D50" s="53" t="s">
        <v>177</v>
      </c>
      <c r="E50" s="53" t="s">
        <v>177</v>
      </c>
      <c r="F50" s="53" t="s">
        <v>177</v>
      </c>
      <c r="G50" s="53" t="s">
        <v>177</v>
      </c>
      <c r="H50" s="53" t="s">
        <v>177</v>
      </c>
      <c r="I50" s="53" t="s">
        <v>177</v>
      </c>
      <c r="J50" s="53" t="s">
        <v>177</v>
      </c>
      <c r="K50" s="53" t="s">
        <v>177</v>
      </c>
      <c r="L50" s="53" t="s">
        <v>177</v>
      </c>
      <c r="M50" s="53" t="s">
        <v>177</v>
      </c>
      <c r="N50" s="53" t="s">
        <v>177</v>
      </c>
      <c r="O50" s="53" t="s">
        <v>177</v>
      </c>
      <c r="P50" s="53" t="s">
        <v>177</v>
      </c>
      <c r="Q50" s="53" t="s">
        <v>177</v>
      </c>
      <c r="R50" s="53" t="s">
        <v>177</v>
      </c>
      <c r="S50" s="53" t="s">
        <v>177</v>
      </c>
      <c r="T50" s="53" t="s">
        <v>177</v>
      </c>
      <c r="U50" s="53" t="s">
        <v>177</v>
      </c>
      <c r="V50" s="53" t="s">
        <v>177</v>
      </c>
      <c r="W50" s="53" t="s">
        <v>177</v>
      </c>
      <c r="X50" s="53" t="s">
        <v>177</v>
      </c>
      <c r="Y50" s="53" t="s">
        <v>177</v>
      </c>
      <c r="Z50" s="58" t="s">
        <v>177</v>
      </c>
      <c r="AA50" s="57" t="s">
        <v>177</v>
      </c>
      <c r="AB50" s="53" t="s">
        <v>177</v>
      </c>
      <c r="AC50" s="53" t="s">
        <v>177</v>
      </c>
      <c r="AD50" s="53" t="s">
        <v>177</v>
      </c>
      <c r="AE50" s="53" t="s">
        <v>177</v>
      </c>
      <c r="AF50" s="53" t="s">
        <v>177</v>
      </c>
      <c r="AG50" s="53" t="s">
        <v>177</v>
      </c>
      <c r="AH50" s="53" t="s">
        <v>177</v>
      </c>
      <c r="AI50" s="53" t="s">
        <v>177</v>
      </c>
      <c r="AJ50" s="53" t="s">
        <v>177</v>
      </c>
      <c r="AK50" s="53" t="s">
        <v>177</v>
      </c>
      <c r="AL50" s="54" t="s">
        <v>177</v>
      </c>
      <c r="AM50" s="53" t="s">
        <v>177</v>
      </c>
      <c r="AN50" s="59" t="s">
        <v>177</v>
      </c>
      <c r="AO50" s="53" t="s">
        <v>177</v>
      </c>
      <c r="AP50" s="53" t="s">
        <v>177</v>
      </c>
      <c r="AQ50" s="53" t="s">
        <v>177</v>
      </c>
      <c r="AR50" s="53" t="s">
        <v>177</v>
      </c>
      <c r="AS50" s="53" t="s">
        <v>177</v>
      </c>
      <c r="AT50" s="53" t="s">
        <v>177</v>
      </c>
      <c r="AU50" s="53" t="s">
        <v>177</v>
      </c>
      <c r="AV50" s="59" t="s">
        <v>177</v>
      </c>
      <c r="AW50" t="s">
        <v>177</v>
      </c>
      <c r="AX50" t="s">
        <v>177</v>
      </c>
      <c r="AY50" s="55" t="s">
        <v>177</v>
      </c>
      <c r="AZ50" s="56" t="s">
        <v>177</v>
      </c>
      <c r="BA50" s="61" t="s">
        <v>177</v>
      </c>
      <c r="BB50">
        <v>35935.446918000001</v>
      </c>
      <c r="BC50">
        <v>17967.723460249999</v>
      </c>
      <c r="BD50">
        <v>72273.350000000006</v>
      </c>
      <c r="BE50" s="79" t="s">
        <v>180</v>
      </c>
    </row>
    <row r="51" spans="1:57" x14ac:dyDescent="0.2">
      <c r="A51" t="s">
        <v>66</v>
      </c>
      <c r="B51" t="s">
        <v>22</v>
      </c>
      <c r="C51" s="60" t="s">
        <v>140</v>
      </c>
      <c r="D51" s="53" t="s">
        <v>177</v>
      </c>
      <c r="E51" s="53" t="s">
        <v>177</v>
      </c>
      <c r="F51" s="53" t="s">
        <v>177</v>
      </c>
      <c r="G51" s="53" t="s">
        <v>177</v>
      </c>
      <c r="H51" s="53" t="s">
        <v>177</v>
      </c>
      <c r="I51" s="53" t="s">
        <v>177</v>
      </c>
      <c r="J51" s="53" t="s">
        <v>177</v>
      </c>
      <c r="K51" s="53" t="s">
        <v>177</v>
      </c>
      <c r="L51" s="53" t="s">
        <v>177</v>
      </c>
      <c r="M51" s="53" t="s">
        <v>177</v>
      </c>
      <c r="N51" s="53" t="s">
        <v>177</v>
      </c>
      <c r="O51" s="53" t="s">
        <v>177</v>
      </c>
      <c r="P51" s="53" t="s">
        <v>177</v>
      </c>
      <c r="Q51" s="53" t="s">
        <v>177</v>
      </c>
      <c r="R51" s="53" t="s">
        <v>177</v>
      </c>
      <c r="S51" s="53" t="s">
        <v>177</v>
      </c>
      <c r="T51" s="53" t="s">
        <v>177</v>
      </c>
      <c r="U51" s="53" t="s">
        <v>177</v>
      </c>
      <c r="V51" s="53" t="s">
        <v>177</v>
      </c>
      <c r="W51" s="53" t="s">
        <v>177</v>
      </c>
      <c r="X51" s="53" t="s">
        <v>177</v>
      </c>
      <c r="Y51" s="53" t="s">
        <v>177</v>
      </c>
      <c r="Z51" s="58" t="s">
        <v>177</v>
      </c>
      <c r="AA51" s="57" t="s">
        <v>177</v>
      </c>
      <c r="AB51" s="53" t="s">
        <v>177</v>
      </c>
      <c r="AC51" s="53" t="s">
        <v>177</v>
      </c>
      <c r="AD51" s="53" t="s">
        <v>177</v>
      </c>
      <c r="AE51" s="53" t="s">
        <v>177</v>
      </c>
      <c r="AF51" s="53" t="s">
        <v>177</v>
      </c>
      <c r="AG51" s="53" t="s">
        <v>177</v>
      </c>
      <c r="AH51" s="53" t="s">
        <v>177</v>
      </c>
      <c r="AI51" s="53" t="s">
        <v>177</v>
      </c>
      <c r="AJ51" s="53" t="s">
        <v>177</v>
      </c>
      <c r="AK51" s="53" t="s">
        <v>177</v>
      </c>
      <c r="AL51" s="54" t="s">
        <v>177</v>
      </c>
      <c r="AM51" s="53" t="s">
        <v>177</v>
      </c>
      <c r="AN51" s="59" t="s">
        <v>177</v>
      </c>
      <c r="AO51" s="53" t="s">
        <v>177</v>
      </c>
      <c r="AP51" s="53" t="s">
        <v>177</v>
      </c>
      <c r="AQ51" s="53" t="s">
        <v>177</v>
      </c>
      <c r="AR51" s="53" t="s">
        <v>177</v>
      </c>
      <c r="AS51" s="53" t="s">
        <v>177</v>
      </c>
      <c r="AT51" s="53" t="s">
        <v>177</v>
      </c>
      <c r="AU51" s="53" t="s">
        <v>177</v>
      </c>
      <c r="AV51" s="59" t="s">
        <v>177</v>
      </c>
      <c r="AW51" t="s">
        <v>177</v>
      </c>
      <c r="AX51" t="s">
        <v>177</v>
      </c>
      <c r="AY51" s="55" t="s">
        <v>177</v>
      </c>
      <c r="AZ51" s="56" t="s">
        <v>177</v>
      </c>
      <c r="BA51" s="61" t="s">
        <v>177</v>
      </c>
      <c r="BB51">
        <v>117535.3063125</v>
      </c>
      <c r="BC51">
        <v>57592.300097500003</v>
      </c>
      <c r="BD51">
        <v>66827.91</v>
      </c>
      <c r="BE51" s="79" t="s">
        <v>181</v>
      </c>
    </row>
    <row r="52" spans="1:57" x14ac:dyDescent="0.2">
      <c r="A52" t="s">
        <v>70</v>
      </c>
      <c r="B52" t="s">
        <v>22</v>
      </c>
      <c r="C52" s="60" t="s">
        <v>140</v>
      </c>
      <c r="D52" s="53" t="s">
        <v>177</v>
      </c>
      <c r="E52" s="53" t="s">
        <v>177</v>
      </c>
      <c r="F52" s="53" t="s">
        <v>177</v>
      </c>
      <c r="G52" s="53" t="s">
        <v>177</v>
      </c>
      <c r="H52" s="53" t="s">
        <v>177</v>
      </c>
      <c r="I52" s="53" t="s">
        <v>177</v>
      </c>
      <c r="J52" s="53" t="s">
        <v>177</v>
      </c>
      <c r="K52" s="53" t="s">
        <v>177</v>
      </c>
      <c r="L52" s="53" t="s">
        <v>177</v>
      </c>
      <c r="M52" s="53" t="s">
        <v>177</v>
      </c>
      <c r="N52" s="53" t="s">
        <v>177</v>
      </c>
      <c r="O52" s="53" t="s">
        <v>177</v>
      </c>
      <c r="P52" s="53" t="s">
        <v>177</v>
      </c>
      <c r="Q52" s="53" t="s">
        <v>177</v>
      </c>
      <c r="R52" s="53" t="s">
        <v>177</v>
      </c>
      <c r="S52" s="53" t="s">
        <v>177</v>
      </c>
      <c r="T52" s="53" t="s">
        <v>177</v>
      </c>
      <c r="U52" s="53" t="s">
        <v>177</v>
      </c>
      <c r="V52" s="53" t="s">
        <v>177</v>
      </c>
      <c r="W52" s="53" t="s">
        <v>177</v>
      </c>
      <c r="X52" s="53" t="s">
        <v>177</v>
      </c>
      <c r="Y52" s="53" t="s">
        <v>177</v>
      </c>
      <c r="Z52" s="58" t="s">
        <v>177</v>
      </c>
      <c r="AA52" s="57" t="s">
        <v>177</v>
      </c>
      <c r="AB52" s="53" t="s">
        <v>177</v>
      </c>
      <c r="AC52" s="53" t="s">
        <v>177</v>
      </c>
      <c r="AD52" s="53" t="s">
        <v>177</v>
      </c>
      <c r="AE52" s="53" t="s">
        <v>177</v>
      </c>
      <c r="AF52" s="53" t="s">
        <v>177</v>
      </c>
      <c r="AG52" s="53" t="s">
        <v>177</v>
      </c>
      <c r="AH52" s="53" t="s">
        <v>177</v>
      </c>
      <c r="AI52" s="53" t="s">
        <v>177</v>
      </c>
      <c r="AJ52" s="53" t="s">
        <v>177</v>
      </c>
      <c r="AK52" s="53" t="s">
        <v>177</v>
      </c>
      <c r="AL52" s="54" t="s">
        <v>177</v>
      </c>
      <c r="AM52" s="53" t="s">
        <v>177</v>
      </c>
      <c r="AN52" s="59" t="s">
        <v>177</v>
      </c>
      <c r="AO52" s="53" t="s">
        <v>177</v>
      </c>
      <c r="AP52" s="53" t="s">
        <v>177</v>
      </c>
      <c r="AQ52" s="53" t="s">
        <v>177</v>
      </c>
      <c r="AR52" s="53" t="s">
        <v>177</v>
      </c>
      <c r="AS52" s="53" t="s">
        <v>177</v>
      </c>
      <c r="AT52" s="53" t="s">
        <v>177</v>
      </c>
      <c r="AU52" s="53" t="s">
        <v>177</v>
      </c>
      <c r="AV52" s="59" t="s">
        <v>177</v>
      </c>
      <c r="AW52" t="s">
        <v>177</v>
      </c>
      <c r="AX52" t="s">
        <v>177</v>
      </c>
      <c r="AY52" s="55" t="s">
        <v>177</v>
      </c>
      <c r="AZ52" s="56" t="s">
        <v>177</v>
      </c>
      <c r="BA52" s="61" t="s">
        <v>177</v>
      </c>
      <c r="BB52">
        <v>9460.583011499999</v>
      </c>
      <c r="BC52">
        <v>6192.8976400000001</v>
      </c>
      <c r="BD52">
        <v>49544.800000000003</v>
      </c>
      <c r="BE52" s="79" t="s">
        <v>182</v>
      </c>
    </row>
    <row r="53" spans="1:57" x14ac:dyDescent="0.2">
      <c r="A53" t="s">
        <v>33</v>
      </c>
      <c r="B53" t="s">
        <v>126</v>
      </c>
      <c r="C53" s="60" t="s">
        <v>138</v>
      </c>
      <c r="D53" s="53" t="s">
        <v>177</v>
      </c>
      <c r="E53" s="53" t="s">
        <v>177</v>
      </c>
      <c r="F53" s="53" t="s">
        <v>177</v>
      </c>
      <c r="G53" s="53" t="s">
        <v>177</v>
      </c>
      <c r="H53" s="53" t="s">
        <v>177</v>
      </c>
      <c r="I53" s="53" t="s">
        <v>177</v>
      </c>
      <c r="J53" s="53" t="s">
        <v>177</v>
      </c>
      <c r="K53" s="53" t="s">
        <v>177</v>
      </c>
      <c r="L53" s="53" t="s">
        <v>177</v>
      </c>
      <c r="M53" s="53" t="s">
        <v>177</v>
      </c>
      <c r="N53" s="53" t="s">
        <v>177</v>
      </c>
      <c r="O53" s="53" t="s">
        <v>177</v>
      </c>
      <c r="P53" s="53" t="s">
        <v>177</v>
      </c>
      <c r="Q53" s="53" t="s">
        <v>177</v>
      </c>
      <c r="R53" s="53" t="s">
        <v>177</v>
      </c>
      <c r="S53" s="53" t="s">
        <v>177</v>
      </c>
      <c r="T53" s="53" t="s">
        <v>177</v>
      </c>
      <c r="U53" s="53" t="s">
        <v>177</v>
      </c>
      <c r="V53" s="53" t="s">
        <v>177</v>
      </c>
      <c r="W53" s="53" t="s">
        <v>177</v>
      </c>
      <c r="X53" s="53" t="s">
        <v>177</v>
      </c>
      <c r="Y53" s="53" t="s">
        <v>177</v>
      </c>
      <c r="Z53" s="58" t="s">
        <v>177</v>
      </c>
      <c r="AA53" s="57" t="s">
        <v>177</v>
      </c>
      <c r="AB53" s="53" t="s">
        <v>177</v>
      </c>
      <c r="AC53" s="53" t="s">
        <v>177</v>
      </c>
      <c r="AD53" s="53" t="s">
        <v>177</v>
      </c>
      <c r="AE53" s="53" t="s">
        <v>177</v>
      </c>
      <c r="AF53" s="53" t="s">
        <v>177</v>
      </c>
      <c r="AG53" s="53" t="s">
        <v>177</v>
      </c>
      <c r="AH53" s="53" t="s">
        <v>177</v>
      </c>
      <c r="AI53" s="53" t="s">
        <v>177</v>
      </c>
      <c r="AJ53" s="53" t="s">
        <v>177</v>
      </c>
      <c r="AK53" s="53" t="s">
        <v>177</v>
      </c>
      <c r="AL53" s="54" t="s">
        <v>177</v>
      </c>
      <c r="AM53" s="53" t="s">
        <v>177</v>
      </c>
      <c r="AN53" s="59" t="s">
        <v>177</v>
      </c>
      <c r="AO53" s="53" t="s">
        <v>177</v>
      </c>
      <c r="AP53" s="53" t="s">
        <v>177</v>
      </c>
      <c r="AQ53" s="53" t="s">
        <v>177</v>
      </c>
      <c r="AR53" s="53" t="s">
        <v>177</v>
      </c>
      <c r="AS53" s="53" t="s">
        <v>177</v>
      </c>
      <c r="AT53" s="53" t="s">
        <v>177</v>
      </c>
      <c r="AU53" s="53" t="s">
        <v>177</v>
      </c>
      <c r="AV53" s="59" t="s">
        <v>177</v>
      </c>
      <c r="AW53" t="s">
        <v>177</v>
      </c>
      <c r="AX53" t="s">
        <v>177</v>
      </c>
      <c r="AY53" s="55" t="s">
        <v>177</v>
      </c>
      <c r="AZ53" s="56" t="s">
        <v>177</v>
      </c>
      <c r="BA53" s="61" t="s">
        <v>177</v>
      </c>
      <c r="BB53">
        <v>7336.6053552499998</v>
      </c>
      <c r="BC53">
        <v>7204.5269895000001</v>
      </c>
      <c r="BD53">
        <v>2188.15</v>
      </c>
      <c r="BE53" s="79" t="s">
        <v>183</v>
      </c>
    </row>
    <row r="54" spans="1:57" x14ac:dyDescent="0.2">
      <c r="AA54" s="54"/>
      <c r="BE54" s="79"/>
    </row>
    <row r="55" spans="1:57" x14ac:dyDescent="0.2">
      <c r="AA55" s="54"/>
      <c r="BE55" s="79"/>
    </row>
    <row r="56" spans="1:57" x14ac:dyDescent="0.2">
      <c r="AA56" s="54"/>
    </row>
    <row r="57" spans="1:57" x14ac:dyDescent="0.2">
      <c r="AA57" s="54"/>
    </row>
    <row r="58" spans="1:57" x14ac:dyDescent="0.2">
      <c r="AA58" s="54"/>
    </row>
    <row r="59" spans="1:57" x14ac:dyDescent="0.2">
      <c r="AA59" s="54"/>
    </row>
    <row r="60" spans="1:57" x14ac:dyDescent="0.2">
      <c r="AA60" s="54"/>
    </row>
    <row r="61" spans="1:57" x14ac:dyDescent="0.2">
      <c r="AA61" s="54"/>
    </row>
    <row r="62" spans="1:57" x14ac:dyDescent="0.2">
      <c r="AA62" s="54"/>
    </row>
    <row r="63" spans="1:57" x14ac:dyDescent="0.2">
      <c r="AA63" s="54"/>
    </row>
    <row r="64" spans="1:57" x14ac:dyDescent="0.2">
      <c r="AA64" s="54"/>
    </row>
    <row r="65" spans="27:27" x14ac:dyDescent="0.2">
      <c r="AA65" s="54"/>
    </row>
    <row r="66" spans="27:27" x14ac:dyDescent="0.2">
      <c r="AA66" s="54"/>
    </row>
    <row r="67" spans="27:27" x14ac:dyDescent="0.2">
      <c r="AA67" s="54"/>
    </row>
    <row r="68" spans="27:27" x14ac:dyDescent="0.2">
      <c r="AA68" s="54"/>
    </row>
    <row r="69" spans="27:27" x14ac:dyDescent="0.2">
      <c r="AA69" s="54"/>
    </row>
    <row r="70" spans="27:27" x14ac:dyDescent="0.2">
      <c r="AA70" s="54"/>
    </row>
    <row r="71" spans="27:27" x14ac:dyDescent="0.2">
      <c r="AA71" s="54"/>
    </row>
    <row r="72" spans="27:27" x14ac:dyDescent="0.2">
      <c r="AA72" s="54"/>
    </row>
    <row r="73" spans="27:27" x14ac:dyDescent="0.2">
      <c r="AA73" s="54"/>
    </row>
    <row r="74" spans="27:27" x14ac:dyDescent="0.2">
      <c r="AA74" s="54"/>
    </row>
    <row r="75" spans="27:27" x14ac:dyDescent="0.2">
      <c r="AA75" s="54"/>
    </row>
    <row r="76" spans="27:27" x14ac:dyDescent="0.2">
      <c r="AA76" s="54"/>
    </row>
    <row r="77" spans="27:27" x14ac:dyDescent="0.2">
      <c r="AA77" s="54"/>
    </row>
    <row r="78" spans="27:27" x14ac:dyDescent="0.2">
      <c r="AA78" s="54"/>
    </row>
    <row r="79" spans="27:27" x14ac:dyDescent="0.2">
      <c r="AA79" s="54"/>
    </row>
    <row r="80" spans="27:27" x14ac:dyDescent="0.2">
      <c r="AA80" s="54"/>
    </row>
    <row r="81" spans="27:27" x14ac:dyDescent="0.2">
      <c r="AA81" s="54"/>
    </row>
    <row r="82" spans="27:27" x14ac:dyDescent="0.2">
      <c r="AA82" s="54"/>
    </row>
    <row r="83" spans="27:27" x14ac:dyDescent="0.2">
      <c r="AA83" s="54"/>
    </row>
    <row r="84" spans="27:27" x14ac:dyDescent="0.2">
      <c r="AA84" s="54"/>
    </row>
    <row r="85" spans="27:27" x14ac:dyDescent="0.2">
      <c r="AA85" s="54"/>
    </row>
    <row r="86" spans="27:27" x14ac:dyDescent="0.2">
      <c r="AA86" s="54"/>
    </row>
    <row r="87" spans="27:27" x14ac:dyDescent="0.2">
      <c r="AA87" s="54"/>
    </row>
    <row r="88" spans="27:27" x14ac:dyDescent="0.2">
      <c r="AA88" s="54"/>
    </row>
    <row r="89" spans="27:27" x14ac:dyDescent="0.2">
      <c r="AA89" s="54"/>
    </row>
    <row r="90" spans="27:27" x14ac:dyDescent="0.2">
      <c r="AA90" s="54"/>
    </row>
    <row r="91" spans="27:27" x14ac:dyDescent="0.2">
      <c r="AA91" s="54"/>
    </row>
    <row r="92" spans="27:27" x14ac:dyDescent="0.2">
      <c r="AA92" s="54"/>
    </row>
    <row r="93" spans="27:27" x14ac:dyDescent="0.2">
      <c r="AA93" s="54"/>
    </row>
    <row r="94" spans="27:27" x14ac:dyDescent="0.2">
      <c r="AA94" s="54"/>
    </row>
    <row r="95" spans="27:27" x14ac:dyDescent="0.2">
      <c r="AA95" s="54"/>
    </row>
    <row r="96" spans="27:27" x14ac:dyDescent="0.2">
      <c r="AA96" s="54"/>
    </row>
    <row r="97" spans="27:27" x14ac:dyDescent="0.2">
      <c r="AA97" s="54"/>
    </row>
    <row r="98" spans="27:27" x14ac:dyDescent="0.2">
      <c r="AA98" s="54"/>
    </row>
  </sheetData>
  <autoFilter ref="A1:BE53" xr:uid="{7C1F5AB2-4630-48EE-BC23-5658DEACC328}"/>
  <conditionalFormatting sqref="AA54:AA98">
    <cfRule type="containsText" dxfId="2" priority="16" operator="containsText" text="FA">
      <formula>NOT(ISERROR(SEARCH("FA",AA54)))</formula>
    </cfRule>
    <cfRule type="containsText" dxfId="1" priority="17" operator="containsText" text="TRUE">
      <formula>NOT(ISERROR(SEARCH("TRUE",AA54)))</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9D38E-8BBE-4E0D-BA16-ADBEB3995BAD}">
  <dimension ref="B1:U48"/>
  <sheetViews>
    <sheetView zoomScaleNormal="55" workbookViewId="0">
      <selection activeCell="C31" sqref="C31"/>
    </sheetView>
  </sheetViews>
  <sheetFormatPr baseColWidth="10" defaultColWidth="8.83203125" defaultRowHeight="15" x14ac:dyDescent="0.2"/>
  <cols>
    <col min="1" max="1" width="1.1640625" customWidth="1"/>
    <col min="2" max="2" width="18.5" customWidth="1"/>
    <col min="3" max="3" width="31" bestFit="1" customWidth="1"/>
    <col min="4" max="21" width="14" customWidth="1"/>
    <col min="30" max="30" width="9.1640625" customWidth="1"/>
  </cols>
  <sheetData>
    <row r="1" spans="2:21" ht="49" thickBot="1" x14ac:dyDescent="0.25">
      <c r="B1" s="1"/>
      <c r="C1" s="2" t="s">
        <v>76</v>
      </c>
      <c r="D1" s="80" t="s">
        <v>77</v>
      </c>
      <c r="E1" s="80" t="s">
        <v>78</v>
      </c>
      <c r="F1" s="81" t="s">
        <v>79</v>
      </c>
      <c r="G1" s="80" t="s">
        <v>80</v>
      </c>
      <c r="H1" s="82" t="s">
        <v>78</v>
      </c>
      <c r="I1" s="83" t="s">
        <v>81</v>
      </c>
      <c r="J1" s="80" t="s">
        <v>82</v>
      </c>
      <c r="K1" s="82" t="s">
        <v>78</v>
      </c>
      <c r="L1" s="83" t="s">
        <v>83</v>
      </c>
      <c r="M1" s="84" t="s">
        <v>84</v>
      </c>
      <c r="N1" s="82" t="s">
        <v>78</v>
      </c>
      <c r="O1" s="85" t="s">
        <v>85</v>
      </c>
      <c r="P1" s="80" t="s">
        <v>86</v>
      </c>
      <c r="Q1" s="82" t="s">
        <v>78</v>
      </c>
      <c r="R1" s="85" t="s">
        <v>87</v>
      </c>
      <c r="S1" s="84" t="s">
        <v>88</v>
      </c>
      <c r="T1" s="82" t="s">
        <v>78</v>
      </c>
      <c r="U1" s="85" t="s">
        <v>89</v>
      </c>
    </row>
    <row r="2" spans="2:21" x14ac:dyDescent="0.2">
      <c r="B2" s="96" t="s">
        <v>90</v>
      </c>
      <c r="C2" s="86" t="s">
        <v>0</v>
      </c>
      <c r="D2" s="15">
        <v>4.2299999999999997E-2</v>
      </c>
      <c r="E2" s="16">
        <v>73.333333333333329</v>
      </c>
      <c r="F2" s="17">
        <v>3.1019999999999994</v>
      </c>
      <c r="G2" s="15">
        <v>5.7786885245901627E-3</v>
      </c>
      <c r="H2" s="16">
        <v>73.333333333333329</v>
      </c>
      <c r="I2" s="18">
        <v>0.42377049180327858</v>
      </c>
      <c r="J2" s="15">
        <v>0</v>
      </c>
      <c r="K2" s="16">
        <v>73.333333333333329</v>
      </c>
      <c r="L2" s="18">
        <v>0</v>
      </c>
      <c r="M2" s="19">
        <v>0</v>
      </c>
      <c r="N2" s="16">
        <v>73.333333333333329</v>
      </c>
      <c r="O2" s="20">
        <v>0</v>
      </c>
      <c r="P2" s="15">
        <v>5.7786885245901627E-3</v>
      </c>
      <c r="Q2" s="16">
        <v>73.333333333333329</v>
      </c>
      <c r="R2" s="20">
        <v>0.42377049180327858</v>
      </c>
      <c r="S2" s="19">
        <v>1055.06</v>
      </c>
      <c r="T2" s="16">
        <v>73.333333333333329</v>
      </c>
      <c r="U2" s="20">
        <v>77371.066666666651</v>
      </c>
    </row>
    <row r="3" spans="2:21" x14ac:dyDescent="0.2">
      <c r="B3" s="97"/>
      <c r="C3" s="86" t="s">
        <v>1</v>
      </c>
      <c r="D3" s="9">
        <v>4.4200000000000003E-2</v>
      </c>
      <c r="E3" s="10">
        <v>64.166666666666657</v>
      </c>
      <c r="F3" s="11">
        <v>2.8361666666666663</v>
      </c>
      <c r="G3" s="9">
        <v>4.2500000000000003E-3</v>
      </c>
      <c r="H3" s="10">
        <v>64.166666666666657</v>
      </c>
      <c r="I3" s="12">
        <v>0.27270833333333333</v>
      </c>
      <c r="J3" s="9">
        <v>0</v>
      </c>
      <c r="K3" s="10">
        <v>64.166666666666657</v>
      </c>
      <c r="L3" s="12">
        <v>0</v>
      </c>
      <c r="M3" s="13">
        <v>0</v>
      </c>
      <c r="N3" s="10">
        <v>64.166666666666657</v>
      </c>
      <c r="O3" s="14">
        <v>0</v>
      </c>
      <c r="P3" s="9">
        <v>5.7786885245901627E-3</v>
      </c>
      <c r="Q3" s="10">
        <v>64.166666666666657</v>
      </c>
      <c r="R3" s="14">
        <v>0.37079918032786874</v>
      </c>
      <c r="S3" s="13">
        <v>1055.06</v>
      </c>
      <c r="T3" s="10">
        <v>64.166666666666657</v>
      </c>
      <c r="U3" s="14">
        <v>67699.68333333332</v>
      </c>
    </row>
    <row r="4" spans="2:21" x14ac:dyDescent="0.2">
      <c r="B4" s="97"/>
      <c r="C4" s="86" t="s">
        <v>4</v>
      </c>
      <c r="D4" s="15">
        <v>4.8000000000000001E-2</v>
      </c>
      <c r="E4" s="16">
        <v>56.1</v>
      </c>
      <c r="F4" s="17">
        <v>2.6928000000000001</v>
      </c>
      <c r="G4" s="15">
        <v>0</v>
      </c>
      <c r="H4" s="16">
        <v>56.1</v>
      </c>
      <c r="I4" s="18">
        <v>0</v>
      </c>
      <c r="J4" s="19">
        <v>1094.1000000000001</v>
      </c>
      <c r="K4" s="16">
        <v>56.1</v>
      </c>
      <c r="L4" s="18">
        <v>6.1379010000000012E-2</v>
      </c>
      <c r="M4" s="19">
        <v>38660.777399999999</v>
      </c>
      <c r="N4" s="16">
        <v>56.1</v>
      </c>
      <c r="O4" s="20">
        <v>2.16886961214</v>
      </c>
      <c r="P4" s="15">
        <v>5.7786885245901627E-3</v>
      </c>
      <c r="Q4" s="16">
        <v>56.1</v>
      </c>
      <c r="R4" s="20">
        <v>0.32418442622950816</v>
      </c>
      <c r="S4" s="19">
        <v>1055.06</v>
      </c>
      <c r="T4" s="16">
        <v>56.1</v>
      </c>
      <c r="U4" s="20">
        <v>59188.866000000002</v>
      </c>
    </row>
    <row r="5" spans="2:21" x14ac:dyDescent="0.2">
      <c r="B5" s="98"/>
      <c r="C5" s="87" t="s">
        <v>2</v>
      </c>
      <c r="D5" s="21">
        <v>4.02E-2</v>
      </c>
      <c r="E5" s="22">
        <v>80.666666666666657</v>
      </c>
      <c r="F5" s="23">
        <v>3.2427999999999995</v>
      </c>
      <c r="G5" s="21">
        <v>6.6446280991735536E-3</v>
      </c>
      <c r="H5" s="22">
        <v>80.666666666666657</v>
      </c>
      <c r="I5" s="24">
        <v>0.53599999999999992</v>
      </c>
      <c r="J5" s="21">
        <v>0</v>
      </c>
      <c r="K5" s="22">
        <v>80.666666666666657</v>
      </c>
      <c r="L5" s="24">
        <v>0</v>
      </c>
      <c r="M5" s="25">
        <v>0</v>
      </c>
      <c r="N5" s="22">
        <v>80.666666666666657</v>
      </c>
      <c r="O5" s="26">
        <v>0</v>
      </c>
      <c r="P5" s="21">
        <v>5.7786885245901627E-3</v>
      </c>
      <c r="Q5" s="22">
        <v>80.666666666666657</v>
      </c>
      <c r="R5" s="26">
        <v>0.46614754098360639</v>
      </c>
      <c r="S5" s="25">
        <v>1055.06</v>
      </c>
      <c r="T5" s="22">
        <v>80.666666666666657</v>
      </c>
      <c r="U5" s="26">
        <v>85108.173333333325</v>
      </c>
    </row>
    <row r="6" spans="2:21" ht="15" customHeight="1" x14ac:dyDescent="0.2">
      <c r="B6" s="96" t="s">
        <v>91</v>
      </c>
      <c r="C6" s="88" t="s">
        <v>5</v>
      </c>
      <c r="D6" s="3">
        <v>4.4299999999999999E-2</v>
      </c>
      <c r="E6" s="4">
        <v>69.3</v>
      </c>
      <c r="F6" s="5">
        <v>3.0699899999999998</v>
      </c>
      <c r="G6" s="3">
        <v>5.2117647058823524E-3</v>
      </c>
      <c r="H6" s="4">
        <v>69.3</v>
      </c>
      <c r="I6" s="6">
        <v>0.36117529411764698</v>
      </c>
      <c r="J6" s="3">
        <v>0</v>
      </c>
      <c r="K6" s="4">
        <v>69.3</v>
      </c>
      <c r="L6" s="6">
        <v>0</v>
      </c>
      <c r="M6" s="7">
        <v>0</v>
      </c>
      <c r="N6" s="4">
        <v>69.3</v>
      </c>
      <c r="O6" s="8">
        <v>0</v>
      </c>
      <c r="P6" s="3">
        <v>5.7786885245901627E-3</v>
      </c>
      <c r="Q6" s="4">
        <v>69.3</v>
      </c>
      <c r="R6" s="8">
        <v>0.40046311475409824</v>
      </c>
      <c r="S6" s="7">
        <v>1055.06</v>
      </c>
      <c r="T6" s="4">
        <v>69.3</v>
      </c>
      <c r="U6" s="8">
        <v>73115.657999999996</v>
      </c>
    </row>
    <row r="7" spans="2:21" x14ac:dyDescent="0.2">
      <c r="B7" s="97"/>
      <c r="C7" s="88" t="s">
        <v>6</v>
      </c>
      <c r="D7" s="15">
        <v>4.2999999999999997E-2</v>
      </c>
      <c r="E7" s="16">
        <v>74.066666666666663</v>
      </c>
      <c r="F7" s="17">
        <v>3.1848666666666663</v>
      </c>
      <c r="G7" s="15">
        <v>5.9474412171507595E-3</v>
      </c>
      <c r="H7" s="16">
        <v>74.066666666666663</v>
      </c>
      <c r="I7" s="18">
        <v>0.44050714615029957</v>
      </c>
      <c r="J7" s="15">
        <v>0</v>
      </c>
      <c r="K7" s="16">
        <v>74.066666666666663</v>
      </c>
      <c r="L7" s="18">
        <v>0</v>
      </c>
      <c r="M7" s="19">
        <v>0</v>
      </c>
      <c r="N7" s="16">
        <v>74.066666666666663</v>
      </c>
      <c r="O7" s="20">
        <v>0</v>
      </c>
      <c r="P7" s="15">
        <v>5.7786885245901627E-3</v>
      </c>
      <c r="Q7" s="16">
        <v>74.066666666666663</v>
      </c>
      <c r="R7" s="20">
        <v>0.42800819672131135</v>
      </c>
      <c r="S7" s="19">
        <v>1055.06</v>
      </c>
      <c r="T7" s="16">
        <v>74.066666666666663</v>
      </c>
      <c r="U7" s="20">
        <v>78144.777333333332</v>
      </c>
    </row>
    <row r="8" spans="2:21" x14ac:dyDescent="0.2">
      <c r="B8" s="97"/>
      <c r="C8" s="88" t="s">
        <v>7</v>
      </c>
      <c r="D8" s="15">
        <v>4.41E-2</v>
      </c>
      <c r="E8" s="16">
        <v>71.5</v>
      </c>
      <c r="F8" s="17">
        <v>3.1531500000000001</v>
      </c>
      <c r="G8" s="15">
        <v>5.6756756756756758E-3</v>
      </c>
      <c r="H8" s="16">
        <v>71.5</v>
      </c>
      <c r="I8" s="18">
        <v>0.40581081081081083</v>
      </c>
      <c r="J8" s="15">
        <v>0</v>
      </c>
      <c r="K8" s="16">
        <v>71.5</v>
      </c>
      <c r="L8" s="18">
        <v>0</v>
      </c>
      <c r="M8" s="19">
        <v>0</v>
      </c>
      <c r="N8" s="16">
        <v>71.5</v>
      </c>
      <c r="O8" s="20">
        <v>0</v>
      </c>
      <c r="P8" s="15">
        <v>5.7786885245901627E-3</v>
      </c>
      <c r="Q8" s="16">
        <v>71.5</v>
      </c>
      <c r="R8" s="20">
        <v>0.41317622950819666</v>
      </c>
      <c r="S8" s="19">
        <v>1055.06</v>
      </c>
      <c r="T8" s="16">
        <v>71.5</v>
      </c>
      <c r="U8" s="20">
        <v>75436.789999999994</v>
      </c>
    </row>
    <row r="9" spans="2:21" x14ac:dyDescent="0.2">
      <c r="B9" s="98"/>
      <c r="C9" s="89" t="s">
        <v>8</v>
      </c>
      <c r="D9" s="21">
        <v>4.0399999999999998E-2</v>
      </c>
      <c r="E9" s="22">
        <v>77.366666666666674</v>
      </c>
      <c r="F9" s="23">
        <v>3.1256133333333334</v>
      </c>
      <c r="G9" s="21">
        <v>6.102719033232628E-3</v>
      </c>
      <c r="H9" s="22">
        <v>77.366666666666674</v>
      </c>
      <c r="I9" s="24">
        <v>0.47214702920443102</v>
      </c>
      <c r="J9" s="21">
        <v>0</v>
      </c>
      <c r="K9" s="22">
        <v>77.366666666666674</v>
      </c>
      <c r="L9" s="24">
        <v>0</v>
      </c>
      <c r="M9" s="25">
        <v>0</v>
      </c>
      <c r="N9" s="22">
        <v>77.366666666666674</v>
      </c>
      <c r="O9" s="26">
        <v>0</v>
      </c>
      <c r="P9" s="21">
        <v>5.7786885245901627E-3</v>
      </c>
      <c r="Q9" s="22">
        <v>77.366666666666674</v>
      </c>
      <c r="R9" s="26">
        <v>0.44707786885245898</v>
      </c>
      <c r="S9" s="25">
        <v>1055.06</v>
      </c>
      <c r="T9" s="22">
        <v>77.366666666666674</v>
      </c>
      <c r="U9" s="26">
        <v>81626.475333333336</v>
      </c>
    </row>
    <row r="10" spans="2:21" ht="15" customHeight="1" x14ac:dyDescent="0.2">
      <c r="B10" s="96" t="s">
        <v>92</v>
      </c>
      <c r="C10" s="88" t="s">
        <v>9</v>
      </c>
      <c r="D10" s="3">
        <v>4.5749999999999999E-2</v>
      </c>
      <c r="E10" s="4">
        <v>68.199999999999989</v>
      </c>
      <c r="F10" s="5">
        <v>3.1121933333333329</v>
      </c>
      <c r="G10" s="3">
        <v>4.5586470374480706E-3</v>
      </c>
      <c r="H10" s="4">
        <v>68.199999999999989</v>
      </c>
      <c r="I10" s="6">
        <v>0.31345900878338784</v>
      </c>
      <c r="J10" s="28" t="s">
        <v>93</v>
      </c>
      <c r="K10" s="29" t="s">
        <v>93</v>
      </c>
      <c r="L10" s="30" t="s">
        <v>93</v>
      </c>
      <c r="M10" s="31" t="s">
        <v>93</v>
      </c>
      <c r="N10" s="29" t="s">
        <v>93</v>
      </c>
      <c r="O10" s="32" t="s">
        <v>93</v>
      </c>
      <c r="P10" s="3">
        <v>5.7786885245901627E-3</v>
      </c>
      <c r="Q10" s="4">
        <v>68.199999999999989</v>
      </c>
      <c r="R10" s="8">
        <v>0.39410655737704908</v>
      </c>
      <c r="S10" s="7">
        <v>1055.06</v>
      </c>
      <c r="T10" s="4">
        <v>68.199999999999989</v>
      </c>
      <c r="U10" s="8">
        <v>71955.09199999999</v>
      </c>
    </row>
    <row r="11" spans="2:21" x14ac:dyDescent="0.2">
      <c r="B11" s="97"/>
      <c r="C11" s="88" t="s">
        <v>10</v>
      </c>
      <c r="D11" s="15">
        <v>4.7299999999999995E-2</v>
      </c>
      <c r="E11" s="16">
        <v>63.066666666666663</v>
      </c>
      <c r="F11" s="17">
        <v>2.9830533333333329</v>
      </c>
      <c r="G11" s="15">
        <v>4.060085836909871E-3</v>
      </c>
      <c r="H11" s="16">
        <v>63.066666666666663</v>
      </c>
      <c r="I11" s="18">
        <v>0.25605608011444919</v>
      </c>
      <c r="J11" s="15">
        <v>0</v>
      </c>
      <c r="K11" s="16">
        <v>63.066666666666663</v>
      </c>
      <c r="L11" s="18">
        <v>0</v>
      </c>
      <c r="M11" s="19">
        <v>0</v>
      </c>
      <c r="N11" s="16">
        <v>63.066666666666663</v>
      </c>
      <c r="O11" s="20">
        <v>0</v>
      </c>
      <c r="P11" s="15">
        <v>5.7786885245901627E-3</v>
      </c>
      <c r="Q11" s="16">
        <v>63.066666666666663</v>
      </c>
      <c r="R11" s="20">
        <v>0.36444262295081958</v>
      </c>
      <c r="S11" s="19">
        <v>1055.06</v>
      </c>
      <c r="T11" s="16">
        <v>63.066666666666663</v>
      </c>
      <c r="U11" s="20">
        <v>66539.117333333328</v>
      </c>
    </row>
    <row r="12" spans="2:21" x14ac:dyDescent="0.2">
      <c r="B12" s="97"/>
      <c r="C12" s="88" t="s">
        <v>15</v>
      </c>
      <c r="D12" s="15">
        <v>4.02E-2</v>
      </c>
      <c r="E12" s="16">
        <v>73.333333333333329</v>
      </c>
      <c r="F12" s="17">
        <v>2.948</v>
      </c>
      <c r="G12" s="15">
        <v>5.7510729613733901E-3</v>
      </c>
      <c r="H12" s="16">
        <v>73.333333333333329</v>
      </c>
      <c r="I12" s="18">
        <v>0.42174535050071527</v>
      </c>
      <c r="J12" s="15">
        <v>0</v>
      </c>
      <c r="K12" s="16">
        <v>73.333333333333329</v>
      </c>
      <c r="L12" s="18">
        <v>0</v>
      </c>
      <c r="M12" s="19">
        <v>0</v>
      </c>
      <c r="N12" s="16">
        <v>73.333333333333329</v>
      </c>
      <c r="O12" s="20">
        <v>0</v>
      </c>
      <c r="P12" s="15">
        <v>5.7786885245901627E-3</v>
      </c>
      <c r="Q12" s="16">
        <v>73.333333333333329</v>
      </c>
      <c r="R12" s="20">
        <v>0.42377049180327858</v>
      </c>
      <c r="S12" s="19">
        <v>1055.06</v>
      </c>
      <c r="T12" s="16">
        <v>73.333333333333329</v>
      </c>
      <c r="U12" s="20">
        <v>77371.066666666651</v>
      </c>
    </row>
    <row r="13" spans="2:21" x14ac:dyDescent="0.2">
      <c r="B13" s="98"/>
      <c r="C13" s="89" t="s">
        <v>11</v>
      </c>
      <c r="D13" s="21">
        <v>4.2999999999999997E-2</v>
      </c>
      <c r="E13" s="22">
        <v>73.333333333333329</v>
      </c>
      <c r="F13" s="23">
        <v>3.1533333333333329</v>
      </c>
      <c r="G13" s="21">
        <v>5.8108108108108096E-3</v>
      </c>
      <c r="H13" s="22">
        <v>73.333333333333329</v>
      </c>
      <c r="I13" s="24">
        <v>0.42612612612612599</v>
      </c>
      <c r="J13" s="21">
        <v>0</v>
      </c>
      <c r="K13" s="22">
        <v>73.333333333333329</v>
      </c>
      <c r="L13" s="24">
        <v>0</v>
      </c>
      <c r="M13" s="25">
        <v>0</v>
      </c>
      <c r="N13" s="22">
        <v>73.333333333333329</v>
      </c>
      <c r="O13" s="26">
        <v>0</v>
      </c>
      <c r="P13" s="21">
        <v>5.7786885245901627E-3</v>
      </c>
      <c r="Q13" s="22">
        <v>73.333333333333329</v>
      </c>
      <c r="R13" s="26">
        <v>0.42377049180327858</v>
      </c>
      <c r="S13" s="25">
        <v>1055.06</v>
      </c>
      <c r="T13" s="22">
        <v>73.333333333333329</v>
      </c>
      <c r="U13" s="26">
        <v>77371.066666666651</v>
      </c>
    </row>
    <row r="14" spans="2:21" x14ac:dyDescent="0.2">
      <c r="B14" s="96" t="s">
        <v>22</v>
      </c>
      <c r="C14" s="86" t="s">
        <v>94</v>
      </c>
      <c r="D14" s="3">
        <v>8.8999999999999999E-3</v>
      </c>
      <c r="E14" s="4">
        <v>106.7</v>
      </c>
      <c r="F14" s="5">
        <v>0.94962999999999997</v>
      </c>
      <c r="G14" s="3">
        <v>0</v>
      </c>
      <c r="H14" s="4">
        <v>106.7</v>
      </c>
      <c r="I14" s="6">
        <v>0</v>
      </c>
      <c r="J14" s="3">
        <v>0</v>
      </c>
      <c r="K14" s="4">
        <v>106.7</v>
      </c>
      <c r="L14" s="6">
        <v>0</v>
      </c>
      <c r="M14" s="7">
        <v>0</v>
      </c>
      <c r="N14" s="4">
        <v>106.7</v>
      </c>
      <c r="O14" s="8">
        <v>0</v>
      </c>
      <c r="P14" s="3">
        <v>5.7786885245901627E-3</v>
      </c>
      <c r="Q14" s="4">
        <v>106.7</v>
      </c>
      <c r="R14" s="8">
        <v>0.61658606557377038</v>
      </c>
      <c r="S14" s="7">
        <v>1055.06</v>
      </c>
      <c r="T14" s="4">
        <v>106.7</v>
      </c>
      <c r="U14" s="8">
        <v>112574.902</v>
      </c>
    </row>
    <row r="15" spans="2:21" x14ac:dyDescent="0.2">
      <c r="B15" s="97"/>
      <c r="C15" s="88" t="s">
        <v>95</v>
      </c>
      <c r="D15" s="33">
        <v>4.6399999999999997E-2</v>
      </c>
      <c r="E15" s="34">
        <v>61.6</v>
      </c>
      <c r="F15" s="35">
        <v>2.8582399999999999</v>
      </c>
      <c r="G15" s="33">
        <v>2.7537091988130559E-3</v>
      </c>
      <c r="H15" s="34">
        <v>61.6</v>
      </c>
      <c r="I15" s="36">
        <v>0.16962848664688424</v>
      </c>
      <c r="J15" s="33">
        <v>0</v>
      </c>
      <c r="K15" s="34">
        <v>61.6</v>
      </c>
      <c r="L15" s="36">
        <v>0</v>
      </c>
      <c r="M15" s="37">
        <v>0</v>
      </c>
      <c r="N15" s="34">
        <v>61.6</v>
      </c>
      <c r="O15" s="38">
        <v>0</v>
      </c>
      <c r="P15" s="33">
        <v>5.7786885245901627E-3</v>
      </c>
      <c r="Q15" s="34">
        <v>61.6</v>
      </c>
      <c r="R15" s="38">
        <v>0.35596721311475404</v>
      </c>
      <c r="S15" s="37">
        <v>1055.06</v>
      </c>
      <c r="T15" s="34">
        <v>61.6</v>
      </c>
      <c r="U15" s="38">
        <v>64991.695999999996</v>
      </c>
    </row>
    <row r="16" spans="2:21" x14ac:dyDescent="0.2">
      <c r="B16" s="97"/>
      <c r="C16" t="s">
        <v>13</v>
      </c>
      <c r="D16" s="15">
        <v>4.4200000000000003E-2</v>
      </c>
      <c r="E16" s="16">
        <v>73.333333333333329</v>
      </c>
      <c r="F16" s="17">
        <v>3.2413333333333334</v>
      </c>
      <c r="G16" s="15">
        <v>5.0572082379862701E-3</v>
      </c>
      <c r="H16" s="16">
        <v>73.333333333333329</v>
      </c>
      <c r="I16" s="18">
        <v>0.37086193745232643</v>
      </c>
      <c r="J16" s="15">
        <v>0</v>
      </c>
      <c r="K16" s="16">
        <v>73.333333333333329</v>
      </c>
      <c r="L16" s="18">
        <v>0</v>
      </c>
      <c r="M16" s="19">
        <v>0</v>
      </c>
      <c r="N16" s="16">
        <v>73.333333333333329</v>
      </c>
      <c r="O16" s="20">
        <v>0</v>
      </c>
      <c r="P16" s="15">
        <v>5.7786885245901627E-3</v>
      </c>
      <c r="Q16" s="16">
        <v>73.333333333333329</v>
      </c>
      <c r="R16" s="20">
        <v>0.42377049180327858</v>
      </c>
      <c r="S16" s="19">
        <v>1055.06</v>
      </c>
      <c r="T16" s="16">
        <v>73.333333333333329</v>
      </c>
      <c r="U16" s="20">
        <v>77371.066666666651</v>
      </c>
    </row>
    <row r="17" spans="2:21" x14ac:dyDescent="0.2">
      <c r="B17" s="97"/>
      <c r="C17" s="27" t="s">
        <v>14</v>
      </c>
      <c r="D17" s="21">
        <v>4.02E-2</v>
      </c>
      <c r="E17" s="22">
        <v>73.333333333333329</v>
      </c>
      <c r="F17" s="23">
        <v>2.948</v>
      </c>
      <c r="G17" s="21">
        <v>5.8176555716353108E-3</v>
      </c>
      <c r="H17" s="22">
        <v>73.333333333333329</v>
      </c>
      <c r="I17" s="24">
        <v>0.42662807525325608</v>
      </c>
      <c r="J17" s="21">
        <v>0</v>
      </c>
      <c r="K17" s="22">
        <v>73.333333333333329</v>
      </c>
      <c r="L17" s="24">
        <v>0</v>
      </c>
      <c r="M17" s="25">
        <v>0</v>
      </c>
      <c r="N17" s="22">
        <v>73.333333333333329</v>
      </c>
      <c r="O17" s="26">
        <v>0</v>
      </c>
      <c r="P17" s="21">
        <v>5.7786885245901627E-3</v>
      </c>
      <c r="Q17" s="22">
        <v>73.333333333333329</v>
      </c>
      <c r="R17" s="26">
        <v>0.42377049180327858</v>
      </c>
      <c r="S17" s="25">
        <v>1055.06</v>
      </c>
      <c r="T17" s="22">
        <v>73.333333333333329</v>
      </c>
      <c r="U17" s="26">
        <v>77371.066666666651</v>
      </c>
    </row>
    <row r="18" spans="2:21" x14ac:dyDescent="0.2">
      <c r="B18" s="97"/>
      <c r="C18" t="s">
        <v>12</v>
      </c>
      <c r="D18" s="39">
        <v>3.2500000000000001E-2</v>
      </c>
      <c r="E18" s="40">
        <v>97.533333333333331</v>
      </c>
      <c r="F18" s="41">
        <v>3.1698333333333335</v>
      </c>
      <c r="G18" s="39">
        <v>5.8876811594202908E-3</v>
      </c>
      <c r="H18" s="40">
        <v>97.533333333333331</v>
      </c>
      <c r="I18" s="42">
        <v>0.57424516908212564</v>
      </c>
      <c r="J18" s="39">
        <v>0</v>
      </c>
      <c r="K18" s="40">
        <v>97.533333333333331</v>
      </c>
      <c r="L18" s="42">
        <v>0</v>
      </c>
      <c r="M18" s="43">
        <v>0</v>
      </c>
      <c r="N18" s="40">
        <v>97.533333333333331</v>
      </c>
      <c r="O18" s="44">
        <v>0</v>
      </c>
      <c r="P18" s="39">
        <v>5.7786885245901627E-3</v>
      </c>
      <c r="Q18" s="40">
        <v>97.533333333333331</v>
      </c>
      <c r="R18" s="44">
        <v>0.56361475409836048</v>
      </c>
      <c r="S18" s="43">
        <v>1055.06</v>
      </c>
      <c r="T18" s="40">
        <v>97.533333333333331</v>
      </c>
      <c r="U18" s="44">
        <v>102903.51866666666</v>
      </c>
    </row>
    <row r="19" spans="2:21" x14ac:dyDescent="0.2">
      <c r="B19" s="97"/>
      <c r="C19" t="s">
        <v>96</v>
      </c>
      <c r="D19" s="39">
        <v>4.02E-2</v>
      </c>
      <c r="E19" s="40">
        <v>73.333333333333329</v>
      </c>
      <c r="F19" s="41">
        <v>2.948</v>
      </c>
      <c r="G19" s="39">
        <v>5.1145038167938932E-3</v>
      </c>
      <c r="H19" s="40">
        <v>73.333333333333329</v>
      </c>
      <c r="I19" s="42">
        <v>0.37506361323155213</v>
      </c>
      <c r="J19" s="39">
        <v>0</v>
      </c>
      <c r="K19" s="40">
        <v>73.333333333333329</v>
      </c>
      <c r="L19" s="42">
        <v>0</v>
      </c>
      <c r="M19" s="43">
        <v>0</v>
      </c>
      <c r="N19" s="40">
        <v>73.333333333333329</v>
      </c>
      <c r="O19" s="44">
        <v>0</v>
      </c>
      <c r="P19" s="39">
        <v>5.7786885245901627E-3</v>
      </c>
      <c r="Q19" s="40">
        <v>73.333333333333329</v>
      </c>
      <c r="R19" s="44">
        <v>0.42377049180327858</v>
      </c>
      <c r="S19" s="43">
        <v>1055.06</v>
      </c>
      <c r="T19" s="40">
        <v>73.333333333333329</v>
      </c>
      <c r="U19" s="44">
        <v>77371.066666666651</v>
      </c>
    </row>
    <row r="20" spans="2:21" x14ac:dyDescent="0.2">
      <c r="B20" s="97"/>
      <c r="C20" t="s">
        <v>97</v>
      </c>
      <c r="D20" s="39">
        <v>4.02E-2</v>
      </c>
      <c r="E20" s="40">
        <v>73.333333333333329</v>
      </c>
      <c r="F20" s="41">
        <v>2.948</v>
      </c>
      <c r="G20" s="39">
        <v>5.1737451737451741E-3</v>
      </c>
      <c r="H20" s="40">
        <v>73.333333333333329</v>
      </c>
      <c r="I20" s="42">
        <v>0.37940797940797938</v>
      </c>
      <c r="J20" s="39">
        <v>0</v>
      </c>
      <c r="K20" s="40">
        <v>73.333333333333329</v>
      </c>
      <c r="L20" s="42">
        <v>0</v>
      </c>
      <c r="M20" s="43">
        <v>0</v>
      </c>
      <c r="N20" s="40">
        <v>73.333333333333329</v>
      </c>
      <c r="O20" s="44">
        <v>0</v>
      </c>
      <c r="P20" s="39">
        <v>5.7786885245901627E-3</v>
      </c>
      <c r="Q20" s="40">
        <v>73.333333333333329</v>
      </c>
      <c r="R20" s="44">
        <v>0.42377049180327858</v>
      </c>
      <c r="S20" s="43">
        <v>1055.06</v>
      </c>
      <c r="T20" s="40">
        <v>73.333333333333329</v>
      </c>
      <c r="U20" s="44">
        <v>77371.066666666651</v>
      </c>
    </row>
    <row r="21" spans="2:21" x14ac:dyDescent="0.2">
      <c r="B21" s="97"/>
      <c r="C21" t="s">
        <v>98</v>
      </c>
      <c r="D21" s="39">
        <v>2.6699999999999998E-2</v>
      </c>
      <c r="E21" s="40">
        <v>98.266666666666666</v>
      </c>
      <c r="F21" s="41">
        <v>2.6237199999999996</v>
      </c>
      <c r="G21" s="39">
        <v>0</v>
      </c>
      <c r="H21" s="40">
        <v>98.266666666666666</v>
      </c>
      <c r="I21" s="42">
        <v>0</v>
      </c>
      <c r="J21" s="39">
        <v>0</v>
      </c>
      <c r="K21" s="40">
        <v>98.266666666666666</v>
      </c>
      <c r="L21" s="42">
        <v>0</v>
      </c>
      <c r="M21" s="43">
        <v>0</v>
      </c>
      <c r="N21" s="40">
        <v>98.266666666666666</v>
      </c>
      <c r="O21" s="44">
        <v>0</v>
      </c>
      <c r="P21" s="39">
        <v>5.7786885245901627E-3</v>
      </c>
      <c r="Q21" s="40">
        <v>98.266666666666666</v>
      </c>
      <c r="R21" s="44">
        <v>0.56785245901639336</v>
      </c>
      <c r="S21" s="43">
        <v>1055.06</v>
      </c>
      <c r="T21" s="40">
        <v>98.266666666666666</v>
      </c>
      <c r="U21" s="44">
        <v>103677.22933333332</v>
      </c>
    </row>
    <row r="22" spans="2:21" x14ac:dyDescent="0.2">
      <c r="B22" s="97"/>
      <c r="C22" t="s">
        <v>99</v>
      </c>
      <c r="D22" s="39">
        <v>2.8199999999999999E-2</v>
      </c>
      <c r="E22" s="40">
        <v>94.6</v>
      </c>
      <c r="F22" s="41">
        <v>2.6677199999999996</v>
      </c>
      <c r="G22" s="39">
        <v>0</v>
      </c>
      <c r="H22" s="40">
        <v>94.6</v>
      </c>
      <c r="I22" s="42">
        <v>0</v>
      </c>
      <c r="J22" s="39">
        <v>0</v>
      </c>
      <c r="K22" s="40">
        <v>94.6</v>
      </c>
      <c r="L22" s="42">
        <v>0</v>
      </c>
      <c r="M22" s="43">
        <v>0</v>
      </c>
      <c r="N22" s="40">
        <v>94.6</v>
      </c>
      <c r="O22" s="44">
        <v>0</v>
      </c>
      <c r="P22" s="39">
        <v>5.7786885245901627E-3</v>
      </c>
      <c r="Q22" s="40">
        <v>94.6</v>
      </c>
      <c r="R22" s="44">
        <v>0.5466639344262294</v>
      </c>
      <c r="S22" s="43">
        <v>1055.06</v>
      </c>
      <c r="T22" s="40">
        <v>94.6</v>
      </c>
      <c r="U22" s="44">
        <v>99808.675999999992</v>
      </c>
    </row>
    <row r="23" spans="2:21" x14ac:dyDescent="0.2">
      <c r="B23" s="97"/>
      <c r="C23" t="s">
        <v>3</v>
      </c>
      <c r="D23" s="39">
        <v>2.58E-2</v>
      </c>
      <c r="E23" s="40">
        <v>94.6</v>
      </c>
      <c r="F23" s="41">
        <v>2.44068</v>
      </c>
      <c r="G23" s="39">
        <v>0</v>
      </c>
      <c r="H23" s="40">
        <v>94.6</v>
      </c>
      <c r="I23" s="42">
        <v>0</v>
      </c>
      <c r="J23" s="39">
        <v>0</v>
      </c>
      <c r="K23" s="40">
        <v>94.6</v>
      </c>
      <c r="L23" s="42">
        <v>0</v>
      </c>
      <c r="M23" s="43">
        <v>0</v>
      </c>
      <c r="N23" s="40">
        <v>94.6</v>
      </c>
      <c r="O23" s="44">
        <v>0</v>
      </c>
      <c r="P23" s="39">
        <v>5.7786885245901627E-3</v>
      </c>
      <c r="Q23" s="40">
        <v>94.6</v>
      </c>
      <c r="R23" s="44">
        <v>0.5466639344262294</v>
      </c>
      <c r="S23" s="43">
        <v>1055.06</v>
      </c>
      <c r="T23" s="40">
        <v>94.6</v>
      </c>
      <c r="U23" s="44">
        <v>99808.675999999992</v>
      </c>
    </row>
    <row r="24" spans="2:21" x14ac:dyDescent="0.2">
      <c r="B24" s="97"/>
      <c r="C24" t="s">
        <v>100</v>
      </c>
      <c r="D24" s="39">
        <v>1.89E-2</v>
      </c>
      <c r="E24" s="40">
        <v>96.066666666666663</v>
      </c>
      <c r="F24" s="41">
        <v>1.8156600000000001</v>
      </c>
      <c r="G24" s="39">
        <v>0</v>
      </c>
      <c r="H24" s="40">
        <v>96.066666666666663</v>
      </c>
      <c r="I24" s="42">
        <v>0</v>
      </c>
      <c r="J24" s="39">
        <v>0</v>
      </c>
      <c r="K24" s="40">
        <v>96.066666666666663</v>
      </c>
      <c r="L24" s="42">
        <v>0</v>
      </c>
      <c r="M24" s="43">
        <v>0</v>
      </c>
      <c r="N24" s="40">
        <v>96.066666666666663</v>
      </c>
      <c r="O24" s="44">
        <v>0</v>
      </c>
      <c r="P24" s="39">
        <v>5.7786885245901627E-3</v>
      </c>
      <c r="Q24" s="40">
        <v>96.066666666666663</v>
      </c>
      <c r="R24" s="44">
        <v>0.55513934426229494</v>
      </c>
      <c r="S24" s="43">
        <v>1055.06</v>
      </c>
      <c r="T24" s="40">
        <v>96.066666666666663</v>
      </c>
      <c r="U24" s="44">
        <v>101356.09733333332</v>
      </c>
    </row>
    <row r="25" spans="2:21" x14ac:dyDescent="0.2">
      <c r="B25" s="97"/>
      <c r="C25" t="s">
        <v>101</v>
      </c>
      <c r="D25" s="39">
        <v>1.1900000000000001E-2</v>
      </c>
      <c r="E25" s="40">
        <v>101.2</v>
      </c>
      <c r="F25" s="41">
        <v>1.20428</v>
      </c>
      <c r="G25" s="39">
        <v>0</v>
      </c>
      <c r="H25" s="40">
        <v>101.2</v>
      </c>
      <c r="I25" s="42">
        <v>0</v>
      </c>
      <c r="J25" s="39">
        <v>0</v>
      </c>
      <c r="K25" s="40">
        <v>101.2</v>
      </c>
      <c r="L25" s="42">
        <v>0</v>
      </c>
      <c r="M25" s="43">
        <v>0</v>
      </c>
      <c r="N25" s="40">
        <v>101.2</v>
      </c>
      <c r="O25" s="44">
        <v>0</v>
      </c>
      <c r="P25" s="39">
        <v>5.7786885245901627E-3</v>
      </c>
      <c r="Q25" s="40">
        <v>101.2</v>
      </c>
      <c r="R25" s="44">
        <v>0.58480327868852444</v>
      </c>
      <c r="S25" s="43">
        <v>1055.06</v>
      </c>
      <c r="T25" s="40">
        <v>101.2</v>
      </c>
      <c r="U25" s="44">
        <v>106772.072</v>
      </c>
    </row>
    <row r="26" spans="2:21" x14ac:dyDescent="0.2">
      <c r="B26" s="97"/>
      <c r="C26" t="s">
        <v>102</v>
      </c>
      <c r="D26" s="39">
        <v>2.07E-2</v>
      </c>
      <c r="E26" s="40">
        <v>97.533333333333331</v>
      </c>
      <c r="F26" s="41">
        <v>2.0189399999999997</v>
      </c>
      <c r="G26" s="39">
        <v>0</v>
      </c>
      <c r="H26" s="40">
        <v>97.533333333333331</v>
      </c>
      <c r="I26" s="42">
        <v>0</v>
      </c>
      <c r="J26" s="39">
        <v>0</v>
      </c>
      <c r="K26" s="40">
        <v>97.533333333333331</v>
      </c>
      <c r="L26" s="42">
        <v>0</v>
      </c>
      <c r="M26" s="43">
        <v>0</v>
      </c>
      <c r="N26" s="40">
        <v>97.533333333333331</v>
      </c>
      <c r="O26" s="44">
        <v>0</v>
      </c>
      <c r="P26" s="39">
        <v>5.7786885245901627E-3</v>
      </c>
      <c r="Q26" s="40">
        <v>97.533333333333331</v>
      </c>
      <c r="R26" s="44">
        <v>0.56361475409836048</v>
      </c>
      <c r="S26" s="43">
        <v>1055.06</v>
      </c>
      <c r="T26" s="40">
        <v>97.533333333333331</v>
      </c>
      <c r="U26" s="44">
        <v>102903.51866666666</v>
      </c>
    </row>
    <row r="27" spans="2:21" x14ac:dyDescent="0.2">
      <c r="B27" s="97"/>
      <c r="C27" t="s">
        <v>103</v>
      </c>
      <c r="D27" s="39">
        <v>2.07E-2</v>
      </c>
      <c r="E27" s="40">
        <v>97.533333333333331</v>
      </c>
      <c r="F27" s="41">
        <v>2.0189399999999997</v>
      </c>
      <c r="G27" s="39">
        <v>0</v>
      </c>
      <c r="H27" s="40">
        <v>97.533333333333331</v>
      </c>
      <c r="I27" s="42">
        <v>0</v>
      </c>
      <c r="J27" s="39">
        <v>0</v>
      </c>
      <c r="K27" s="40">
        <v>97.533333333333331</v>
      </c>
      <c r="L27" s="42">
        <v>0</v>
      </c>
      <c r="M27" s="43">
        <v>0</v>
      </c>
      <c r="N27" s="40">
        <v>97.533333333333331</v>
      </c>
      <c r="O27" s="44">
        <v>0</v>
      </c>
      <c r="P27" s="39">
        <v>5.7786885245901627E-3</v>
      </c>
      <c r="Q27" s="40">
        <v>97.533333333333331</v>
      </c>
      <c r="R27" s="44">
        <v>0.56361475409836048</v>
      </c>
      <c r="S27" s="43">
        <v>1055.06</v>
      </c>
      <c r="T27" s="40">
        <v>97.533333333333331</v>
      </c>
      <c r="U27" s="44">
        <v>102903.51866666666</v>
      </c>
    </row>
    <row r="28" spans="2:21" x14ac:dyDescent="0.2">
      <c r="B28" s="97"/>
      <c r="C28" t="s">
        <v>104</v>
      </c>
      <c r="D28" s="39">
        <v>2.8199999999999999E-2</v>
      </c>
      <c r="E28" s="40">
        <v>107.06666666666666</v>
      </c>
      <c r="F28" s="41">
        <v>3.0192799999999997</v>
      </c>
      <c r="G28" s="39">
        <v>0</v>
      </c>
      <c r="H28" s="40">
        <v>107.06666666666666</v>
      </c>
      <c r="I28" s="42">
        <v>0</v>
      </c>
      <c r="J28" s="39">
        <v>0</v>
      </c>
      <c r="K28" s="40">
        <v>107.06666666666666</v>
      </c>
      <c r="L28" s="42">
        <v>0</v>
      </c>
      <c r="M28" s="43">
        <v>0</v>
      </c>
      <c r="N28" s="40">
        <v>107.06666666666666</v>
      </c>
      <c r="O28" s="44">
        <v>0</v>
      </c>
      <c r="P28" s="39">
        <v>5.7786885245901627E-3</v>
      </c>
      <c r="Q28" s="40">
        <v>107.06666666666666</v>
      </c>
      <c r="R28" s="44">
        <v>0.61870491803278671</v>
      </c>
      <c r="S28" s="43">
        <v>1055.06</v>
      </c>
      <c r="T28" s="40">
        <v>107.06666666666666</v>
      </c>
      <c r="U28" s="44">
        <v>112961.75733333333</v>
      </c>
    </row>
    <row r="29" spans="2:21" x14ac:dyDescent="0.2">
      <c r="B29" s="97"/>
      <c r="C29" t="s">
        <v>105</v>
      </c>
      <c r="D29" s="39">
        <v>2.8199999999999999E-2</v>
      </c>
      <c r="E29" s="40">
        <v>80.666666666666657</v>
      </c>
      <c r="F29" s="41">
        <v>2.2747999999999995</v>
      </c>
      <c r="G29" s="39">
        <v>0</v>
      </c>
      <c r="H29" s="40">
        <v>80.666666666666657</v>
      </c>
      <c r="I29" s="42">
        <v>0</v>
      </c>
      <c r="J29" s="39">
        <v>0</v>
      </c>
      <c r="K29" s="40">
        <v>80.666666666666657</v>
      </c>
      <c r="L29" s="42">
        <v>0</v>
      </c>
      <c r="M29" s="43">
        <v>0</v>
      </c>
      <c r="N29" s="40">
        <v>80.666666666666657</v>
      </c>
      <c r="O29" s="44">
        <v>0</v>
      </c>
      <c r="P29" s="39">
        <v>5.7786885245901627E-3</v>
      </c>
      <c r="Q29" s="40">
        <v>80.666666666666657</v>
      </c>
      <c r="R29" s="44">
        <v>0.46614754098360639</v>
      </c>
      <c r="S29" s="43">
        <v>1055.06</v>
      </c>
      <c r="T29" s="40">
        <v>80.666666666666657</v>
      </c>
      <c r="U29" s="44">
        <v>85108.173333333325</v>
      </c>
    </row>
    <row r="30" spans="2:21" x14ac:dyDescent="0.2">
      <c r="B30" s="97"/>
      <c r="C30" t="s">
        <v>106</v>
      </c>
      <c r="D30" s="39">
        <v>2.8000000000000001E-2</v>
      </c>
      <c r="E30" s="40">
        <v>44.36666666666666</v>
      </c>
      <c r="F30" s="41">
        <v>1.2422666666666664</v>
      </c>
      <c r="G30" s="39">
        <v>0</v>
      </c>
      <c r="H30" s="40">
        <v>44.36666666666666</v>
      </c>
      <c r="I30" s="42">
        <v>0</v>
      </c>
      <c r="J30" s="39">
        <v>0</v>
      </c>
      <c r="K30" s="40">
        <v>44.36666666666666</v>
      </c>
      <c r="L30" s="42">
        <v>0</v>
      </c>
      <c r="M30" s="43">
        <v>0</v>
      </c>
      <c r="N30" s="40">
        <v>44.36666666666666</v>
      </c>
      <c r="O30" s="44">
        <v>0</v>
      </c>
      <c r="P30" s="39">
        <v>5.7786885245901627E-3</v>
      </c>
      <c r="Q30" s="40">
        <v>44.36666666666666</v>
      </c>
      <c r="R30" s="44">
        <v>0.25638114754098351</v>
      </c>
      <c r="S30" s="43">
        <v>1055.06</v>
      </c>
      <c r="T30" s="40">
        <v>44.36666666666666</v>
      </c>
      <c r="U30" s="44">
        <v>46809.495333333325</v>
      </c>
    </row>
    <row r="31" spans="2:21" x14ac:dyDescent="0.2">
      <c r="B31" s="97"/>
      <c r="C31" t="s">
        <v>107</v>
      </c>
      <c r="D31" s="39">
        <v>2.87E-2</v>
      </c>
      <c r="E31" s="40">
        <v>44.36666666666666</v>
      </c>
      <c r="F31" s="41">
        <v>1.2733233333333331</v>
      </c>
      <c r="G31" s="39">
        <v>0</v>
      </c>
      <c r="H31" s="40">
        <v>44.36666666666666</v>
      </c>
      <c r="I31" s="42">
        <v>0</v>
      </c>
      <c r="J31" s="39">
        <v>0</v>
      </c>
      <c r="K31" s="40">
        <v>44.36666666666666</v>
      </c>
      <c r="L31" s="42">
        <v>0</v>
      </c>
      <c r="M31" s="43">
        <v>0</v>
      </c>
      <c r="N31" s="40">
        <v>44.36666666666666</v>
      </c>
      <c r="O31" s="44">
        <v>0</v>
      </c>
      <c r="P31" s="39">
        <v>5.7786885245901627E-3</v>
      </c>
      <c r="Q31" s="40">
        <v>44.36666666666666</v>
      </c>
      <c r="R31" s="44">
        <v>0.25638114754098351</v>
      </c>
      <c r="S31" s="43">
        <v>1055.06</v>
      </c>
      <c r="T31" s="40">
        <v>44.36666666666666</v>
      </c>
      <c r="U31" s="44">
        <v>46809.495333333325</v>
      </c>
    </row>
    <row r="32" spans="2:21" x14ac:dyDescent="0.2">
      <c r="B32" s="97"/>
      <c r="C32" t="s">
        <v>108</v>
      </c>
      <c r="D32" s="39">
        <v>2.4700000000000004E-3</v>
      </c>
      <c r="E32" s="40">
        <v>259.59999999999997</v>
      </c>
      <c r="F32" s="41">
        <v>0.641212</v>
      </c>
      <c r="G32" s="39">
        <v>0</v>
      </c>
      <c r="H32" s="40">
        <v>259.59999999999997</v>
      </c>
      <c r="I32" s="42">
        <v>0</v>
      </c>
      <c r="J32" s="39">
        <v>0</v>
      </c>
      <c r="K32" s="40">
        <v>259.59999999999997</v>
      </c>
      <c r="L32" s="42">
        <v>0</v>
      </c>
      <c r="M32" s="43">
        <v>0</v>
      </c>
      <c r="N32" s="40">
        <v>259.59999999999997</v>
      </c>
      <c r="O32" s="44">
        <v>0</v>
      </c>
      <c r="P32" s="39">
        <v>5.7786885245901627E-3</v>
      </c>
      <c r="Q32" s="40">
        <v>259.59999999999997</v>
      </c>
      <c r="R32" s="44">
        <v>1.500147540983606</v>
      </c>
      <c r="S32" s="43">
        <v>1055.06</v>
      </c>
      <c r="T32" s="40">
        <v>259.59999999999997</v>
      </c>
      <c r="U32" s="44">
        <v>273893.57599999994</v>
      </c>
    </row>
    <row r="33" spans="2:21" x14ac:dyDescent="0.2">
      <c r="B33" s="97"/>
      <c r="C33" t="s">
        <v>109</v>
      </c>
      <c r="D33" s="39">
        <v>7.0599999999999994E-3</v>
      </c>
      <c r="E33" s="40">
        <v>181.86666666666667</v>
      </c>
      <c r="F33" s="41">
        <v>1.2839786666666666</v>
      </c>
      <c r="G33" s="39">
        <v>0</v>
      </c>
      <c r="H33" s="40">
        <v>181.86666666666667</v>
      </c>
      <c r="I33" s="42">
        <v>0</v>
      </c>
      <c r="J33" s="39">
        <v>0</v>
      </c>
      <c r="K33" s="40">
        <v>181.86666666666667</v>
      </c>
      <c r="L33" s="42">
        <v>0</v>
      </c>
      <c r="M33" s="43">
        <v>0</v>
      </c>
      <c r="N33" s="40">
        <v>181.86666666666667</v>
      </c>
      <c r="O33" s="44">
        <v>0</v>
      </c>
      <c r="P33" s="39">
        <v>5.7786885245901627E-3</v>
      </c>
      <c r="Q33" s="40">
        <v>181.86666666666667</v>
      </c>
      <c r="R33" s="44">
        <v>1.0509508196721309</v>
      </c>
      <c r="S33" s="43">
        <v>1055.06</v>
      </c>
      <c r="T33" s="40">
        <v>181.86666666666667</v>
      </c>
      <c r="U33" s="44">
        <v>191880.24533333333</v>
      </c>
    </row>
    <row r="34" spans="2:21" x14ac:dyDescent="0.2">
      <c r="B34" s="97"/>
      <c r="C34" t="s">
        <v>110</v>
      </c>
      <c r="D34" s="39">
        <v>0.01</v>
      </c>
      <c r="E34" s="40">
        <v>91.666666666666657</v>
      </c>
      <c r="F34" s="41">
        <v>0.91666666666666663</v>
      </c>
      <c r="G34" s="39">
        <v>0</v>
      </c>
      <c r="H34" s="40">
        <v>91.666666666666657</v>
      </c>
      <c r="I34" s="42">
        <v>0</v>
      </c>
      <c r="J34" s="39">
        <v>0</v>
      </c>
      <c r="K34" s="40">
        <v>91.666666666666657</v>
      </c>
      <c r="L34" s="42">
        <v>0</v>
      </c>
      <c r="M34" s="43">
        <v>0</v>
      </c>
      <c r="N34" s="40">
        <v>91.666666666666657</v>
      </c>
      <c r="O34" s="44">
        <v>0</v>
      </c>
      <c r="P34" s="39">
        <v>5.7786885245901627E-3</v>
      </c>
      <c r="Q34" s="40">
        <v>91.666666666666657</v>
      </c>
      <c r="R34" s="44">
        <v>0.52971311475409821</v>
      </c>
      <c r="S34" s="43">
        <v>1055.06</v>
      </c>
      <c r="T34" s="40">
        <v>91.666666666666657</v>
      </c>
      <c r="U34" s="44">
        <v>96713.833333333314</v>
      </c>
    </row>
    <row r="35" spans="2:21" x14ac:dyDescent="0.2">
      <c r="B35" s="97"/>
      <c r="C35" t="s">
        <v>111</v>
      </c>
      <c r="D35" s="39">
        <v>4.02E-2</v>
      </c>
      <c r="E35" s="40">
        <v>73.333333333333329</v>
      </c>
      <c r="F35" s="41">
        <v>2.948</v>
      </c>
      <c r="G35" s="39">
        <v>0</v>
      </c>
      <c r="H35" s="40">
        <v>73.333333333333329</v>
      </c>
      <c r="I35" s="42">
        <v>0</v>
      </c>
      <c r="J35" s="39">
        <v>0</v>
      </c>
      <c r="K35" s="40">
        <v>73.333333333333329</v>
      </c>
      <c r="L35" s="42">
        <v>0</v>
      </c>
      <c r="M35" s="43">
        <v>0</v>
      </c>
      <c r="N35" s="40">
        <v>73.333333333333329</v>
      </c>
      <c r="O35" s="44">
        <v>0</v>
      </c>
      <c r="P35" s="39">
        <v>5.7786885245901627E-3</v>
      </c>
      <c r="Q35" s="40">
        <v>73.333333333333329</v>
      </c>
      <c r="R35" s="44">
        <v>0.42377049180327858</v>
      </c>
      <c r="S35" s="43">
        <v>1055.06</v>
      </c>
      <c r="T35" s="40">
        <v>73.333333333333329</v>
      </c>
      <c r="U35" s="44">
        <v>77371.066666666651</v>
      </c>
    </row>
    <row r="36" spans="2:21" x14ac:dyDescent="0.2">
      <c r="B36" s="97"/>
      <c r="C36" t="s">
        <v>112</v>
      </c>
      <c r="D36" s="39">
        <v>9.7599999999999996E-3</v>
      </c>
      <c r="E36" s="40">
        <v>105.96666666666665</v>
      </c>
      <c r="F36" s="41">
        <v>1.0342346666666664</v>
      </c>
      <c r="G36" s="39">
        <v>0</v>
      </c>
      <c r="H36" s="40">
        <v>105.96666666666665</v>
      </c>
      <c r="I36" s="42">
        <v>0</v>
      </c>
      <c r="J36" s="39">
        <v>0</v>
      </c>
      <c r="K36" s="40">
        <v>105.96666666666665</v>
      </c>
      <c r="L36" s="42">
        <v>0</v>
      </c>
      <c r="M36" s="43">
        <v>0</v>
      </c>
      <c r="N36" s="40">
        <v>105.96666666666665</v>
      </c>
      <c r="O36" s="44">
        <v>0</v>
      </c>
      <c r="P36" s="39">
        <v>5.7786885245901627E-3</v>
      </c>
      <c r="Q36" s="40">
        <v>105.96666666666665</v>
      </c>
      <c r="R36" s="44">
        <v>0.6123483606557375</v>
      </c>
      <c r="S36" s="43">
        <v>1055.06</v>
      </c>
      <c r="T36" s="40">
        <v>105.96666666666665</v>
      </c>
      <c r="U36" s="44">
        <v>111801.19133333332</v>
      </c>
    </row>
    <row r="37" spans="2:21" x14ac:dyDescent="0.2">
      <c r="B37" s="97"/>
      <c r="C37" t="s">
        <v>113</v>
      </c>
      <c r="D37" s="39">
        <v>1.5599999999999999E-2</v>
      </c>
      <c r="E37" s="40">
        <v>111.83333333333333</v>
      </c>
      <c r="F37" s="41">
        <v>1.7445999999999999</v>
      </c>
      <c r="G37" s="39">
        <v>0</v>
      </c>
      <c r="H37" s="40">
        <v>111.83333333333333</v>
      </c>
      <c r="I37" s="42">
        <v>0</v>
      </c>
      <c r="J37" s="39">
        <v>0</v>
      </c>
      <c r="K37" s="40">
        <v>111.83333333333333</v>
      </c>
      <c r="L37" s="42">
        <v>0</v>
      </c>
      <c r="M37" s="43">
        <v>0</v>
      </c>
      <c r="N37" s="40">
        <v>111.83333333333333</v>
      </c>
      <c r="O37" s="44">
        <v>0</v>
      </c>
      <c r="P37" s="39">
        <v>5.7786885245901627E-3</v>
      </c>
      <c r="Q37" s="40">
        <v>111.83333333333333</v>
      </c>
      <c r="R37" s="44">
        <v>0.64624999999999988</v>
      </c>
      <c r="S37" s="43">
        <v>1055.06</v>
      </c>
      <c r="T37" s="40">
        <v>111.83333333333333</v>
      </c>
      <c r="U37" s="44">
        <v>117990.87666666665</v>
      </c>
    </row>
    <row r="38" spans="2:21" x14ac:dyDescent="0.2">
      <c r="B38" s="97"/>
      <c r="C38" t="s">
        <v>114</v>
      </c>
      <c r="D38" s="39">
        <v>1.1800000000000001E-2</v>
      </c>
      <c r="E38" s="40">
        <v>95.333333333333329</v>
      </c>
      <c r="F38" s="41">
        <v>1.1249333333333333</v>
      </c>
      <c r="G38" s="39">
        <v>0</v>
      </c>
      <c r="H38" s="40">
        <v>95.333333333333329</v>
      </c>
      <c r="I38" s="42">
        <v>0</v>
      </c>
      <c r="J38" s="39">
        <v>0</v>
      </c>
      <c r="K38" s="40">
        <v>95.333333333333329</v>
      </c>
      <c r="L38" s="42">
        <v>0</v>
      </c>
      <c r="M38" s="43">
        <v>0</v>
      </c>
      <c r="N38" s="40">
        <v>95.333333333333329</v>
      </c>
      <c r="O38" s="44">
        <v>0</v>
      </c>
      <c r="P38" s="39">
        <v>5.7786885245901627E-3</v>
      </c>
      <c r="Q38" s="40">
        <v>95.333333333333329</v>
      </c>
      <c r="R38" s="44">
        <v>0.55090163934426217</v>
      </c>
      <c r="S38" s="43">
        <v>1055.06</v>
      </c>
      <c r="T38" s="40">
        <v>95.333333333333329</v>
      </c>
      <c r="U38" s="44">
        <v>100582.38666666666</v>
      </c>
    </row>
    <row r="39" spans="2:21" x14ac:dyDescent="0.2">
      <c r="B39" s="97"/>
      <c r="C39" t="s">
        <v>115</v>
      </c>
      <c r="D39" s="39">
        <v>1.1599999999999999E-2</v>
      </c>
      <c r="E39" s="40">
        <v>100.1</v>
      </c>
      <c r="F39" s="41">
        <v>1.1611599999999997</v>
      </c>
      <c r="G39" s="39">
        <v>0</v>
      </c>
      <c r="H39" s="40">
        <v>100.1</v>
      </c>
      <c r="I39" s="42">
        <v>0</v>
      </c>
      <c r="J39" s="39">
        <v>0</v>
      </c>
      <c r="K39" s="40">
        <v>100.1</v>
      </c>
      <c r="L39" s="42">
        <v>0</v>
      </c>
      <c r="M39" s="43">
        <v>0</v>
      </c>
      <c r="N39" s="40">
        <v>100.1</v>
      </c>
      <c r="O39" s="44">
        <v>0</v>
      </c>
      <c r="P39" s="39">
        <v>5.7786885245901627E-3</v>
      </c>
      <c r="Q39" s="40">
        <v>100.1</v>
      </c>
      <c r="R39" s="44">
        <v>0.57844672131147523</v>
      </c>
      <c r="S39" s="43">
        <v>1055.06</v>
      </c>
      <c r="T39" s="40">
        <v>100.1</v>
      </c>
      <c r="U39" s="44">
        <v>105611.50599999999</v>
      </c>
    </row>
    <row r="40" spans="2:21" x14ac:dyDescent="0.2">
      <c r="B40" s="97"/>
      <c r="C40" t="s">
        <v>116</v>
      </c>
      <c r="D40" s="39">
        <v>2.9499999999999998E-2</v>
      </c>
      <c r="E40" s="40">
        <v>111.83333333333333</v>
      </c>
      <c r="F40" s="41">
        <v>3.2990833333333329</v>
      </c>
      <c r="G40" s="39">
        <v>0</v>
      </c>
      <c r="H40" s="40">
        <v>111.83333333333333</v>
      </c>
      <c r="I40" s="42">
        <v>0</v>
      </c>
      <c r="J40" s="39">
        <v>0</v>
      </c>
      <c r="K40" s="40">
        <v>111.83333333333333</v>
      </c>
      <c r="L40" s="42">
        <v>0</v>
      </c>
      <c r="M40" s="43">
        <v>0</v>
      </c>
      <c r="N40" s="40">
        <v>111.83333333333333</v>
      </c>
      <c r="O40" s="44">
        <v>0</v>
      </c>
      <c r="P40" s="39">
        <v>5.7786885245901627E-3</v>
      </c>
      <c r="Q40" s="40">
        <v>111.83333333333333</v>
      </c>
      <c r="R40" s="44">
        <v>0.64624999999999988</v>
      </c>
      <c r="S40" s="43">
        <v>1055.06</v>
      </c>
      <c r="T40" s="40">
        <v>111.83333333333333</v>
      </c>
      <c r="U40" s="44">
        <v>117990.87666666665</v>
      </c>
    </row>
    <row r="41" spans="2:21" x14ac:dyDescent="0.2">
      <c r="B41" s="97"/>
      <c r="C41" t="s">
        <v>117</v>
      </c>
      <c r="D41" s="39">
        <v>2.7E-2</v>
      </c>
      <c r="E41" s="40">
        <v>70.766666666666666</v>
      </c>
      <c r="F41" s="41">
        <v>1.9106999999999998</v>
      </c>
      <c r="G41" s="39">
        <v>0</v>
      </c>
      <c r="H41" s="40">
        <v>70.766666666666666</v>
      </c>
      <c r="I41" s="42">
        <v>0</v>
      </c>
      <c r="J41" s="39">
        <v>0</v>
      </c>
      <c r="K41" s="40">
        <v>70.766666666666666</v>
      </c>
      <c r="L41" s="42">
        <v>0</v>
      </c>
      <c r="M41" s="43">
        <v>0</v>
      </c>
      <c r="N41" s="40">
        <v>70.766666666666666</v>
      </c>
      <c r="O41" s="44">
        <v>0</v>
      </c>
      <c r="P41" s="39">
        <v>5.7786885245901627E-3</v>
      </c>
      <c r="Q41" s="40">
        <v>70.766666666666666</v>
      </c>
      <c r="R41" s="44">
        <v>0.40893852459016383</v>
      </c>
      <c r="S41" s="43">
        <v>1055.06</v>
      </c>
      <c r="T41" s="40">
        <v>70.766666666666666</v>
      </c>
      <c r="U41" s="44">
        <v>74663.079333333328</v>
      </c>
    </row>
    <row r="42" spans="2:21" x14ac:dyDescent="0.2">
      <c r="B42" s="97"/>
      <c r="C42" t="s">
        <v>118</v>
      </c>
      <c r="D42" s="39">
        <v>2.7E-2</v>
      </c>
      <c r="E42" s="40">
        <v>70.766666666666666</v>
      </c>
      <c r="F42" s="41">
        <v>1.9106999999999998</v>
      </c>
      <c r="G42" s="39">
        <v>0</v>
      </c>
      <c r="H42" s="40">
        <v>70.766666666666666</v>
      </c>
      <c r="I42" s="42">
        <v>0</v>
      </c>
      <c r="J42" s="39">
        <v>0</v>
      </c>
      <c r="K42" s="40">
        <v>70.766666666666666</v>
      </c>
      <c r="L42" s="42">
        <v>0</v>
      </c>
      <c r="M42" s="43">
        <v>0</v>
      </c>
      <c r="N42" s="40">
        <v>70.766666666666666</v>
      </c>
      <c r="O42" s="44">
        <v>0</v>
      </c>
      <c r="P42" s="39">
        <v>5.7786885245901627E-3</v>
      </c>
      <c r="Q42" s="40">
        <v>70.766666666666666</v>
      </c>
      <c r="R42" s="44">
        <v>0.40893852459016383</v>
      </c>
      <c r="S42" s="43">
        <v>1055.06</v>
      </c>
      <c r="T42" s="40">
        <v>70.766666666666666</v>
      </c>
      <c r="U42" s="44">
        <v>74663.079333333328</v>
      </c>
    </row>
    <row r="43" spans="2:21" x14ac:dyDescent="0.2">
      <c r="B43" s="97"/>
      <c r="C43" t="s">
        <v>119</v>
      </c>
      <c r="D43" s="39">
        <v>2.7399999999999997E-2</v>
      </c>
      <c r="E43" s="40">
        <v>79.566666666666663</v>
      </c>
      <c r="F43" s="41">
        <v>2.1801266666666663</v>
      </c>
      <c r="G43" s="39">
        <v>0</v>
      </c>
      <c r="H43" s="40">
        <v>79.566666666666663</v>
      </c>
      <c r="I43" s="42">
        <v>0</v>
      </c>
      <c r="J43" s="39">
        <v>0</v>
      </c>
      <c r="K43" s="40">
        <v>79.566666666666663</v>
      </c>
      <c r="L43" s="42">
        <v>0</v>
      </c>
      <c r="M43" s="43">
        <v>0</v>
      </c>
      <c r="N43" s="40">
        <v>79.566666666666663</v>
      </c>
      <c r="O43" s="44">
        <v>0</v>
      </c>
      <c r="P43" s="39">
        <v>5.7786885245901627E-3</v>
      </c>
      <c r="Q43" s="40">
        <v>79.566666666666663</v>
      </c>
      <c r="R43" s="44">
        <v>0.45979098360655724</v>
      </c>
      <c r="S43" s="43">
        <v>1055.06</v>
      </c>
      <c r="T43" s="40">
        <v>79.566666666666663</v>
      </c>
      <c r="U43" s="44">
        <v>83947.607333333319</v>
      </c>
    </row>
    <row r="44" spans="2:21" x14ac:dyDescent="0.2">
      <c r="B44" s="97"/>
      <c r="C44" t="s">
        <v>120</v>
      </c>
      <c r="D44" s="39">
        <v>5.04E-2</v>
      </c>
      <c r="E44" s="40">
        <v>54.633333333333333</v>
      </c>
      <c r="F44" s="41">
        <v>2.75352</v>
      </c>
      <c r="G44" s="39">
        <v>0</v>
      </c>
      <c r="H44" s="40">
        <v>54.633333333333333</v>
      </c>
      <c r="I44" s="42">
        <v>0</v>
      </c>
      <c r="J44" s="39">
        <v>0</v>
      </c>
      <c r="K44" s="40">
        <v>54.633333333333333</v>
      </c>
      <c r="L44" s="42">
        <v>0</v>
      </c>
      <c r="M44" s="43">
        <v>0</v>
      </c>
      <c r="N44" s="40">
        <v>54.633333333333333</v>
      </c>
      <c r="O44" s="44">
        <v>0</v>
      </c>
      <c r="P44" s="39">
        <v>5.7786885245901627E-3</v>
      </c>
      <c r="Q44" s="40">
        <v>54.633333333333333</v>
      </c>
      <c r="R44" s="44">
        <v>0.31570901639344257</v>
      </c>
      <c r="S44" s="43">
        <v>1055.06</v>
      </c>
      <c r="T44" s="40">
        <v>54.633333333333333</v>
      </c>
      <c r="U44" s="44">
        <v>57641.444666666663</v>
      </c>
    </row>
    <row r="45" spans="2:21" x14ac:dyDescent="0.2">
      <c r="B45" s="97"/>
      <c r="C45" t="s">
        <v>121</v>
      </c>
      <c r="D45" s="39">
        <v>5.04E-2</v>
      </c>
      <c r="E45" s="40">
        <v>54.633333333333333</v>
      </c>
      <c r="F45" s="41">
        <v>2.75352</v>
      </c>
      <c r="G45" s="39">
        <v>0</v>
      </c>
      <c r="H45" s="40">
        <v>54.633333333333333</v>
      </c>
      <c r="I45" s="42">
        <v>0</v>
      </c>
      <c r="J45" s="39">
        <v>0</v>
      </c>
      <c r="K45" s="40">
        <v>54.633333333333333</v>
      </c>
      <c r="L45" s="42">
        <v>0</v>
      </c>
      <c r="M45" s="43">
        <v>0</v>
      </c>
      <c r="N45" s="40">
        <v>54.633333333333333</v>
      </c>
      <c r="O45" s="44">
        <v>0</v>
      </c>
      <c r="P45" s="39">
        <v>5.7786885245901627E-3</v>
      </c>
      <c r="Q45" s="40">
        <v>54.633333333333333</v>
      </c>
      <c r="R45" s="44">
        <v>0.31570901639344257</v>
      </c>
      <c r="S45" s="43">
        <v>1055.06</v>
      </c>
      <c r="T45" s="40">
        <v>54.633333333333333</v>
      </c>
      <c r="U45" s="44">
        <v>57641.444666666663</v>
      </c>
    </row>
    <row r="46" spans="2:21" x14ac:dyDescent="0.2">
      <c r="B46" s="97"/>
      <c r="C46" t="s">
        <v>122</v>
      </c>
      <c r="D46" s="39">
        <v>5.04E-2</v>
      </c>
      <c r="E46" s="40">
        <v>54.633333333333333</v>
      </c>
      <c r="F46" s="41">
        <v>2.75352</v>
      </c>
      <c r="G46" s="39">
        <v>0</v>
      </c>
      <c r="H46" s="40">
        <v>54.633333333333333</v>
      </c>
      <c r="I46" s="42">
        <v>0</v>
      </c>
      <c r="J46" s="39">
        <v>0</v>
      </c>
      <c r="K46" s="40">
        <v>54.633333333333333</v>
      </c>
      <c r="L46" s="42">
        <v>0</v>
      </c>
      <c r="M46" s="43">
        <v>0</v>
      </c>
      <c r="N46" s="40">
        <v>54.633333333333333</v>
      </c>
      <c r="O46" s="44">
        <v>0</v>
      </c>
      <c r="P46" s="39">
        <v>5.7786885245901627E-3</v>
      </c>
      <c r="Q46" s="40">
        <v>54.633333333333333</v>
      </c>
      <c r="R46" s="44">
        <v>0.31570901639344257</v>
      </c>
      <c r="S46" s="43">
        <v>1055.06</v>
      </c>
      <c r="T46" s="40">
        <v>54.633333333333333</v>
      </c>
      <c r="U46" s="44">
        <v>57641.444666666663</v>
      </c>
    </row>
    <row r="47" spans="2:21" x14ac:dyDescent="0.2">
      <c r="B47" s="98"/>
      <c r="C47" s="27" t="s">
        <v>123</v>
      </c>
      <c r="D47" s="45">
        <v>1.1599999999999999E-2</v>
      </c>
      <c r="E47" s="46">
        <v>100.1</v>
      </c>
      <c r="F47" s="47">
        <v>1.1611599999999997</v>
      </c>
      <c r="G47" s="45">
        <v>0</v>
      </c>
      <c r="H47" s="46">
        <v>100.1</v>
      </c>
      <c r="I47" s="48">
        <v>0</v>
      </c>
      <c r="J47" s="45">
        <v>0</v>
      </c>
      <c r="K47" s="46">
        <v>100.1</v>
      </c>
      <c r="L47" s="48">
        <v>0</v>
      </c>
      <c r="M47" s="49">
        <v>0</v>
      </c>
      <c r="N47" s="46">
        <v>100.1</v>
      </c>
      <c r="O47" s="50">
        <v>0</v>
      </c>
      <c r="P47" s="45">
        <v>5.7786885245901627E-3</v>
      </c>
      <c r="Q47" s="46">
        <v>100.1</v>
      </c>
      <c r="R47" s="50">
        <v>0.57844672131147523</v>
      </c>
      <c r="S47" s="49">
        <v>1055.06</v>
      </c>
      <c r="T47" s="46">
        <v>100.1</v>
      </c>
      <c r="U47" s="50">
        <v>105611.50599999999</v>
      </c>
    </row>
    <row r="48" spans="2:21" x14ac:dyDescent="0.2">
      <c r="D48" s="51"/>
      <c r="E48" s="51"/>
      <c r="F48" s="51"/>
      <c r="G48" s="51"/>
      <c r="H48" s="51"/>
      <c r="I48" s="51"/>
      <c r="J48" s="51"/>
      <c r="K48" s="51"/>
      <c r="L48" s="51"/>
      <c r="M48" s="51"/>
      <c r="N48" s="51"/>
      <c r="O48" s="51"/>
      <c r="P48" s="51"/>
      <c r="Q48" s="51"/>
      <c r="R48" s="51"/>
      <c r="S48" s="51"/>
      <c r="T48" s="51"/>
      <c r="U48" s="51"/>
    </row>
  </sheetData>
  <mergeCells count="4">
    <mergeCell ref="B2:B5"/>
    <mergeCell ref="B6:B9"/>
    <mergeCell ref="B10:B13"/>
    <mergeCell ref="B14:B47"/>
  </mergeCells>
  <conditionalFormatting sqref="Y2:BJ51">
    <cfRule type="containsText" dxfId="0" priority="1" operator="containsText" text="tr">
      <formula>NOT(ISERROR(SEARCH("tr",Y2)))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E9DFC58-2185-4C71-BC84-F4936A9304DB}">
          <x14:formula1>
            <xm:f>'/Users/valentinjahn/Library/Containers/com.microsoft.Excel/Data/Documents/Users/valentinjahn/Library/Containers/com.microsoft.Excel/Data/Documents/C:/Users/danga/Documents/LSE/Oil and Gas/New round/[Oil and Gas Ratio Tables New.xlsx]IPCC Ratios'!#REF!</xm:f>
          </x14:formula1>
          <xm:sqref>B14:B15 B1:B11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O I M 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V R z K R 6 s A A A D 2 A A A A E g A A A E N v b m Z p Z y 9 Q Y W N r Y W d l L n h t b H q / e 7 + N f U V u j k J Z a l F x Z n 6 e r Z K h n o G S Q n F J Y l 5 K Y k 5 + X q q t U l 6 + k r 0 d L 5 d N Q G J y d m J 6 q g J Q d V 6 x V U V x i q 1 S R k l J g Z W + f n l 5 u V 6 5 s V 5 + U b q + k Y G B o X 6 E r 0 9 w c k Z q b q I S X H E m Y c W 6 m X k g a 5 N T l e x s w i C u s T P S s z D R s z A A u s l G H y Z m 4 5 u Z h 5 A 3 A s q B Z J E E b Z x L c 0 p K i 1 L t U v N 0 3 Z 1 s 9 G F c G 3 2 o F + w A A A A A / / 8 D A F B L A w Q U A A I A C A A A A C E A S L J n + P M H A A C b w w A A E w A A A E Z v c m 1 1 b G F z L 1 N l Y 3 R p b 2 4 x L m 3 s n W t v 2 z Y U h r 8 H y H 8 g F K B w A C M I S V 2 7 u U W W N q t 3 S d O 6 6 z D Y x q D E b O J V l j J J 7 h I E + e + j J C e + S E e y f J t m n 3 5 p T M o k z / E p 3 / O 8 b Z N A X I V 9 z y W t 5 H f 6 3 f 7 e / l 5 w Y / u i R w 6 U t 3 e 3 n h + S 4 E a I M F B I g z g i 3 N 8 j 8 l f L G / p X Q o 6 c e U 5 P + E d n f U c E N e X 0 Z e e 3 Q P h B 5 6 e T d + e f O 2 9 8 7 / b S u + t 8 u m g S u c n T y 9 M L 8 o L 8 + o G c n J / 8 8 k e r 2 e r Q I y L H T l z b u Q / 6 Q e d 9 3 5 E P X N v y q x c / k l v 7 V v i d 6 a M c 1 p N j H C h y 4 1 B E p 3 3 X 7 / W E S + K D 0 O i s n + x L R x y 1 h C N D + + j 9 E 9 S S M 9 e J s K 9 u S P s k D P 3 + 5 T A U Q f d 1 O 3 l z 9 z X 5 / h U J / a E Y r 9 9 0 v 3 l f B T k d B q E 3 I G d D N 8 n T e I O T X u / U c 4 Y D t w Y e p k 6 U T 7 7 t B l 8 8 f x C P K a N D H M y O 1 9 q n n h s K N + w e j o / w U b j 2 Q C 6 a b D M Z X D I z G q / B h 6 2 T B + V c P h m d J M n C U f z y c X K T g f d N b v I + v B F + x l Z J H s d b p Q 4 V 7 T G 5 d j r o i d 3 k p 2 m 7 P f n 2 e P H R I h O 7 J f P x 1 8 / J B U 6 Y l d x k k e S R 6 D D R g W c z f a C 0 7 M G t 3 D x + e T i R 7 9 M b 2 7 2 O z n Z / K 8 Z H e n 5 / s m w 0 G S 0 L R F J / m M 1 G K N 9 A Q n E X P k a Z G p V z K y r n 1 G S y C A P G + d O 4 7 d 5 P D K v Z w 1 r 2 s J 4 9 b G Q P m 9 n D V v Y w P Q b G K T D O g H E g U g q E S o F Y K R A s B a K l Q L g U i J c B 8 T I g X g b E y 4 B 4 G R A v A + J l Q L w M i J c B 8 T I g X g 7 E y 4 F 4 O R A v B + L l Q L w c i J c D 8 X I g X g 7 E y 4 F 4 1 a l 4 H w / 3 9 / p u 5 l 0 x K Z 4 X t i / / 3 E s 1 o P I G m b 5 r i B y 3 S b s Z P D / z Y S j 8 + 0 Y k P H X y Q 9 + 1 / f u m l I + w / 6 U v / M b 0 m + v x V g 0 l e U y + n F 3 m o / h 7 2 J c n i J f r T u v 5 + A 6 c O k + W r r + 9 u x L O 0 e + e / / X S 8 7 7 W x u H U i T t 0 n P q M T E 7 e Z 3 8 m t 5 p c J F n t o d 0 M x a A x c + f 9 3 H d 7 D S V 5 0 X 1 s v 7 F D u / u 8 3 I X v D b w w E l J h y / Y i G F / D o 5 n R e C 1 z 5 z p p j x 4 7 c Z z W l e 3 Y f p C k Y + q z S 2 0 y n a z C F P 2 3 r c + 5 / a 1 / b c f 6 P s 7 0 8 e N z A z G O d O L J O M L 2 c 2 c Q F 4 y s p F 7 f v Z a L K A + K I u 6 E D N v 2 z 2 S V D B 0 7 F i / l p Q K U j v K o k G 5 m g c F p m 6 i l Q 9 J 4 N X 5 i 8 f p b Q w 2 u v Q 6 j D Z 4 + I W C z 8 U e Y B J H T n J M a O y x V p Z 9 t R 7 j Y o A M N e p x O o E m P 5 7 a 5 U Y 8 D 3 F C z P k p 0 c c O e Z H 3 q V o 6 H / m e N e 9 M N d f U o O k N W 6 + 4 O B 5 f C z + r e U z M 6 O G O A M y Y 4 Y 4 E z c T O f e e q 4 n c + e Y e A M m I O 4 q c + e 0 c A Z H Z w x w B k T n L G g G Q b m g I E 5 Y G A O G J g D B u a A g T l g Y A 4 Y m A M G 5 o C B O e B g D j i Y A w 7 m g I M 5 4 G A O O J g D D u a A g z n g Y A 4 4 m A N 1 J g d l U Y D N o k C i 2 k v g w N P 1 u W I k g L s J q C 1 j u 4 g F V W 2 6 q o A G c W 7 y 8 Q B O 3 0 R d L Y A I D B E h G x E 4 I g I i A i I C I g I i A i I C I k K F E C E l 1 S p K 9 S q l m u d I N d 9 2 q e Y b l G o + r 1 T z t F T z L Z P q a v x F P A o z C j M K 8 9 L e H U 9 7 d 3 x Z 7 4 6 v x 7 v j J b 0 7 v p v e H U f v T s k p o S L v j h d 6 d 3 w B 7 4 6 j d 5 c N B B o C w S q B Q M 0 B A n X b g U D d I B C o 8 w K B m g Y C F Y E A g Q C B A I G g i k C g p o F A X R Y I 1 P U A g V o S C N T d B A I V g U D J K a E i I F A L g U B d A A h U B I J s I N D L V e t f r i c c B A I Q C L Q c I N C 2 H Q i 0 D Q K B N i 8 Q a G k g 0 B A I E A g Q C B A I q g g E W h o I t G W B Q F s P E G g l g U D b T S D Q K t l i V Q M I t G I g 0 A q B Q F s A C D Q E g m w g M B A I E A g Q C B A I E A g Q C B A I q v N v e U 0 U 5 l U K s 5 4 j z P q 2 C 7 O + Q W H W 5 x V m P S 3 M O g o z C j M K M w p z F Z 0 6 P e 3 U 6 c s 6 d f p 6 n D q 9 p F O n 7 6 Z T p 6 N T p + S U U J F T p x c 6 d f o C T p 2 O T l 0 2 E F g I B A g E C A Q I B A g E C A Q I B N V x 6 u g x K v M q l d n I U W Z j 2 5 X Z 2 K A y G / M q s 5 F W Z g O V G Z U Z l R m V u Y p W n Z G 2 6 o x l r T p j P V a d U d K q M 3 b T q j P Q q l N y S q j I q j M K r T p j A a v O Q K s O I A K K R I B E g E S A R I B E g E S A R F A h r 4 6 h M q 9 S m c 0 c Z T a 3 X Z n N D S q z O a 8 y m 2 l l N l G Z U Z l R m V G Z q + j V m W m v z l z W q z P X 4 9 W Z J b 0 6 c z e 9 O h O 9 O i W n h I q 8 O r P Q q z M X 8 O p M 9 O o A I u B I B E g E S A R I B E g E S A R I B B X y 6 l R U 5 l U q s 5 W j z N a 2 K 7 O 1 Q W W 2 5 l V m K 6 3 M F i o z K j M q M y p z F b 0 6 K + 3 V W c t 6 d d Z 6 v D q r p F d n 7 a Z X Z 6 F X p + S U U J F X Z x V 6 d d Y C X p 2 F X h 1 A B B o S A R I B E g E S A R I B E g E S Q Y W 8 O r 1 a P w a l X F t h 4 I / J W 2 V b E f 2 H a L C v i C a 3 u 7 G I I t x Y Z 5 H k e p 7 W I k 7 8 T G 8 R j W F z g c 0 F N h f Y X F T P b q T H a b 8 x / m Y b S x m O o x t z 5 Y 4 j + G 1 A I J u H H u + m 5 1 j 2 + 6 X s 1 I / M i 5 J T 5 D q C C Z y s r Q V 8 x + y C R O N R Z t x E Q l g p I d A 8 Q q B b T w h 0 k 4 R A 5 y Y E m k E I F A k B C Q E J A Q m h k o R A M w i B L k 0 I d E 2 E Q M s S A t 1 R Q q B I C E p e F R U S A i 0 m B L o I I V A k h J k b i G X c Q G z p G 4 i t 6 Q Z i Z W 8 g t q M 3 E M M b S M m r o s I b i B X f Q G y R G 4 j h D Q R 4 F B Z 6 F C v 1 K H i e R 8 G 3 3 q P g m / Q o + N w e B c / w K D h 6 F O h R o E e B H k U l P Q q e Q Q h 8 a U L g a y I E X p Y Q + I 4 S A k d C U P K q q J A Q e D E h 8 E U I g e 8 y I f w L A A D / / w M A U E s B A i 0 A F A A G A A g A A A A h A C r d q k D S A A A A N w E A A B M A A A A A A A A A A A A A A A A A A A A A A F t D b 2 5 0 Z W 5 0 X 1 R 5 c G V z X S 5 4 b W x Q S w E C L Q A U A A I A C A A A A C E A V R z K R 6 s A A A D 2 A A A A E g A A A A A A A A A A A A A A A A A L A w A A Q 2 9 u Z m l n L 1 B h Y 2 t h Z 2 U u e G 1 s U E s B A i 0 A F A A C A A g A A A A h A E i y Z / j z B w A A m 8 M A A B M A A A A A A A A A A A A A A A A A 5 g M A A E Z v c m 1 1 b G F z L 1 N l Y 3 R p b 2 4 x L m 1 Q S w U G A A A A A A M A A w D C A A A A C g w 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A S A w A A A A A A n h I D 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F e H B v c n Q l M j B z a G V l d H M 8 L 0 l 0 Z W 1 Q Y X R o P j w v S X R l b U x v Y 2 F 0 a W 9 u P j x T d G F i b G V F b n R y a W V z P j x F b n R y e S B U e X B l P S J B Z G R l Z F R v R G F 0 Y U 1 v Z G V s I i B W Y W x 1 Z T 0 i b D A i L z 4 8 R W 5 0 c n k g V H l w Z T 0 i Q n V m Z m V y T m V 4 d F J l Z n J l c 2 g i I F Z h b H V l P S J s M S I v P j x F b n R y e S B U e X B l P S J G a W x s Q 2 9 1 b n Q i I F Z h b H V l P S J s M j c 2 M C I v P j x F b n R y e S B U e X B l P S J G a W x s R W 5 h Y m x l Z C I g V m F s d W U 9 I m w w I i 8 + P E V u d H J 5 I F R 5 c G U 9 I k Z p b G x F c n J v c k N v Z G U i I F Z h b H V l P S J z V W 5 r b m 9 3 b i I v P j x F b n R y e S B U e X B l P S J G a W x s R X J y b 3 J D b 3 V u d C I g V m F s d W U 9 I m w 4 I i 8 + P E V u d H J 5 I F R 5 c G U 9 I k Z p b G x M Y X N 0 V X B k Y X R l Z C I g V m F s d W U 9 I m Q y M D I w L T A z L T A 5 V D E x O j E w O j Q 0 L j Y w M j U z N z N a I i 8 + P E V u d H J 5 I F R 5 c G U 9 I k Z p b G x D b 2 x 1 b W 5 U e X B l c y I g V m F s d W U 9 I n N C Z 1 l H Q U F B Q U F B Q U F B Q U F B Q U F B Q U F B Q U F B Q U F B Q U F B Q U F B Q U F B Q U F B Q U F B Q U F B Q U F B Q U F B Q U F B P S I v P j x F b n R y e S B U e X B l P S J G a W x s Q 2 9 s d W 1 u T m F t Z X M i I F Z h b H V l P S J z W y Z x d W 9 0 O 1 N v d X J j Z S 5 O Y W 1 l J n F 1 b 3 Q 7 L C Z x d W 9 0 O 0 V 4 c G 9 y d C B T a G V l d 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N h M T E 1 Y T Q 3 L W N i O T M t N G Y 4 O C 0 4 O T c w L W M y Z T g 1 Y 2 Y y Z j k 3 Y y I v P j x F b n R y e S B U e X B l P S J S Z W x h d G l v b n N o a X B J b m Z v Q 2 9 u d G F p b m V y I i B W Y W x 1 Z T 0 i c 3 s m c X V v d D t j b 2 x 1 b W 5 D b 3 V u d C Z x d W 9 0 O z o 0 M S w m c X V v d D t r Z X l D b 2 x 1 b W 5 O Y W 1 l c y Z x d W 9 0 O z p b X S w m c X V v d D t x d W V y e V J l b G F 0 a W 9 u c 2 h p c H M m c X V v d D s 6 W 1 0 s J n F 1 b 3 Q 7 Y 2 9 s d W 1 u S W R l b n R p d G l l c y Z x d W 9 0 O z p b J n F 1 b 3 Q 7 U 2 V j d G l v b j E v R X h w b 3 J 0 I H N o Z W V 0 c y 9 D a G F u Z 2 V k I F R 5 c G U u e 1 N v d X J j Z S 5 O Y W 1 l L D B 9 J n F 1 b 3 Q 7 L C Z x d W 9 0 O 1 N l Y 3 R p b 2 4 x L 0 V 4 c G 9 y d C B z a G V l d H M v Q 2 h h b m d l Z C B U e X B l L n t F e H B v c n Q g U 2 h l Z X Q s M X 0 m c X V v d D s s J n F 1 b 3 Q 7 U 2 V j d G l v b j E v R X h w b 3 J 0 I H N o Z W V 0 c y 9 D a G F u Z 2 V k I F R 5 c G U u e 0 N v b H V t b j I s M n 0 m c X V v d D s s J n F 1 b 3 Q 7 U 2 V j d G l v b j E v R X h w b 3 J 0 I H N o Z W V 0 c y 9 D a G F u Z 2 V k I F R 5 c G U u e 0 N v b H V t b j M s M 3 0 m c X V v d D s s J n F 1 b 3 Q 7 U 2 V j d G l v b j E v R X h w b 3 J 0 I H N o Z W V 0 c y 9 D a G F u Z 2 V k I F R 5 c G U u e 0 N v b H V t b j Q s N H 0 m c X V v d D s s J n F 1 b 3 Q 7 U 2 V j d G l v b j E v R X h w b 3 J 0 I H N o Z W V 0 c y 9 D a G F u Z 2 V k I F R 5 c G U u e 0 N v b H V t b j U s N X 0 m c X V v d D s s J n F 1 b 3 Q 7 U 2 V j d G l v b j E v R X h w b 3 J 0 I H N o Z W V 0 c y 9 D a G F u Z 2 V k I F R 5 c G U u e 0 N v b H V t b j Y s N n 0 m c X V v d D s s J n F 1 b 3 Q 7 U 2 V j d G l v b j E v R X h w b 3 J 0 I H N o Z W V 0 c y 9 D a G F u Z 2 V k I F R 5 c G U u e 0 N v b H V t b j c s N 3 0 m c X V v d D s s J n F 1 b 3 Q 7 U 2 V j d G l v b j E v R X h w b 3 J 0 I H N o Z W V 0 c y 9 D a G F u Z 2 V k I F R 5 c G U u e 0 N v b H V t b j g s O H 0 m c X V v d D s s J n F 1 b 3 Q 7 U 2 V j d G l v b j E v R X h w b 3 J 0 I H N o Z W V 0 c y 9 D a G F u Z 2 V k I F R 5 c G U u e 0 N v b H V t b j k s O X 0 m c X V v d D s s J n F 1 b 3 Q 7 U 2 V j d G l v b j E v R X h w b 3 J 0 I H N o Z W V 0 c y 9 D a G F u Z 2 V k I F R 5 c G U u e 0 N v b H V t b j E w L D E w f S Z x d W 9 0 O y w m c X V v d D t T Z W N 0 a W 9 u M S 9 F e H B v c n Q g c 2 h l Z X R z L 0 N o Y W 5 n Z W Q g V H l w Z S 5 7 Q 2 9 s d W 1 u M T E s M T F 9 J n F 1 b 3 Q 7 L C Z x d W 9 0 O 1 N l Y 3 R p b 2 4 x L 0 V 4 c G 9 y d C B z a G V l d H M v Q 2 h h b m d l Z C B U e X B l L n t D b 2 x 1 b W 4 x M i w x M n 0 m c X V v d D s s J n F 1 b 3 Q 7 U 2 V j d G l v b j E v R X h w b 3 J 0 I H N o Z W V 0 c y 9 D a G F u Z 2 V k I F R 5 c G U u e 0 N v b H V t b j E z L D E z f S Z x d W 9 0 O y w m c X V v d D t T Z W N 0 a W 9 u M S 9 F e H B v c n Q g c 2 h l Z X R z L 0 N o Y W 5 n Z W Q g V H l w Z S 5 7 Q 2 9 s d W 1 u M T Q s M T R 9 J n F 1 b 3 Q 7 L C Z x d W 9 0 O 1 N l Y 3 R p b 2 4 x L 0 V 4 c G 9 y d C B z a G V l d H M v Q 2 h h b m d l Z C B U e X B l L n t D b 2 x 1 b W 4 x N S w x N X 0 m c X V v d D s s J n F 1 b 3 Q 7 U 2 V j d G l v b j E v R X h w b 3 J 0 I H N o Z W V 0 c y 9 D a G F u Z 2 V k I F R 5 c G U u e 0 N v b H V t b j E 2 L D E 2 f S Z x d W 9 0 O y w m c X V v d D t T Z W N 0 a W 9 u M S 9 F e H B v c n Q g c 2 h l Z X R z L 0 N o Y W 5 n Z W Q g V H l w Z S 5 7 Q 2 9 s d W 1 u M T c s M T d 9 J n F 1 b 3 Q 7 L C Z x d W 9 0 O 1 N l Y 3 R p b 2 4 x L 0 V 4 c G 9 y d C B z a G V l d H M v Q 2 h h b m d l Z C B U e X B l L n t D b 2 x 1 b W 4 x O C w x O H 0 m c X V v d D s s J n F 1 b 3 Q 7 U 2 V j d G l v b j E v R X h w b 3 J 0 I H N o Z W V 0 c y 9 D a G F u Z 2 V k I F R 5 c G U u e 0 N v b H V t b j E 5 L D E 5 f S Z x d W 9 0 O y w m c X V v d D t T Z W N 0 a W 9 u M S 9 F e H B v c n Q g c 2 h l Z X R z L 0 N o Y W 5 n Z W Q g V H l w Z S 5 7 Q 2 9 s d W 1 u M j A s M j B 9 J n F 1 b 3 Q 7 L C Z x d W 9 0 O 1 N l Y 3 R p b 2 4 x L 0 V 4 c G 9 y d C B z a G V l d H M v Q 2 h h b m d l Z C B U e X B l L n t D b 2 x 1 b W 4 y M S w y M X 0 m c X V v d D s s J n F 1 b 3 Q 7 U 2 V j d G l v b j E v R X h w b 3 J 0 I H N o Z W V 0 c y 9 D a G F u Z 2 V k I F R 5 c G U u e 0 N v b H V t b j I y L D I y f S Z x d W 9 0 O y w m c X V v d D t T Z W N 0 a W 9 u M S 9 F e H B v c n Q g c 2 h l Z X R z L 0 N o Y W 5 n Z W Q g V H l w Z S 5 7 Q 2 9 s d W 1 u M j M s M j N 9 J n F 1 b 3 Q 7 L C Z x d W 9 0 O 1 N l Y 3 R p b 2 4 x L 0 V 4 c G 9 y d C B z a G V l d H M v Q 2 h h b m d l Z C B U e X B l L n t D b 2 x 1 b W 4 y N C w y N H 0 m c X V v d D s s J n F 1 b 3 Q 7 U 2 V j d G l v b j E v R X h w b 3 J 0 I H N o Z W V 0 c y 9 D a G F u Z 2 V k I F R 5 c G U u e 0 N v b H V t b j I 1 L D I 1 f S Z x d W 9 0 O y w m c X V v d D t T Z W N 0 a W 9 u M S 9 F e H B v c n Q g c 2 h l Z X R z L 0 N o Y W 5 n Z W Q g V H l w Z S 5 7 Q 2 9 s d W 1 u M j Y s M j Z 9 J n F 1 b 3 Q 7 L C Z x d W 9 0 O 1 N l Y 3 R p b 2 4 x L 0 V 4 c G 9 y d C B z a G V l d H M v Q 2 h h b m d l Z C B U e X B l L n t D b 2 x 1 b W 4 y N y w y N 3 0 m c X V v d D s s J n F 1 b 3 Q 7 U 2 V j d G l v b j E v R X h w b 3 J 0 I H N o Z W V 0 c y 9 D a G F u Z 2 V k I F R 5 c G U u e 0 N v b H V t b j I 4 L D I 4 f S Z x d W 9 0 O y w m c X V v d D t T Z W N 0 a W 9 u M S 9 F e H B v c n Q g c 2 h l Z X R z L 0 N o Y W 5 n Z W Q g V H l w Z S 5 7 Q 2 9 s d W 1 u M j k s M j l 9 J n F 1 b 3 Q 7 L C Z x d W 9 0 O 1 N l Y 3 R p b 2 4 x L 0 V 4 c G 9 y d C B z a G V l d H M v Q 2 h h b m d l Z C B U e X B l L n t D b 2 x 1 b W 4 z M C w z M H 0 m c X V v d D s s J n F 1 b 3 Q 7 U 2 V j d G l v b j E v R X h w b 3 J 0 I H N o Z W V 0 c y 9 D a G F u Z 2 V k I F R 5 c G U u e 0 N v b H V t b j M x L D M x f S Z x d W 9 0 O y w m c X V v d D t T Z W N 0 a W 9 u M S 9 F e H B v c n Q g c 2 h l Z X R z L 0 N o Y W 5 n Z W Q g V H l w Z S 5 7 Q 2 9 s d W 1 u M z I s M z J 9 J n F 1 b 3 Q 7 L C Z x d W 9 0 O 1 N l Y 3 R p b 2 4 x L 0 V 4 c G 9 y d C B z a G V l d H M v Q 2 h h b m d l Z C B U e X B l L n t D b 2 x 1 b W 4 z M y w z M 3 0 m c X V v d D s s J n F 1 b 3 Q 7 U 2 V j d G l v b j E v R X h w b 3 J 0 I H N o Z W V 0 c y 9 D a G F u Z 2 V k I F R 5 c G U u e 0 N v b H V t b j M 0 L D M 0 f S Z x d W 9 0 O y w m c X V v d D t T Z W N 0 a W 9 u M S 9 F e H B v c n Q g c 2 h l Z X R z L 0 N o Y W 5 n Z W Q g V H l w Z S 5 7 Q 2 9 s d W 1 u M z U s M z V 9 J n F 1 b 3 Q 7 L C Z x d W 9 0 O 1 N l Y 3 R p b 2 4 x L 0 V 4 c G 9 y d C B z a G V l d H M v Q 2 h h b m d l Z C B U e X B l L n t D b 2 x 1 b W 4 z N i w z N n 0 m c X V v d D s s J n F 1 b 3 Q 7 U 2 V j d G l v b j E v R X h w b 3 J 0 I H N o Z W V 0 c y 9 D a G F u Z 2 V k I F R 5 c G U u e 0 N v b H V t b j M 3 L D M 3 f S Z x d W 9 0 O y w m c X V v d D t T Z W N 0 a W 9 u M S 9 F e H B v c n Q g c 2 h l Z X R z L 0 N o Y W 5 n Z W Q g V H l w Z S 5 7 Q 2 9 s d W 1 u M z g s M z h 9 J n F 1 b 3 Q 7 L C Z x d W 9 0 O 1 N l Y 3 R p b 2 4 x L 0 V 4 c G 9 y d C B z a G V l d H M v Q 2 h h b m d l Z C B U e X B l L n t D b 2 x 1 b W 4 z O S w z O X 0 m c X V v d D s s J n F 1 b 3 Q 7 U 2 V j d G l v b j E v R X h w b 3 J 0 I H N o Z W V 0 c y 9 D a G F u Z 2 V k I F R 5 c G U u e 0 N v b H V t b j Q w L D Q w f S Z x d W 9 0 O 1 0 s J n F 1 b 3 Q 7 Q 2 9 s d W 1 u Q 2 9 1 b n Q m c X V v d D s 6 N D E s J n F 1 b 3 Q 7 S 2 V 5 Q 2 9 s d W 1 u T m F t Z X M m c X V v d D s 6 W 1 0 s J n F 1 b 3 Q 7 Q 2 9 s d W 1 u S W R l b n R p d G l l c y Z x d W 9 0 O z p b J n F 1 b 3 Q 7 U 2 V j d G l v b j E v R X h w b 3 J 0 I H N o Z W V 0 c y 9 D a G F u Z 2 V k I F R 5 c G U u e 1 N v d X J j Z S 5 O Y W 1 l L D B 9 J n F 1 b 3 Q 7 L C Z x d W 9 0 O 1 N l Y 3 R p b 2 4 x L 0 V 4 c G 9 y d C B z a G V l d H M v Q 2 h h b m d l Z C B U e X B l L n t F e H B v c n Q g U 2 h l Z X Q s M X 0 m c X V v d D s s J n F 1 b 3 Q 7 U 2 V j d G l v b j E v R X h w b 3 J 0 I H N o Z W V 0 c y 9 D a G F u Z 2 V k I F R 5 c G U u e 0 N v b H V t b j I s M n 0 m c X V v d D s s J n F 1 b 3 Q 7 U 2 V j d G l v b j E v R X h w b 3 J 0 I H N o Z W V 0 c y 9 D a G F u Z 2 V k I F R 5 c G U u e 0 N v b H V t b j M s M 3 0 m c X V v d D s s J n F 1 b 3 Q 7 U 2 V j d G l v b j E v R X h w b 3 J 0 I H N o Z W V 0 c y 9 D a G F u Z 2 V k I F R 5 c G U u e 0 N v b H V t b j Q s N H 0 m c X V v d D s s J n F 1 b 3 Q 7 U 2 V j d G l v b j E v R X h w b 3 J 0 I H N o Z W V 0 c y 9 D a G F u Z 2 V k I F R 5 c G U u e 0 N v b H V t b j U s N X 0 m c X V v d D s s J n F 1 b 3 Q 7 U 2 V j d G l v b j E v R X h w b 3 J 0 I H N o Z W V 0 c y 9 D a G F u Z 2 V k I F R 5 c G U u e 0 N v b H V t b j Y s N n 0 m c X V v d D s s J n F 1 b 3 Q 7 U 2 V j d G l v b j E v R X h w b 3 J 0 I H N o Z W V 0 c y 9 D a G F u Z 2 V k I F R 5 c G U u e 0 N v b H V t b j c s N 3 0 m c X V v d D s s J n F 1 b 3 Q 7 U 2 V j d G l v b j E v R X h w b 3 J 0 I H N o Z W V 0 c y 9 D a G F u Z 2 V k I F R 5 c G U u e 0 N v b H V t b j g s O H 0 m c X V v d D s s J n F 1 b 3 Q 7 U 2 V j d G l v b j E v R X h w b 3 J 0 I H N o Z W V 0 c y 9 D a G F u Z 2 V k I F R 5 c G U u e 0 N v b H V t b j k s O X 0 m c X V v d D s s J n F 1 b 3 Q 7 U 2 V j d G l v b j E v R X h w b 3 J 0 I H N o Z W V 0 c y 9 D a G F u Z 2 V k I F R 5 c G U u e 0 N v b H V t b j E w L D E w f S Z x d W 9 0 O y w m c X V v d D t T Z W N 0 a W 9 u M S 9 F e H B v c n Q g c 2 h l Z X R z L 0 N o Y W 5 n Z W Q g V H l w Z S 5 7 Q 2 9 s d W 1 u M T E s M T F 9 J n F 1 b 3 Q 7 L C Z x d W 9 0 O 1 N l Y 3 R p b 2 4 x L 0 V 4 c G 9 y d C B z a G V l d H M v Q 2 h h b m d l Z C B U e X B l L n t D b 2 x 1 b W 4 x M i w x M n 0 m c X V v d D s s J n F 1 b 3 Q 7 U 2 V j d G l v b j E v R X h w b 3 J 0 I H N o Z W V 0 c y 9 D a G F u Z 2 V k I F R 5 c G U u e 0 N v b H V t b j E z L D E z f S Z x d W 9 0 O y w m c X V v d D t T Z W N 0 a W 9 u M S 9 F e H B v c n Q g c 2 h l Z X R z L 0 N o Y W 5 n Z W Q g V H l w Z S 5 7 Q 2 9 s d W 1 u M T Q s M T R 9 J n F 1 b 3 Q 7 L C Z x d W 9 0 O 1 N l Y 3 R p b 2 4 x L 0 V 4 c G 9 y d C B z a G V l d H M v Q 2 h h b m d l Z C B U e X B l L n t D b 2 x 1 b W 4 x N S w x N X 0 m c X V v d D s s J n F 1 b 3 Q 7 U 2 V j d G l v b j E v R X h w b 3 J 0 I H N o Z W V 0 c y 9 D a G F u Z 2 V k I F R 5 c G U u e 0 N v b H V t b j E 2 L D E 2 f S Z x d W 9 0 O y w m c X V v d D t T Z W N 0 a W 9 u M S 9 F e H B v c n Q g c 2 h l Z X R z L 0 N o Y W 5 n Z W Q g V H l w Z S 5 7 Q 2 9 s d W 1 u M T c s M T d 9 J n F 1 b 3 Q 7 L C Z x d W 9 0 O 1 N l Y 3 R p b 2 4 x L 0 V 4 c G 9 y d C B z a G V l d H M v Q 2 h h b m d l Z C B U e X B l L n t D b 2 x 1 b W 4 x O C w x O H 0 m c X V v d D s s J n F 1 b 3 Q 7 U 2 V j d G l v b j E v R X h w b 3 J 0 I H N o Z W V 0 c y 9 D a G F u Z 2 V k I F R 5 c G U u e 0 N v b H V t b j E 5 L D E 5 f S Z x d W 9 0 O y w m c X V v d D t T Z W N 0 a W 9 u M S 9 F e H B v c n Q g c 2 h l Z X R z L 0 N o Y W 5 n Z W Q g V H l w Z S 5 7 Q 2 9 s d W 1 u M j A s M j B 9 J n F 1 b 3 Q 7 L C Z x d W 9 0 O 1 N l Y 3 R p b 2 4 x L 0 V 4 c G 9 y d C B z a G V l d H M v Q 2 h h b m d l Z C B U e X B l L n t D b 2 x 1 b W 4 y M S w y M X 0 m c X V v d D s s J n F 1 b 3 Q 7 U 2 V j d G l v b j E v R X h w b 3 J 0 I H N o Z W V 0 c y 9 D a G F u Z 2 V k I F R 5 c G U u e 0 N v b H V t b j I y L D I y f S Z x d W 9 0 O y w m c X V v d D t T Z W N 0 a W 9 u M S 9 F e H B v c n Q g c 2 h l Z X R z L 0 N o Y W 5 n Z W Q g V H l w Z S 5 7 Q 2 9 s d W 1 u M j M s M j N 9 J n F 1 b 3 Q 7 L C Z x d W 9 0 O 1 N l Y 3 R p b 2 4 x L 0 V 4 c G 9 y d C B z a G V l d H M v Q 2 h h b m d l Z C B U e X B l L n t D b 2 x 1 b W 4 y N C w y N H 0 m c X V v d D s s J n F 1 b 3 Q 7 U 2 V j d G l v b j E v R X h w b 3 J 0 I H N o Z W V 0 c y 9 D a G F u Z 2 V k I F R 5 c G U u e 0 N v b H V t b j I 1 L D I 1 f S Z x d W 9 0 O y w m c X V v d D t T Z W N 0 a W 9 u M S 9 F e H B v c n Q g c 2 h l Z X R z L 0 N o Y W 5 n Z W Q g V H l w Z S 5 7 Q 2 9 s d W 1 u M j Y s M j Z 9 J n F 1 b 3 Q 7 L C Z x d W 9 0 O 1 N l Y 3 R p b 2 4 x L 0 V 4 c G 9 y d C B z a G V l d H M v Q 2 h h b m d l Z C B U e X B l L n t D b 2 x 1 b W 4 y N y w y N 3 0 m c X V v d D s s J n F 1 b 3 Q 7 U 2 V j d G l v b j E v R X h w b 3 J 0 I H N o Z W V 0 c y 9 D a G F u Z 2 V k I F R 5 c G U u e 0 N v b H V t b j I 4 L D I 4 f S Z x d W 9 0 O y w m c X V v d D t T Z W N 0 a W 9 u M S 9 F e H B v c n Q g c 2 h l Z X R z L 0 N o Y W 5 n Z W Q g V H l w Z S 5 7 Q 2 9 s d W 1 u M j k s M j l 9 J n F 1 b 3 Q 7 L C Z x d W 9 0 O 1 N l Y 3 R p b 2 4 x L 0 V 4 c G 9 y d C B z a G V l d H M v Q 2 h h b m d l Z C B U e X B l L n t D b 2 x 1 b W 4 z M C w z M H 0 m c X V v d D s s J n F 1 b 3 Q 7 U 2 V j d G l v b j E v R X h w b 3 J 0 I H N o Z W V 0 c y 9 D a G F u Z 2 V k I F R 5 c G U u e 0 N v b H V t b j M x L D M x f S Z x d W 9 0 O y w m c X V v d D t T Z W N 0 a W 9 u M S 9 F e H B v c n Q g c 2 h l Z X R z L 0 N o Y W 5 n Z W Q g V H l w Z S 5 7 Q 2 9 s d W 1 u M z I s M z J 9 J n F 1 b 3 Q 7 L C Z x d W 9 0 O 1 N l Y 3 R p b 2 4 x L 0 V 4 c G 9 y d C B z a G V l d H M v Q 2 h h b m d l Z C B U e X B l L n t D b 2 x 1 b W 4 z M y w z M 3 0 m c X V v d D s s J n F 1 b 3 Q 7 U 2 V j d G l v b j E v R X h w b 3 J 0 I H N o Z W V 0 c y 9 D a G F u Z 2 V k I F R 5 c G U u e 0 N v b H V t b j M 0 L D M 0 f S Z x d W 9 0 O y w m c X V v d D t T Z W N 0 a W 9 u M S 9 F e H B v c n Q g c 2 h l Z X R z L 0 N o Y W 5 n Z W Q g V H l w Z S 5 7 Q 2 9 s d W 1 u M z U s M z V 9 J n F 1 b 3 Q 7 L C Z x d W 9 0 O 1 N l Y 3 R p b 2 4 x L 0 V 4 c G 9 y d C B z a G V l d H M v Q 2 h h b m d l Z C B U e X B l L n t D b 2 x 1 b W 4 z N i w z N n 0 m c X V v d D s s J n F 1 b 3 Q 7 U 2 V j d G l v b j E v R X h w b 3 J 0 I H N o Z W V 0 c y 9 D a G F u Z 2 V k I F R 5 c G U u e 0 N v b H V t b j M 3 L D M 3 f S Z x d W 9 0 O y w m c X V v d D t T Z W N 0 a W 9 u M S 9 F e H B v c n Q g c 2 h l Z X R z L 0 N o Y W 5 n Z W Q g V H l w Z S 5 7 Q 2 9 s d W 1 u M z g s M z h 9 J n F 1 b 3 Q 7 L C Z x d W 9 0 O 1 N l Y 3 R p b 2 4 x L 0 V 4 c G 9 y d C B z a G V l d H M v Q 2 h h b m d l Z C B U e X B l L n t D b 2 x 1 b W 4 z O S w z O X 0 m c X V v d D s s J n F 1 b 3 Q 7 U 2 V j d G l v b j E v R X h w b 3 J 0 I H N o Z W V 0 c y 9 D a G F u Z 2 V k I F R 5 c G U u e 0 N v b H V t b j Q w L D Q w f S Z x d W 9 0 O 1 0 s J n F 1 b 3 Q 7 U m V s Y X R p b 2 5 z a G l w S W 5 m b y Z x d W 9 0 O z p b X X 0 i L z 4 8 R W 5 0 c n k g V H l w Z T 0 i U m V z d W x 0 V H l w Z S I g V m F s d W U 9 I n N F e G N l c H R p b 2 4 i L z 4 8 R W 5 0 c n k g V H l w Z T 0 i R m l s b E 9 i a m V j d F R 5 c G U i I F Z h b H V l P S J z Q 2 9 u b m V j d G l v b k 9 u b H k i L z 4 8 R W 5 0 c n k g V H l w Z T 0 i T m F t Z V V w Z G F 0 Z W R B Z n R l c k Z p b G w i I F Z h b H V l P S J s M C I v P j w v U 3 R h Y m x l R W 5 0 c m l l c z 4 8 L 0 l 0 Z W 0 + P E l 0 Z W 0 + P E l 0 Z W 1 M b 2 N h d G l v b j 4 8 S X R l b V R 5 c G U + R m 9 y b X V s Y T w v S X R l b V R 5 c G U + P E l 0 Z W 1 Q Y X R o P l N l Y 3 R p b 2 4 x L 1 B h c m F t Z X R l c j E 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C 0 w M i 0 w N 1 Q x N z o z M D o 1 O C 4 0 M T Q y M j A y 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z Q 5 M G Q x N 2 M 4 L T Q 3 Y z k t N D g 4 M C 0 4 N m Z m L W I 0 M z l m O T N k N m R m Y y I v P j x F b n R y e S B U e X B l P S J S Z X N 1 b H R U e X B l I i B W Y W x 1 Z T 0 i c 0 V 4 Y 2 V w d G l v b i I v P j x F b n R y e S B U e X B l P S J G a W x s T 2 J q Z W N 0 V H l w Z S I g V m F s d W U 9 I n N D b 2 5 u Z W N 0 a W 9 u T 2 5 s e S I v P j x F b n R y e S B U e X B l P S J M b 2 F k V G 9 S Z X B v c n R E a X N h Y m x l Z C I g V m F s d W U 9 I m w x I i 8 + P C 9 T d G F i b G V F b n R y a W V z P j w v S X R l b T 4 8 S X R l b T 4 8 S X R l b U x v Y 2 F 0 a W 9 u P j x J d G V t V H l w Z T 5 G b 3 J t d W x h P C 9 J d G V t V H l w Z T 4 8 S X R l b V B h d G g + U 2 V j d G l v b j E v U 2 F t c G x l J T I w R m l s Z 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w L T A y L T A 3 V D E 3 O j M w O j U 4 L j Q x N z I w M T J 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N D k w Z D E 3 Y z g t N D d j O S 0 0 O D g w L T g 2 Z m Y t Y j Q z O W Y 5 M 2 Q 2 Z G Z j I i 8 + P E V u d H J 5 I F R 5 c G U 9 I l J l c 3 V s d F R 5 c G U i I F Z h b H V l P S J z R X h j Z X B 0 a W 9 u I i 8 + P E V u d H J 5 I F R 5 c G U 9 I k Z p b G x P Y m p l Y 3 R U e X B l I i B W Y W x 1 Z T 0 i c 0 N v b m 5 l Y 3 R p b 2 5 P b m x 5 I i 8 + P E V u d H J 5 I F R 5 c G U 9 I k x v Y W R l Z F R v Q W 5 h b H l z a X N T Z X J 2 a W N l c y I g V m F s d W U 9 I m w w I i 8 + P E V u d H J 5 I F R 5 c G U 9 I k x v Y W R U b 1 J l c G 9 y d E R p c 2 F i b G V k I i B W Y W x 1 Z T 0 i b D E i L z 4 8 L 1 N 0 Y W J s Z U V u d H J p Z X M + P C 9 J d G V t P j x J d G V t P j x J d G V t T G 9 j Y X R p b 2 4 + P E l 0 Z W 1 U e X B l P k Z v c m 1 1 b G E 8 L 0 l 0 Z W 1 U e X B l P j x J d G V t U G F 0 a D 5 T Z W N 0 a W 9 u M S 9 U c m F u c 2 Z v c m 0 l M j B T Y W 1 w b G U 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A t M D I t M D d U M T c 6 M z A 6 N T g u N D E y M j I y M V 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N l M D c 4 Z D I x N y 1 i M 2 I 2 L T Q 2 O T A t O W R j Y y 0 2 Z j k 1 O T Y 1 N 2 Q 0 O T A i L z 4 8 R W 5 0 c n k g V H l w Z T 0 i U m V z d W x 0 V H l w Z S I g V m F s d W U 9 I n N F e G N l c H R p b 2 4 i L z 4 8 R W 5 0 c n k g V H l w Z T 0 i R m l s b E 9 i a m V j d F R 5 c G U i I F Z h b H V l P S J z Q 2 9 u b m V j d G l v b k 9 u b H k i L z 4 8 R W 5 0 c n k g V H l w Z T 0 i T m F t Z V V w Z G F 0 Z W R B Z n R l c k Z p b G w i I F Z h b H V l P S J s M S I v P j x F b n R y e S B U e X B l P S J M b 2 F k V G 9 S Z X B v c n R E a X N h Y m x l Z C I g V m F s d W U 9 I m w x I i 8 + P C 9 T d G F i b G V F b n R y a W V z P j w v S X R l b T 4 8 S X R l b T 4 8 S X R l b U x v Y 2 F 0 a W 9 u P j x J d G V t V H l w Z T 5 G b 3 J t d W x h P C 9 J d G V t V H l w Z T 4 8 S X R l b V B h d G g + U 2 V j d G l v b j E v V H J h b n N m b 3 J t J T I w R m l s Z 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w L T A y L T A 3 V D E 3 O j M w O j U 4 L j Q x O D E 5 N z J 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N D k w Z D E 3 Y z g t N D d j O S 0 0 O D g w L T g 2 Z m Y t Y j Q z O W Y 5 M 2 Q 2 Z G Z j I i 8 + P E V u d H J 5 I F R 5 c G U 9 I l J l c 3 V s d F R 5 c G U i I F Z h b H V l P S J z R n V u Y 3 R p b 2 4 i L z 4 8 R W 5 0 c n k g V H l w Z T 0 i R m l s b E 9 i a m V j d F R 5 c G U i I F Z h b H V l P S J z Q 2 9 u b m V j d G l v b k 9 u b H k i L z 4 8 R W 5 0 c n k g V H l w Z T 0 i T G 9 h Z F R v U m V w b 3 J 0 R G l z Y W J s Z W Q i I F Z h b H V l P S J s M S I v P j w v U 3 R h Y m x l R W 5 0 c m l l c z 4 8 L 0 l 0 Z W 0 + P E l 0 Z W 0 + P E l 0 Z W 1 M b 2 N h d G l v b j 4 8 S X R l b V R 5 c G U + R m 9 y b X V s Y T w v S X R l b V R 5 c G U + P E l 0 Z W 1 Q Y X R o P l N l Y 3 R p b 2 4 x L 0 V 4 c G 9 y d C U y M H N o Z W V 0 c y U y M C g y K T w v S X R l b V B h d G g + P C 9 J d G V t T G 9 j Y X R p b 2 4 + P F N 0 Y W J s Z U V u d H J p Z X M + P E V u d H J 5 I F R 5 c G U 9 I k F k Z G V k V G 9 E Y X R h T W 9 k Z W w i I F Z h b H V l P S J s M C I v P j x F b n R y e S B U e X B l P S J C d W Z m Z X J O Z X h 0 U m V m c m V z a C I g V m F s d W U 9 I m w x I i 8 + P E V u d H J 5 I F R 5 c G U 9 I k Z p b G x D b 3 V u d C I g V m F s d W U 9 I m w 2 N j U i L z 4 8 R W 5 0 c n k g V H l w Z T 0 i R m l s b E V u Y W J s Z W Q i I F Z h b H V l P S J s M C I v P j x F b n R y e S B U e X B l P S J G a W x s R X J y b 3 J D b 2 R l I i B W Y W x 1 Z T 0 i c 1 V u a 2 5 v d 2 4 i L z 4 8 R W 5 0 c n k g V H l w Z T 0 i R m l s b E V y c m 9 y Q 2 9 1 b n Q i I F Z h b H V l P S J s M i I v P j x F b n R y e S B U e X B l P S J G a W x s T G F z d F V w Z G F 0 Z W Q i I F Z h b H V l P S J k M j A y M C 0 w N y 0 y N F Q x N D o w N T o 1 M S 4 2 N D U x N D M 5 W i I v P j x F b n R y e S B U e X B l P S J G a W x s Q 2 9 s d W 1 u V H l w Z X M i I F Z h b H V l P S J z Q m d Z R 0 F 3 V U Z C U V V G Q l F N R E F 3 T U R B d 0 1 E Q X d N R E F 3 T U R B d 0 1 E Q X d N R E F 3 T U R B d 0 1 E Q X d N R E F 3 T T 0 i L z 4 8 R W 5 0 c n k g V H l w Z T 0 i R m l s b E N v b H V t b k 5 h b W V z I i B W Y W x 1 Z T 0 i c 1 s m c X V v d D t T b 3 V y Y 2 U u T m F t Z S Z x d W 9 0 O y w m c X V v d D t F e H B v c n Q g U 2 h l Z X Q 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D E s J n F 1 b 3 Q 7 a 2 V 5 Q 2 9 s d W 1 u T m F t Z X M m c X V v d D s 6 W 1 0 s J n F 1 b 3 Q 7 c X V l c n l S Z W x h d G l v b n N o a X B z J n F 1 b 3 Q 7 O l t d L C Z x d W 9 0 O 2 N v b H V t b k l k Z W 5 0 a X R p Z X M m c X V v d D s 6 W y Z x d W 9 0 O 1 N l Y 3 R p b 2 4 x L 0 V 4 c G 9 y d C B z a G V l d H M g K D I p L 0 N o Y W 5 n Z W Q g V H l w Z S 5 7 U 2 9 1 c m N l L k 5 h b W U s M H 0 m c X V v d D s s J n F 1 b 3 Q 7 U 2 V j d G l v b j E v R X h w b 3 J 0 I H N o Z W V 0 c y A o M i k v Q 2 h h b m d l Z C B U e X B l L n t F e H B v c n Q g U 2 h l Z X Q s M X 0 m c X V v d D s s J n F 1 b 3 Q 7 U 2 V j d G l v b j E v R X h w b 3 J 0 I H N o Z W V 0 c y A o M i k v Q 2 h h b m d l Z C B U e X B l L n t D b 2 x 1 b W 4 y L D J 9 J n F 1 b 3 Q 7 L C Z x d W 9 0 O 1 N l Y 3 R p b 2 4 x L 0 V 4 c G 9 y d C B z a G V l d H M g K D I p L 0 N o Y W 5 n Z W Q g V H l w Z S 5 7 Q 2 9 s d W 1 u M y w z f S Z x d W 9 0 O y w m c X V v d D t T Z W N 0 a W 9 u M S 9 F e H B v c n Q g c 2 h l Z X R z I C g y K S 9 D a G F u Z 2 V k I F R 5 c G U u e 0 N v b H V t b j Q s N H 0 m c X V v d D s s J n F 1 b 3 Q 7 U 2 V j d G l v b j E v R X h w b 3 J 0 I H N o Z W V 0 c y A o M i k v Q 2 h h b m d l Z C B U e X B l L n t D b 2 x 1 b W 4 1 L D V 9 J n F 1 b 3 Q 7 L C Z x d W 9 0 O 1 N l Y 3 R p b 2 4 x L 0 V 4 c G 9 y d C B z a G V l d H M g K D I p L 0 N o Y W 5 n Z W Q g V H l w Z S 5 7 Q 2 9 s d W 1 u N i w 2 f S Z x d W 9 0 O y w m c X V v d D t T Z W N 0 a W 9 u M S 9 F e H B v c n Q g c 2 h l Z X R z I C g y K S 9 D a G F u Z 2 V k I F R 5 c G U u e 0 N v b H V t b j c s N 3 0 m c X V v d D s s J n F 1 b 3 Q 7 U 2 V j d G l v b j E v R X h w b 3 J 0 I H N o Z W V 0 c y A o M i k v Q 2 h h b m d l Z C B U e X B l L n t D b 2 x 1 b W 4 4 L D h 9 J n F 1 b 3 Q 7 L C Z x d W 9 0 O 1 N l Y 3 R p b 2 4 x L 0 V 4 c G 9 y d C B z a G V l d H M g K D I p L 0 N o Y W 5 n Z W Q g V H l w Z S 5 7 Q 2 9 s d W 1 u O S w 5 f S Z x d W 9 0 O y w m c X V v d D t T Z W N 0 a W 9 u M S 9 F e H B v c n Q g c 2 h l Z X R z I C g y K S 9 D a G F u Z 2 V k I F R 5 c G U u e 0 N v b H V t b j E w L D E w f S Z x d W 9 0 O y w m c X V v d D t T Z W N 0 a W 9 u M S 9 F e H B v c n Q g c 2 h l Z X R z I C g y K S 9 D a G F u Z 2 V k I F R 5 c G U u e 0 N v b H V t b j E x L D E x f S Z x d W 9 0 O y w m c X V v d D t T Z W N 0 a W 9 u M S 9 F e H B v c n Q g c 2 h l Z X R z I C g y K S 9 D a G F u Z 2 V k I F R 5 c G U u e 0 N v b H V t b j E y L D E y f S Z x d W 9 0 O y w m c X V v d D t T Z W N 0 a W 9 u M S 9 F e H B v c n Q g c 2 h l Z X R z I C g y K S 9 D a G F u Z 2 V k I F R 5 c G U u e 0 N v b H V t b j E z L D E z f S Z x d W 9 0 O y w m c X V v d D t T Z W N 0 a W 9 u M S 9 F e H B v c n Q g c 2 h l Z X R z I C g y K S 9 D a G F u Z 2 V k I F R 5 c G U u e 0 N v b H V t b j E 0 L D E 0 f S Z x d W 9 0 O y w m c X V v d D t T Z W N 0 a W 9 u M S 9 F e H B v c n Q g c 2 h l Z X R z I C g y K S 9 D a G F u Z 2 V k I F R 5 c G U u e 0 N v b H V t b j E 1 L D E 1 f S Z x d W 9 0 O y w m c X V v d D t T Z W N 0 a W 9 u M S 9 F e H B v c n Q g c 2 h l Z X R z I C g y K S 9 D a G F u Z 2 V k I F R 5 c G U u e 0 N v b H V t b j E 2 L D E 2 f S Z x d W 9 0 O y w m c X V v d D t T Z W N 0 a W 9 u M S 9 F e H B v c n Q g c 2 h l Z X R z I C g y K S 9 D a G F u Z 2 V k I F R 5 c G U u e 0 N v b H V t b j E 3 L D E 3 f S Z x d W 9 0 O y w m c X V v d D t T Z W N 0 a W 9 u M S 9 F e H B v c n Q g c 2 h l Z X R z I C g y K S 9 D a G F u Z 2 V k I F R 5 c G U u e 0 N v b H V t b j E 4 L D E 4 f S Z x d W 9 0 O y w m c X V v d D t T Z W N 0 a W 9 u M S 9 F e H B v c n Q g c 2 h l Z X R z I C g y K S 9 D a G F u Z 2 V k I F R 5 c G U u e 0 N v b H V t b j E 5 L D E 5 f S Z x d W 9 0 O y w m c X V v d D t T Z W N 0 a W 9 u M S 9 F e H B v c n Q g c 2 h l Z X R z I C g y K S 9 D a G F u Z 2 V k I F R 5 c G U u e 0 N v b H V t b j I w L D I w f S Z x d W 9 0 O y w m c X V v d D t T Z W N 0 a W 9 u M S 9 F e H B v c n Q g c 2 h l Z X R z I C g y K S 9 D a G F u Z 2 V k I F R 5 c G U u e 0 N v b H V t b j I x L D I x f S Z x d W 9 0 O y w m c X V v d D t T Z W N 0 a W 9 u M S 9 F e H B v c n Q g c 2 h l Z X R z I C g y K S 9 D a G F u Z 2 V k I F R 5 c G U u e 0 N v b H V t b j I y L D I y f S Z x d W 9 0 O y w m c X V v d D t T Z W N 0 a W 9 u M S 9 F e H B v c n Q g c 2 h l Z X R z I C g y K S 9 D a G F u Z 2 V k I F R 5 c G U u e 0 N v b H V t b j I z L D I z f S Z x d W 9 0 O y w m c X V v d D t T Z W N 0 a W 9 u M S 9 F e H B v c n Q g c 2 h l Z X R z I C g y K S 9 D a G F u Z 2 V k I F R 5 c G U u e 0 N v b H V t b j I 0 L D I 0 f S Z x d W 9 0 O y w m c X V v d D t T Z W N 0 a W 9 u M S 9 F e H B v c n Q g c 2 h l Z X R z I C g y K S 9 D a G F u Z 2 V k I F R 5 c G U u e 0 N v b H V t b j I 1 L D I 1 f S Z x d W 9 0 O y w m c X V v d D t T Z W N 0 a W 9 u M S 9 F e H B v c n Q g c 2 h l Z X R z I C g y K S 9 D a G F u Z 2 V k I F R 5 c G U u e 0 N v b H V t b j I 2 L D I 2 f S Z x d W 9 0 O y w m c X V v d D t T Z W N 0 a W 9 u M S 9 F e H B v c n Q g c 2 h l Z X R z I C g y K S 9 D a G F u Z 2 V k I F R 5 c G U u e 0 N v b H V t b j I 3 L D I 3 f S Z x d W 9 0 O y w m c X V v d D t T Z W N 0 a W 9 u M S 9 F e H B v c n Q g c 2 h l Z X R z I C g y K S 9 D a G F u Z 2 V k I F R 5 c G U u e 0 N v b H V t b j I 4 L D I 4 f S Z x d W 9 0 O y w m c X V v d D t T Z W N 0 a W 9 u M S 9 F e H B v c n Q g c 2 h l Z X R z I C g y K S 9 D a G F u Z 2 V k I F R 5 c G U u e 0 N v b H V t b j I 5 L D I 5 f S Z x d W 9 0 O y w m c X V v d D t T Z W N 0 a W 9 u M S 9 F e H B v c n Q g c 2 h l Z X R z I C g y K S 9 D a G F u Z 2 V k I F R 5 c G U u e 0 N v b H V t b j M w L D M w f S Z x d W 9 0 O y w m c X V v d D t T Z W N 0 a W 9 u M S 9 F e H B v c n Q g c 2 h l Z X R z I C g y K S 9 D a G F u Z 2 V k I F R 5 c G U u e 0 N v b H V t b j M x L D M x f S Z x d W 9 0 O y w m c X V v d D t T Z W N 0 a W 9 u M S 9 F e H B v c n Q g c 2 h l Z X R z I C g y K S 9 D a G F u Z 2 V k I F R 5 c G U u e 0 N v b H V t b j M y L D M y f S Z x d W 9 0 O y w m c X V v d D t T Z W N 0 a W 9 u M S 9 F e H B v c n Q g c 2 h l Z X R z I C g y K S 9 D a G F u Z 2 V k I F R 5 c G U u e 0 N v b H V t b j M z L D M z f S Z x d W 9 0 O y w m c X V v d D t T Z W N 0 a W 9 u M S 9 F e H B v c n Q g c 2 h l Z X R z I C g y K S 9 D a G F u Z 2 V k I F R 5 c G U u e 0 N v b H V t b j M 0 L D M 0 f S Z x d W 9 0 O y w m c X V v d D t T Z W N 0 a W 9 u M S 9 F e H B v c n Q g c 2 h l Z X R z I C g y K S 9 D a G F u Z 2 V k I F R 5 c G U u e 0 N v b H V t b j M 1 L D M 1 f S Z x d W 9 0 O y w m c X V v d D t T Z W N 0 a W 9 u M S 9 F e H B v c n Q g c 2 h l Z X R z I C g y K S 9 D a G F u Z 2 V k I F R 5 c G U u e 0 N v b H V t b j M 2 L D M 2 f S Z x d W 9 0 O y w m c X V v d D t T Z W N 0 a W 9 u M S 9 F e H B v c n Q g c 2 h l Z X R z I C g y K S 9 D a G F u Z 2 V k I F R 5 c G U u e 0 N v b H V t b j M 3 L D M 3 f S Z x d W 9 0 O y w m c X V v d D t T Z W N 0 a W 9 u M S 9 F e H B v c n Q g c 2 h l Z X R z I C g y K S 9 D a G F u Z 2 V k I F R 5 c G U u e 0 N v b H V t b j M 4 L D M 4 f S Z x d W 9 0 O y w m c X V v d D t T Z W N 0 a W 9 u M S 9 F e H B v c n Q g c 2 h l Z X R z I C g y K S 9 D a G F u Z 2 V k I F R 5 c G U u e 0 N v b H V t b j M 5 L D M 5 f S Z x d W 9 0 O y w m c X V v d D t T Z W N 0 a W 9 u M S 9 F e H B v c n Q g c 2 h l Z X R z I C g y K S 9 D a G F u Z 2 V k I F R 5 c G U u e 0 N v b H V t b j Q w L D Q w f S Z x d W 9 0 O 1 0 s J n F 1 b 3 Q 7 Q 2 9 s d W 1 u Q 2 9 1 b n Q m c X V v d D s 6 N D E s J n F 1 b 3 Q 7 S 2 V 5 Q 2 9 s d W 1 u T m F t Z X M m c X V v d D s 6 W 1 0 s J n F 1 b 3 Q 7 Q 2 9 s d W 1 u S W R l b n R p d G l l c y Z x d W 9 0 O z p b J n F 1 b 3 Q 7 U 2 V j d G l v b j E v R X h w b 3 J 0 I H N o Z W V 0 c y A o M i k v Q 2 h h b m d l Z C B U e X B l L n t T b 3 V y Y 2 U u T m F t Z S w w f S Z x d W 9 0 O y w m c X V v d D t T Z W N 0 a W 9 u M S 9 F e H B v c n Q g c 2 h l Z X R z I C g y K S 9 D a G F u Z 2 V k I F R 5 c G U u e 0 V 4 c G 9 y d C B T a G V l d C w x f S Z x d W 9 0 O y w m c X V v d D t T Z W N 0 a W 9 u M S 9 F e H B v c n Q g c 2 h l Z X R z I C g y K S 9 D a G F u Z 2 V k I F R 5 c G U u e 0 N v b H V t b j I s M n 0 m c X V v d D s s J n F 1 b 3 Q 7 U 2 V j d G l v b j E v R X h w b 3 J 0 I H N o Z W V 0 c y A o M i k v Q 2 h h b m d l Z C B U e X B l L n t D b 2 x 1 b W 4 z L D N 9 J n F 1 b 3 Q 7 L C Z x d W 9 0 O 1 N l Y 3 R p b 2 4 x L 0 V 4 c G 9 y d C B z a G V l d H M g K D I p L 0 N o Y W 5 n Z W Q g V H l w Z S 5 7 Q 2 9 s d W 1 u N C w 0 f S Z x d W 9 0 O y w m c X V v d D t T Z W N 0 a W 9 u M S 9 F e H B v c n Q g c 2 h l Z X R z I C g y K S 9 D a G F u Z 2 V k I F R 5 c G U u e 0 N v b H V t b j U s N X 0 m c X V v d D s s J n F 1 b 3 Q 7 U 2 V j d G l v b j E v R X h w b 3 J 0 I H N o Z W V 0 c y A o M i k v Q 2 h h b m d l Z C B U e X B l L n t D b 2 x 1 b W 4 2 L D Z 9 J n F 1 b 3 Q 7 L C Z x d W 9 0 O 1 N l Y 3 R p b 2 4 x L 0 V 4 c G 9 y d C B z a G V l d H M g K D I p L 0 N o Y W 5 n Z W Q g V H l w Z S 5 7 Q 2 9 s d W 1 u N y w 3 f S Z x d W 9 0 O y w m c X V v d D t T Z W N 0 a W 9 u M S 9 F e H B v c n Q g c 2 h l Z X R z I C g y K S 9 D a G F u Z 2 V k I F R 5 c G U u e 0 N v b H V t b j g s O H 0 m c X V v d D s s J n F 1 b 3 Q 7 U 2 V j d G l v b j E v R X h w b 3 J 0 I H N o Z W V 0 c y A o M i k v Q 2 h h b m d l Z C B U e X B l L n t D b 2 x 1 b W 4 5 L D l 9 J n F 1 b 3 Q 7 L C Z x d W 9 0 O 1 N l Y 3 R p b 2 4 x L 0 V 4 c G 9 y d C B z a G V l d H M g K D I p L 0 N o Y W 5 n Z W Q g V H l w Z S 5 7 Q 2 9 s d W 1 u M T A s M T B 9 J n F 1 b 3 Q 7 L C Z x d W 9 0 O 1 N l Y 3 R p b 2 4 x L 0 V 4 c G 9 y d C B z a G V l d H M g K D I p L 0 N o Y W 5 n Z W Q g V H l w Z S 5 7 Q 2 9 s d W 1 u M T E s M T F 9 J n F 1 b 3 Q 7 L C Z x d W 9 0 O 1 N l Y 3 R p b 2 4 x L 0 V 4 c G 9 y d C B z a G V l d H M g K D I p L 0 N o Y W 5 n Z W Q g V H l w Z S 5 7 Q 2 9 s d W 1 u M T I s M T J 9 J n F 1 b 3 Q 7 L C Z x d W 9 0 O 1 N l Y 3 R p b 2 4 x L 0 V 4 c G 9 y d C B z a G V l d H M g K D I p L 0 N o Y W 5 n Z W Q g V H l w Z S 5 7 Q 2 9 s d W 1 u M T M s M T N 9 J n F 1 b 3 Q 7 L C Z x d W 9 0 O 1 N l Y 3 R p b 2 4 x L 0 V 4 c G 9 y d C B z a G V l d H M g K D I p L 0 N o Y W 5 n Z W Q g V H l w Z S 5 7 Q 2 9 s d W 1 u M T Q s M T R 9 J n F 1 b 3 Q 7 L C Z x d W 9 0 O 1 N l Y 3 R p b 2 4 x L 0 V 4 c G 9 y d C B z a G V l d H M g K D I p L 0 N o Y W 5 n Z W Q g V H l w Z S 5 7 Q 2 9 s d W 1 u M T U s M T V 9 J n F 1 b 3 Q 7 L C Z x d W 9 0 O 1 N l Y 3 R p b 2 4 x L 0 V 4 c G 9 y d C B z a G V l d H M g K D I p L 0 N o Y W 5 n Z W Q g V H l w Z S 5 7 Q 2 9 s d W 1 u M T Y s M T Z 9 J n F 1 b 3 Q 7 L C Z x d W 9 0 O 1 N l Y 3 R p b 2 4 x L 0 V 4 c G 9 y d C B z a G V l d H M g K D I p L 0 N o Y W 5 n Z W Q g V H l w Z S 5 7 Q 2 9 s d W 1 u M T c s M T d 9 J n F 1 b 3 Q 7 L C Z x d W 9 0 O 1 N l Y 3 R p b 2 4 x L 0 V 4 c G 9 y d C B z a G V l d H M g K D I p L 0 N o Y W 5 n Z W Q g V H l w Z S 5 7 Q 2 9 s d W 1 u M T g s M T h 9 J n F 1 b 3 Q 7 L C Z x d W 9 0 O 1 N l Y 3 R p b 2 4 x L 0 V 4 c G 9 y d C B z a G V l d H M g K D I p L 0 N o Y W 5 n Z W Q g V H l w Z S 5 7 Q 2 9 s d W 1 u M T k s M T l 9 J n F 1 b 3 Q 7 L C Z x d W 9 0 O 1 N l Y 3 R p b 2 4 x L 0 V 4 c G 9 y d C B z a G V l d H M g K D I p L 0 N o Y W 5 n Z W Q g V H l w Z S 5 7 Q 2 9 s d W 1 u M j A s M j B 9 J n F 1 b 3 Q 7 L C Z x d W 9 0 O 1 N l Y 3 R p b 2 4 x L 0 V 4 c G 9 y d C B z a G V l d H M g K D I p L 0 N o Y W 5 n Z W Q g V H l w Z S 5 7 Q 2 9 s d W 1 u M j E s M j F 9 J n F 1 b 3 Q 7 L C Z x d W 9 0 O 1 N l Y 3 R p b 2 4 x L 0 V 4 c G 9 y d C B z a G V l d H M g K D I p L 0 N o Y W 5 n Z W Q g V H l w Z S 5 7 Q 2 9 s d W 1 u M j I s M j J 9 J n F 1 b 3 Q 7 L C Z x d W 9 0 O 1 N l Y 3 R p b 2 4 x L 0 V 4 c G 9 y d C B z a G V l d H M g K D I p L 0 N o Y W 5 n Z W Q g V H l w Z S 5 7 Q 2 9 s d W 1 u M j M s M j N 9 J n F 1 b 3 Q 7 L C Z x d W 9 0 O 1 N l Y 3 R p b 2 4 x L 0 V 4 c G 9 y d C B z a G V l d H M g K D I p L 0 N o Y W 5 n Z W Q g V H l w Z S 5 7 Q 2 9 s d W 1 u M j Q s M j R 9 J n F 1 b 3 Q 7 L C Z x d W 9 0 O 1 N l Y 3 R p b 2 4 x L 0 V 4 c G 9 y d C B z a G V l d H M g K D I p L 0 N o Y W 5 n Z W Q g V H l w Z S 5 7 Q 2 9 s d W 1 u M j U s M j V 9 J n F 1 b 3 Q 7 L C Z x d W 9 0 O 1 N l Y 3 R p b 2 4 x L 0 V 4 c G 9 y d C B z a G V l d H M g K D I p L 0 N o Y W 5 n Z W Q g V H l w Z S 5 7 Q 2 9 s d W 1 u M j Y s M j Z 9 J n F 1 b 3 Q 7 L C Z x d W 9 0 O 1 N l Y 3 R p b 2 4 x L 0 V 4 c G 9 y d C B z a G V l d H M g K D I p L 0 N o Y W 5 n Z W Q g V H l w Z S 5 7 Q 2 9 s d W 1 u M j c s M j d 9 J n F 1 b 3 Q 7 L C Z x d W 9 0 O 1 N l Y 3 R p b 2 4 x L 0 V 4 c G 9 y d C B z a G V l d H M g K D I p L 0 N o Y W 5 n Z W Q g V H l w Z S 5 7 Q 2 9 s d W 1 u M j g s M j h 9 J n F 1 b 3 Q 7 L C Z x d W 9 0 O 1 N l Y 3 R p b 2 4 x L 0 V 4 c G 9 y d C B z a G V l d H M g K D I p L 0 N o Y W 5 n Z W Q g V H l w Z S 5 7 Q 2 9 s d W 1 u M j k s M j l 9 J n F 1 b 3 Q 7 L C Z x d W 9 0 O 1 N l Y 3 R p b 2 4 x L 0 V 4 c G 9 y d C B z a G V l d H M g K D I p L 0 N o Y W 5 n Z W Q g V H l w Z S 5 7 Q 2 9 s d W 1 u M z A s M z B 9 J n F 1 b 3 Q 7 L C Z x d W 9 0 O 1 N l Y 3 R p b 2 4 x L 0 V 4 c G 9 y d C B z a G V l d H M g K D I p L 0 N o Y W 5 n Z W Q g V H l w Z S 5 7 Q 2 9 s d W 1 u M z E s M z F 9 J n F 1 b 3 Q 7 L C Z x d W 9 0 O 1 N l Y 3 R p b 2 4 x L 0 V 4 c G 9 y d C B z a G V l d H M g K D I p L 0 N o Y W 5 n Z W Q g V H l w Z S 5 7 Q 2 9 s d W 1 u M z I s M z J 9 J n F 1 b 3 Q 7 L C Z x d W 9 0 O 1 N l Y 3 R p b 2 4 x L 0 V 4 c G 9 y d C B z a G V l d H M g K D I p L 0 N o Y W 5 n Z W Q g V H l w Z S 5 7 Q 2 9 s d W 1 u M z M s M z N 9 J n F 1 b 3 Q 7 L C Z x d W 9 0 O 1 N l Y 3 R p b 2 4 x L 0 V 4 c G 9 y d C B z a G V l d H M g K D I p L 0 N o Y W 5 n Z W Q g V H l w Z S 5 7 Q 2 9 s d W 1 u M z Q s M z R 9 J n F 1 b 3 Q 7 L C Z x d W 9 0 O 1 N l Y 3 R p b 2 4 x L 0 V 4 c G 9 y d C B z a G V l d H M g K D I p L 0 N o Y W 5 n Z W Q g V H l w Z S 5 7 Q 2 9 s d W 1 u M z U s M z V 9 J n F 1 b 3 Q 7 L C Z x d W 9 0 O 1 N l Y 3 R p b 2 4 x L 0 V 4 c G 9 y d C B z a G V l d H M g K D I p L 0 N o Y W 5 n Z W Q g V H l w Z S 5 7 Q 2 9 s d W 1 u M z Y s M z Z 9 J n F 1 b 3 Q 7 L C Z x d W 9 0 O 1 N l Y 3 R p b 2 4 x L 0 V 4 c G 9 y d C B z a G V l d H M g K D I p L 0 N o Y W 5 n Z W Q g V H l w Z S 5 7 Q 2 9 s d W 1 u M z c s M z d 9 J n F 1 b 3 Q 7 L C Z x d W 9 0 O 1 N l Y 3 R p b 2 4 x L 0 V 4 c G 9 y d C B z a G V l d H M g K D I p L 0 N o Y W 5 n Z W Q g V H l w Z S 5 7 Q 2 9 s d W 1 u M z g s M z h 9 J n F 1 b 3 Q 7 L C Z x d W 9 0 O 1 N l Y 3 R p b 2 4 x L 0 V 4 c G 9 y d C B z a G V l d H M g K D I p L 0 N o Y W 5 n Z W Q g V H l w Z S 5 7 Q 2 9 s d W 1 u M z k s M z l 9 J n F 1 b 3 Q 7 L C Z x d W 9 0 O 1 N l Y 3 R p b 2 4 x L 0 V 4 c G 9 y d C B z a G V l d H M g K D I p L 0 N o Y W 5 n Z W Q g V H l w Z S 5 7 Q 2 9 s d W 1 u N D A s N D B 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Q Y X J h b W V 0 Z X I y 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A t M D c t M j R U M T Q 6 M D U 6 N D g u N T k y N T Y 5 M F 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N k N z U 1 N D h h M y 1 k M j d k L T Q 0 N m Q t O D F h N i 0 w N T B k M D I y Z D Y z M T E i L z 4 8 R W 5 0 c n k g V H l w Z T 0 i U m V z d W x 0 V H l w Z S I g V m F s d W U 9 I n N C a W 5 h c n k i L z 4 8 R W 5 0 c n k g V H l w Z T 0 i R m l s b E 9 i a m V j d F R 5 c G U i I F Z h b H V l P S J z Q 2 9 u b m V j d G l v b k 9 u b H k i L z 4 8 R W 5 0 c n k g V H l w Z T 0 i T G 9 h Z F R v U m V w b 3 J 0 R G l z Y W J s Z W Q i I F Z h b H V l P S J s M S I v P j w v U 3 R h Y m x l R W 5 0 c m l l c z 4 8 L 0 l 0 Z W 0 + P E l 0 Z W 0 + P E l 0 Z W 1 M b 2 N h d G l v b j 4 8 S X R l b V R 5 c G U + R m 9 y b X V s Y T w v S X R l b V R 5 c G U + P E l 0 Z W 1 Q Y X R o P l N l Y 3 R p b 2 4 x L 1 N h b X B s Z S U y M E Z p b G U l M j A o M 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C 0 w N y 0 y N F Q x N D o w N T o 0 O C 4 2 M D A 1 N D c y 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2 Q 3 N T U 0 O G E z L W Q y N 2 Q t N D Q 2 Z C 0 4 M W E 2 L T A 1 M G Q w M j J k N j M x M S I v P j x F b n R y e S B U e X B l P S J S Z X N 1 b H R U e X B l I i B W Y W x 1 Z T 0 i c 0 J p b m F y e S I v P j x F b n R y e S B U e X B l P S J G a W x s T 2 J q Z W N 0 V H l w Z S I g V m F s d W U 9 I n N D b 2 5 u Z W N 0 a W 9 u T 2 5 s e S I v P j x F b n R y e S B U e X B l P S J M b 2 F k Z W R U b 0 F u Y W x 5 c 2 l z U 2 V y d m l j Z X M i I F Z h b H V l P S J s M C I v P j x F b n R y e S B U e X B l P S J M b 2 F k V G 9 S Z X B v c n R E a X N h Y m x l Z C I g V m F s d W U 9 I m w x I i 8 + P C 9 T d G F i b G V F b n R y a W V z P j w v S X R l b T 4 8 S X R l b T 4 8 S X R l b U x v Y 2 F 0 a W 9 u P j x J d G V t V H l w Z T 5 G b 3 J t d W x h P C 9 J d G V t V H l w Z T 4 8 S X R l b V B h d G g + U 2 V j d G l v b j E v V H J h b n N m b 3 J t J T I w U 2 F t c G x l J T I w R m l s Z S U y M C g y 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w L T A 3 L T I 0 V D E 0 O j A 1 O j Q 4 L j U 3 O D Y y M j d 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M D M 4 Y 2 Z m Z j k t N z J l O S 0 0 M T g 1 L W I x Z G M t M j Q 2 M D h k M D M y Y j k 0 I i 8 + P E V u d H J 5 I F R 5 c G U 9 I l J l c 3 V s d F R 5 c G U i I F Z h b H V l P S J z V G F i b G U i L z 4 8 R W 5 0 c n k g V H l w Z T 0 i R m l s b E 9 i a m V j d F R 5 c G U i I F Z h b H V l P S J z Q 2 9 u b m V j d G l v b k 9 u b H k i L z 4 8 R W 5 0 c n k g V H l w Z T 0 i T m F t Z V V w Z G F 0 Z W R B Z n R l c k Z p b G w i I F Z h b H V l P S J s M S I v P j x F b n R y e S B U e X B l P S J M b 2 F k V G 9 S Z X B v c n R E a X N h Y m x l Z C I g V m F s d W U 9 I m w x I i 8 + P C 9 T d G F i b G V F b n R y a W V z P j w v S X R l b T 4 8 S X R l b T 4 8 S X R l b U x v Y 2 F 0 a W 9 u P j x J d G V t V H l w Z T 5 G b 3 J t d W x h P C 9 J d G V t V H l w Z T 4 8 S X R l b V B h d G g + U 2 V j d G l v b j E v V H J h b n N m b 3 J t J T I w R m l s Z S U y M C g y 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w L T A 3 L T I 0 V D E 0 O j A 1 O j Q 4 L j Y w N j U z O D d 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Z D c 1 N T Q 4 Y T M t Z D I 3 Z C 0 0 N D Z k L T g x Y T Y t M D U w Z D A y M m Q 2 M z E x I i 8 + P E V u d H J 5 I F R 5 c G U 9 I l J l c 3 V s d F R 5 c G U i I F Z h b H V l P S J z R n V u Y 3 R p b 2 4 i L z 4 8 R W 5 0 c n k g V H l w Z T 0 i R m l s b E 9 i a m V j d F R 5 c G U i I F Z h b H V l P S J z Q 2 9 u b m V j d G l v b k 9 u b H k i L z 4 8 R W 5 0 c n k g V H l w Z T 0 i T G 9 h Z F R v U m V w b 3 J 0 R G l z Y W J s Z W Q i I F Z h b H V l P S J s M S I v P j w v U 3 R h Y m x l R W 5 0 c m l l c z 4 8 L 0 l 0 Z W 0 + P E l 0 Z W 0 + P E l 0 Z W 1 M b 2 N h d G l v b j 4 8 S X R l b V R 5 c G U + R m 9 y b X V s Y T w v S X R l b V R 5 c G U + P E l 0 Z W 1 Q Y X R o P l N l Y 3 R p b 2 4 x L 0 V 4 c G 9 y d C U y M H N o Z W V 0 c y U y M C g z K T w v S X R l b V B h d G g + P C 9 J d G V t T G 9 j Y X R p b 2 4 + P F N 0 Y W J s Z U V u d H J p Z X M + P E V u d H J 5 I F R 5 c G U 9 I k F k Z G V k V G 9 E Y X R h T W 9 k Z W w i I F Z h b H V l P S J s M C I v P j x F b n R y e S B U e X B l P S J C d W Z m Z X J O Z X h 0 U m V m c m V z a C I g V m F s d W U 9 I m w x I i 8 + P E V u d H J 5 I F R 5 c G U 9 I k Z p b G x D b 3 V u d C I g V m F s d W U 9 I m w 2 N j U i L z 4 8 R W 5 0 c n k g V H l w Z T 0 i R m l s b E V u Y W J s Z W Q i I F Z h b H V l P S J s M C I v P j x F b n R y e S B U e X B l P S J G a W x s R X J y b 3 J D b 2 R l I i B W Y W x 1 Z T 0 i c 1 V u a 2 5 v d 2 4 i L z 4 8 R W 5 0 c n k g V H l w Z T 0 i R m l s b E V y c m 9 y Q 2 9 1 b n Q i I F Z h b H V l P S J s M i I v P j x F b n R y e S B U e X B l P S J G a W x s T G F z d F V w Z G F 0 Z W Q i I F Z h b H V l P S J k M j A y M C 0 w N y 0 y N F Q x N D o w N T o 1 M S 4 2 N D U x N D M 5 W i I v P j x F b n R y e S B U e X B l P S J G a W x s Q 2 9 s d W 1 u V H l w Z X M i I F Z h b H V l P S J z Q m d Z R 0 F 3 V U Z C U V V G Q l F N R E F 3 T U R B d 0 1 E Q X d N R E F 3 T U R B d 0 1 E Q X d N R E F 3 T U R B d 0 1 E Q X d N R E F 3 T T 0 i L z 4 8 R W 5 0 c n k g V H l w Z T 0 i R m l s b E N v b H V t b k 5 h b W V z I i B W Y W x 1 Z T 0 i c 1 s m c X V v d D t T b 3 V y Y 2 U u T m F t Z S Z x d W 9 0 O y w m c X V v d D t F e H B v c n Q g U 2 h l Z X Q 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D E s J n F 1 b 3 Q 7 a 2 V 5 Q 2 9 s d W 1 u T m F t Z X M m c X V v d D s 6 W 1 0 s J n F 1 b 3 Q 7 c X V l c n l S Z W x h d G l v b n N o a X B z J n F 1 b 3 Q 7 O l t d L C Z x d W 9 0 O 2 N v b H V t b k l k Z W 5 0 a X R p Z X M m c X V v d D s 6 W y Z x d W 9 0 O 1 N l Y 3 R p b 2 4 x L 0 V 4 c G 9 y d C B z a G V l d H M g K D I p L 0 N o Y W 5 n Z W Q g V H l w Z S 5 7 U 2 9 1 c m N l L k 5 h b W U s M H 0 m c X V v d D s s J n F 1 b 3 Q 7 U 2 V j d G l v b j E v R X h w b 3 J 0 I H N o Z W V 0 c y A o M i k v Q 2 h h b m d l Z C B U e X B l L n t F e H B v c n Q g U 2 h l Z X Q s M X 0 m c X V v d D s s J n F 1 b 3 Q 7 U 2 V j d G l v b j E v R X h w b 3 J 0 I H N o Z W V 0 c y A o M i k v Q 2 h h b m d l Z C B U e X B l L n t D b 2 x 1 b W 4 y L D J 9 J n F 1 b 3 Q 7 L C Z x d W 9 0 O 1 N l Y 3 R p b 2 4 x L 0 V 4 c G 9 y d C B z a G V l d H M g K D I p L 0 N o Y W 5 n Z W Q g V H l w Z S 5 7 Q 2 9 s d W 1 u M y w z f S Z x d W 9 0 O y w m c X V v d D t T Z W N 0 a W 9 u M S 9 F e H B v c n Q g c 2 h l Z X R z I C g y K S 9 D a G F u Z 2 V k I F R 5 c G U u e 0 N v b H V t b j Q s N H 0 m c X V v d D s s J n F 1 b 3 Q 7 U 2 V j d G l v b j E v R X h w b 3 J 0 I H N o Z W V 0 c y A o M i k v Q 2 h h b m d l Z C B U e X B l L n t D b 2 x 1 b W 4 1 L D V 9 J n F 1 b 3 Q 7 L C Z x d W 9 0 O 1 N l Y 3 R p b 2 4 x L 0 V 4 c G 9 y d C B z a G V l d H M g K D I p L 0 N o Y W 5 n Z W Q g V H l w Z S 5 7 Q 2 9 s d W 1 u N i w 2 f S Z x d W 9 0 O y w m c X V v d D t T Z W N 0 a W 9 u M S 9 F e H B v c n Q g c 2 h l Z X R z I C g y K S 9 D a G F u Z 2 V k I F R 5 c G U u e 0 N v b H V t b j c s N 3 0 m c X V v d D s s J n F 1 b 3 Q 7 U 2 V j d G l v b j E v R X h w b 3 J 0 I H N o Z W V 0 c y A o M i k v Q 2 h h b m d l Z C B U e X B l L n t D b 2 x 1 b W 4 4 L D h 9 J n F 1 b 3 Q 7 L C Z x d W 9 0 O 1 N l Y 3 R p b 2 4 x L 0 V 4 c G 9 y d C B z a G V l d H M g K D I p L 0 N o Y W 5 n Z W Q g V H l w Z S 5 7 Q 2 9 s d W 1 u O S w 5 f S Z x d W 9 0 O y w m c X V v d D t T Z W N 0 a W 9 u M S 9 F e H B v c n Q g c 2 h l Z X R z I C g y K S 9 D a G F u Z 2 V k I F R 5 c G U u e 0 N v b H V t b j E w L D E w f S Z x d W 9 0 O y w m c X V v d D t T Z W N 0 a W 9 u M S 9 F e H B v c n Q g c 2 h l Z X R z I C g y K S 9 D a G F u Z 2 V k I F R 5 c G U u e 0 N v b H V t b j E x L D E x f S Z x d W 9 0 O y w m c X V v d D t T Z W N 0 a W 9 u M S 9 F e H B v c n Q g c 2 h l Z X R z I C g y K S 9 D a G F u Z 2 V k I F R 5 c G U u e 0 N v b H V t b j E y L D E y f S Z x d W 9 0 O y w m c X V v d D t T Z W N 0 a W 9 u M S 9 F e H B v c n Q g c 2 h l Z X R z I C g y K S 9 D a G F u Z 2 V k I F R 5 c G U u e 0 N v b H V t b j E z L D E z f S Z x d W 9 0 O y w m c X V v d D t T Z W N 0 a W 9 u M S 9 F e H B v c n Q g c 2 h l Z X R z I C g y K S 9 D a G F u Z 2 V k I F R 5 c G U u e 0 N v b H V t b j E 0 L D E 0 f S Z x d W 9 0 O y w m c X V v d D t T Z W N 0 a W 9 u M S 9 F e H B v c n Q g c 2 h l Z X R z I C g y K S 9 D a G F u Z 2 V k I F R 5 c G U u e 0 N v b H V t b j E 1 L D E 1 f S Z x d W 9 0 O y w m c X V v d D t T Z W N 0 a W 9 u M S 9 F e H B v c n Q g c 2 h l Z X R z I C g y K S 9 D a G F u Z 2 V k I F R 5 c G U u e 0 N v b H V t b j E 2 L D E 2 f S Z x d W 9 0 O y w m c X V v d D t T Z W N 0 a W 9 u M S 9 F e H B v c n Q g c 2 h l Z X R z I C g y K S 9 D a G F u Z 2 V k I F R 5 c G U u e 0 N v b H V t b j E 3 L D E 3 f S Z x d W 9 0 O y w m c X V v d D t T Z W N 0 a W 9 u M S 9 F e H B v c n Q g c 2 h l Z X R z I C g y K S 9 D a G F u Z 2 V k I F R 5 c G U u e 0 N v b H V t b j E 4 L D E 4 f S Z x d W 9 0 O y w m c X V v d D t T Z W N 0 a W 9 u M S 9 F e H B v c n Q g c 2 h l Z X R z I C g y K S 9 D a G F u Z 2 V k I F R 5 c G U u e 0 N v b H V t b j E 5 L D E 5 f S Z x d W 9 0 O y w m c X V v d D t T Z W N 0 a W 9 u M S 9 F e H B v c n Q g c 2 h l Z X R z I C g y K S 9 D a G F u Z 2 V k I F R 5 c G U u e 0 N v b H V t b j I w L D I w f S Z x d W 9 0 O y w m c X V v d D t T Z W N 0 a W 9 u M S 9 F e H B v c n Q g c 2 h l Z X R z I C g y K S 9 D a G F u Z 2 V k I F R 5 c G U u e 0 N v b H V t b j I x L D I x f S Z x d W 9 0 O y w m c X V v d D t T Z W N 0 a W 9 u M S 9 F e H B v c n Q g c 2 h l Z X R z I C g y K S 9 D a G F u Z 2 V k I F R 5 c G U u e 0 N v b H V t b j I y L D I y f S Z x d W 9 0 O y w m c X V v d D t T Z W N 0 a W 9 u M S 9 F e H B v c n Q g c 2 h l Z X R z I C g y K S 9 D a G F u Z 2 V k I F R 5 c G U u e 0 N v b H V t b j I z L D I z f S Z x d W 9 0 O y w m c X V v d D t T Z W N 0 a W 9 u M S 9 F e H B v c n Q g c 2 h l Z X R z I C g y K S 9 D a G F u Z 2 V k I F R 5 c G U u e 0 N v b H V t b j I 0 L D I 0 f S Z x d W 9 0 O y w m c X V v d D t T Z W N 0 a W 9 u M S 9 F e H B v c n Q g c 2 h l Z X R z I C g y K S 9 D a G F u Z 2 V k I F R 5 c G U u e 0 N v b H V t b j I 1 L D I 1 f S Z x d W 9 0 O y w m c X V v d D t T Z W N 0 a W 9 u M S 9 F e H B v c n Q g c 2 h l Z X R z I C g y K S 9 D a G F u Z 2 V k I F R 5 c G U u e 0 N v b H V t b j I 2 L D I 2 f S Z x d W 9 0 O y w m c X V v d D t T Z W N 0 a W 9 u M S 9 F e H B v c n Q g c 2 h l Z X R z I C g y K S 9 D a G F u Z 2 V k I F R 5 c G U u e 0 N v b H V t b j I 3 L D I 3 f S Z x d W 9 0 O y w m c X V v d D t T Z W N 0 a W 9 u M S 9 F e H B v c n Q g c 2 h l Z X R z I C g y K S 9 D a G F u Z 2 V k I F R 5 c G U u e 0 N v b H V t b j I 4 L D I 4 f S Z x d W 9 0 O y w m c X V v d D t T Z W N 0 a W 9 u M S 9 F e H B v c n Q g c 2 h l Z X R z I C g y K S 9 D a G F u Z 2 V k I F R 5 c G U u e 0 N v b H V t b j I 5 L D I 5 f S Z x d W 9 0 O y w m c X V v d D t T Z W N 0 a W 9 u M S 9 F e H B v c n Q g c 2 h l Z X R z I C g y K S 9 D a G F u Z 2 V k I F R 5 c G U u e 0 N v b H V t b j M w L D M w f S Z x d W 9 0 O y w m c X V v d D t T Z W N 0 a W 9 u M S 9 F e H B v c n Q g c 2 h l Z X R z I C g y K S 9 D a G F u Z 2 V k I F R 5 c G U u e 0 N v b H V t b j M x L D M x f S Z x d W 9 0 O y w m c X V v d D t T Z W N 0 a W 9 u M S 9 F e H B v c n Q g c 2 h l Z X R z I C g y K S 9 D a G F u Z 2 V k I F R 5 c G U u e 0 N v b H V t b j M y L D M y f S Z x d W 9 0 O y w m c X V v d D t T Z W N 0 a W 9 u M S 9 F e H B v c n Q g c 2 h l Z X R z I C g y K S 9 D a G F u Z 2 V k I F R 5 c G U u e 0 N v b H V t b j M z L D M z f S Z x d W 9 0 O y w m c X V v d D t T Z W N 0 a W 9 u M S 9 F e H B v c n Q g c 2 h l Z X R z I C g y K S 9 D a G F u Z 2 V k I F R 5 c G U u e 0 N v b H V t b j M 0 L D M 0 f S Z x d W 9 0 O y w m c X V v d D t T Z W N 0 a W 9 u M S 9 F e H B v c n Q g c 2 h l Z X R z I C g y K S 9 D a G F u Z 2 V k I F R 5 c G U u e 0 N v b H V t b j M 1 L D M 1 f S Z x d W 9 0 O y w m c X V v d D t T Z W N 0 a W 9 u M S 9 F e H B v c n Q g c 2 h l Z X R z I C g y K S 9 D a G F u Z 2 V k I F R 5 c G U u e 0 N v b H V t b j M 2 L D M 2 f S Z x d W 9 0 O y w m c X V v d D t T Z W N 0 a W 9 u M S 9 F e H B v c n Q g c 2 h l Z X R z I C g y K S 9 D a G F u Z 2 V k I F R 5 c G U u e 0 N v b H V t b j M 3 L D M 3 f S Z x d W 9 0 O y w m c X V v d D t T Z W N 0 a W 9 u M S 9 F e H B v c n Q g c 2 h l Z X R z I C g y K S 9 D a G F u Z 2 V k I F R 5 c G U u e 0 N v b H V t b j M 4 L D M 4 f S Z x d W 9 0 O y w m c X V v d D t T Z W N 0 a W 9 u M S 9 F e H B v c n Q g c 2 h l Z X R z I C g y K S 9 D a G F u Z 2 V k I F R 5 c G U u e 0 N v b H V t b j M 5 L D M 5 f S Z x d W 9 0 O y w m c X V v d D t T Z W N 0 a W 9 u M S 9 F e H B v c n Q g c 2 h l Z X R z I C g y K S 9 D a G F u Z 2 V k I F R 5 c G U u e 0 N v b H V t b j Q w L D Q w f S Z x d W 9 0 O 1 0 s J n F 1 b 3 Q 7 Q 2 9 s d W 1 u Q 2 9 1 b n Q m c X V v d D s 6 N D E s J n F 1 b 3 Q 7 S 2 V 5 Q 2 9 s d W 1 u T m F t Z X M m c X V v d D s 6 W 1 0 s J n F 1 b 3 Q 7 Q 2 9 s d W 1 u S W R l b n R p d G l l c y Z x d W 9 0 O z p b J n F 1 b 3 Q 7 U 2 V j d G l v b j E v R X h w b 3 J 0 I H N o Z W V 0 c y A o M i k v Q 2 h h b m d l Z C B U e X B l L n t T b 3 V y Y 2 U u T m F t Z S w w f S Z x d W 9 0 O y w m c X V v d D t T Z W N 0 a W 9 u M S 9 F e H B v c n Q g c 2 h l Z X R z I C g y K S 9 D a G F u Z 2 V k I F R 5 c G U u e 0 V 4 c G 9 y d C B T a G V l d C w x f S Z x d W 9 0 O y w m c X V v d D t T Z W N 0 a W 9 u M S 9 F e H B v c n Q g c 2 h l Z X R z I C g y K S 9 D a G F u Z 2 V k I F R 5 c G U u e 0 N v b H V t b j I s M n 0 m c X V v d D s s J n F 1 b 3 Q 7 U 2 V j d G l v b j E v R X h w b 3 J 0 I H N o Z W V 0 c y A o M i k v Q 2 h h b m d l Z C B U e X B l L n t D b 2 x 1 b W 4 z L D N 9 J n F 1 b 3 Q 7 L C Z x d W 9 0 O 1 N l Y 3 R p b 2 4 x L 0 V 4 c G 9 y d C B z a G V l d H M g K D I p L 0 N o Y W 5 n Z W Q g V H l w Z S 5 7 Q 2 9 s d W 1 u N C w 0 f S Z x d W 9 0 O y w m c X V v d D t T Z W N 0 a W 9 u M S 9 F e H B v c n Q g c 2 h l Z X R z I C g y K S 9 D a G F u Z 2 V k I F R 5 c G U u e 0 N v b H V t b j U s N X 0 m c X V v d D s s J n F 1 b 3 Q 7 U 2 V j d G l v b j E v R X h w b 3 J 0 I H N o Z W V 0 c y A o M i k v Q 2 h h b m d l Z C B U e X B l L n t D b 2 x 1 b W 4 2 L D Z 9 J n F 1 b 3 Q 7 L C Z x d W 9 0 O 1 N l Y 3 R p b 2 4 x L 0 V 4 c G 9 y d C B z a G V l d H M g K D I p L 0 N o Y W 5 n Z W Q g V H l w Z S 5 7 Q 2 9 s d W 1 u N y w 3 f S Z x d W 9 0 O y w m c X V v d D t T Z W N 0 a W 9 u M S 9 F e H B v c n Q g c 2 h l Z X R z I C g y K S 9 D a G F u Z 2 V k I F R 5 c G U u e 0 N v b H V t b j g s O H 0 m c X V v d D s s J n F 1 b 3 Q 7 U 2 V j d G l v b j E v R X h w b 3 J 0 I H N o Z W V 0 c y A o M i k v Q 2 h h b m d l Z C B U e X B l L n t D b 2 x 1 b W 4 5 L D l 9 J n F 1 b 3 Q 7 L C Z x d W 9 0 O 1 N l Y 3 R p b 2 4 x L 0 V 4 c G 9 y d C B z a G V l d H M g K D I p L 0 N o Y W 5 n Z W Q g V H l w Z S 5 7 Q 2 9 s d W 1 u M T A s M T B 9 J n F 1 b 3 Q 7 L C Z x d W 9 0 O 1 N l Y 3 R p b 2 4 x L 0 V 4 c G 9 y d C B z a G V l d H M g K D I p L 0 N o Y W 5 n Z W Q g V H l w Z S 5 7 Q 2 9 s d W 1 u M T E s M T F 9 J n F 1 b 3 Q 7 L C Z x d W 9 0 O 1 N l Y 3 R p b 2 4 x L 0 V 4 c G 9 y d C B z a G V l d H M g K D I p L 0 N o Y W 5 n Z W Q g V H l w Z S 5 7 Q 2 9 s d W 1 u M T I s M T J 9 J n F 1 b 3 Q 7 L C Z x d W 9 0 O 1 N l Y 3 R p b 2 4 x L 0 V 4 c G 9 y d C B z a G V l d H M g K D I p L 0 N o Y W 5 n Z W Q g V H l w Z S 5 7 Q 2 9 s d W 1 u M T M s M T N 9 J n F 1 b 3 Q 7 L C Z x d W 9 0 O 1 N l Y 3 R p b 2 4 x L 0 V 4 c G 9 y d C B z a G V l d H M g K D I p L 0 N o Y W 5 n Z W Q g V H l w Z S 5 7 Q 2 9 s d W 1 u M T Q s M T R 9 J n F 1 b 3 Q 7 L C Z x d W 9 0 O 1 N l Y 3 R p b 2 4 x L 0 V 4 c G 9 y d C B z a G V l d H M g K D I p L 0 N o Y W 5 n Z W Q g V H l w Z S 5 7 Q 2 9 s d W 1 u M T U s M T V 9 J n F 1 b 3 Q 7 L C Z x d W 9 0 O 1 N l Y 3 R p b 2 4 x L 0 V 4 c G 9 y d C B z a G V l d H M g K D I p L 0 N o Y W 5 n Z W Q g V H l w Z S 5 7 Q 2 9 s d W 1 u M T Y s M T Z 9 J n F 1 b 3 Q 7 L C Z x d W 9 0 O 1 N l Y 3 R p b 2 4 x L 0 V 4 c G 9 y d C B z a G V l d H M g K D I p L 0 N o Y W 5 n Z W Q g V H l w Z S 5 7 Q 2 9 s d W 1 u M T c s M T d 9 J n F 1 b 3 Q 7 L C Z x d W 9 0 O 1 N l Y 3 R p b 2 4 x L 0 V 4 c G 9 y d C B z a G V l d H M g K D I p L 0 N o Y W 5 n Z W Q g V H l w Z S 5 7 Q 2 9 s d W 1 u M T g s M T h 9 J n F 1 b 3 Q 7 L C Z x d W 9 0 O 1 N l Y 3 R p b 2 4 x L 0 V 4 c G 9 y d C B z a G V l d H M g K D I p L 0 N o Y W 5 n Z W Q g V H l w Z S 5 7 Q 2 9 s d W 1 u M T k s M T l 9 J n F 1 b 3 Q 7 L C Z x d W 9 0 O 1 N l Y 3 R p b 2 4 x L 0 V 4 c G 9 y d C B z a G V l d H M g K D I p L 0 N o Y W 5 n Z W Q g V H l w Z S 5 7 Q 2 9 s d W 1 u M j A s M j B 9 J n F 1 b 3 Q 7 L C Z x d W 9 0 O 1 N l Y 3 R p b 2 4 x L 0 V 4 c G 9 y d C B z a G V l d H M g K D I p L 0 N o Y W 5 n Z W Q g V H l w Z S 5 7 Q 2 9 s d W 1 u M j E s M j F 9 J n F 1 b 3 Q 7 L C Z x d W 9 0 O 1 N l Y 3 R p b 2 4 x L 0 V 4 c G 9 y d C B z a G V l d H M g K D I p L 0 N o Y W 5 n Z W Q g V H l w Z S 5 7 Q 2 9 s d W 1 u M j I s M j J 9 J n F 1 b 3 Q 7 L C Z x d W 9 0 O 1 N l Y 3 R p b 2 4 x L 0 V 4 c G 9 y d C B z a G V l d H M g K D I p L 0 N o Y W 5 n Z W Q g V H l w Z S 5 7 Q 2 9 s d W 1 u M j M s M j N 9 J n F 1 b 3 Q 7 L C Z x d W 9 0 O 1 N l Y 3 R p b 2 4 x L 0 V 4 c G 9 y d C B z a G V l d H M g K D I p L 0 N o Y W 5 n Z W Q g V H l w Z S 5 7 Q 2 9 s d W 1 u M j Q s M j R 9 J n F 1 b 3 Q 7 L C Z x d W 9 0 O 1 N l Y 3 R p b 2 4 x L 0 V 4 c G 9 y d C B z a G V l d H M g K D I p L 0 N o Y W 5 n Z W Q g V H l w Z S 5 7 Q 2 9 s d W 1 u M j U s M j V 9 J n F 1 b 3 Q 7 L C Z x d W 9 0 O 1 N l Y 3 R p b 2 4 x L 0 V 4 c G 9 y d C B z a G V l d H M g K D I p L 0 N o Y W 5 n Z W Q g V H l w Z S 5 7 Q 2 9 s d W 1 u M j Y s M j Z 9 J n F 1 b 3 Q 7 L C Z x d W 9 0 O 1 N l Y 3 R p b 2 4 x L 0 V 4 c G 9 y d C B z a G V l d H M g K D I p L 0 N o Y W 5 n Z W Q g V H l w Z S 5 7 Q 2 9 s d W 1 u M j c s M j d 9 J n F 1 b 3 Q 7 L C Z x d W 9 0 O 1 N l Y 3 R p b 2 4 x L 0 V 4 c G 9 y d C B z a G V l d H M g K D I p L 0 N o Y W 5 n Z W Q g V H l w Z S 5 7 Q 2 9 s d W 1 u M j g s M j h 9 J n F 1 b 3 Q 7 L C Z x d W 9 0 O 1 N l Y 3 R p b 2 4 x L 0 V 4 c G 9 y d C B z a G V l d H M g K D I p L 0 N o Y W 5 n Z W Q g V H l w Z S 5 7 Q 2 9 s d W 1 u M j k s M j l 9 J n F 1 b 3 Q 7 L C Z x d W 9 0 O 1 N l Y 3 R p b 2 4 x L 0 V 4 c G 9 y d C B z a G V l d H M g K D I p L 0 N o Y W 5 n Z W Q g V H l w Z S 5 7 Q 2 9 s d W 1 u M z A s M z B 9 J n F 1 b 3 Q 7 L C Z x d W 9 0 O 1 N l Y 3 R p b 2 4 x L 0 V 4 c G 9 y d C B z a G V l d H M g K D I p L 0 N o Y W 5 n Z W Q g V H l w Z S 5 7 Q 2 9 s d W 1 u M z E s M z F 9 J n F 1 b 3 Q 7 L C Z x d W 9 0 O 1 N l Y 3 R p b 2 4 x L 0 V 4 c G 9 y d C B z a G V l d H M g K D I p L 0 N o Y W 5 n Z W Q g V H l w Z S 5 7 Q 2 9 s d W 1 u M z I s M z J 9 J n F 1 b 3 Q 7 L C Z x d W 9 0 O 1 N l Y 3 R p b 2 4 x L 0 V 4 c G 9 y d C B z a G V l d H M g K D I p L 0 N o Y W 5 n Z W Q g V H l w Z S 5 7 Q 2 9 s d W 1 u M z M s M z N 9 J n F 1 b 3 Q 7 L C Z x d W 9 0 O 1 N l Y 3 R p b 2 4 x L 0 V 4 c G 9 y d C B z a G V l d H M g K D I p L 0 N o Y W 5 n Z W Q g V H l w Z S 5 7 Q 2 9 s d W 1 u M z Q s M z R 9 J n F 1 b 3 Q 7 L C Z x d W 9 0 O 1 N l Y 3 R p b 2 4 x L 0 V 4 c G 9 y d C B z a G V l d H M g K D I p L 0 N o Y W 5 n Z W Q g V H l w Z S 5 7 Q 2 9 s d W 1 u M z U s M z V 9 J n F 1 b 3 Q 7 L C Z x d W 9 0 O 1 N l Y 3 R p b 2 4 x L 0 V 4 c G 9 y d C B z a G V l d H M g K D I p L 0 N o Y W 5 n Z W Q g V H l w Z S 5 7 Q 2 9 s d W 1 u M z Y s M z Z 9 J n F 1 b 3 Q 7 L C Z x d W 9 0 O 1 N l Y 3 R p b 2 4 x L 0 V 4 c G 9 y d C B z a G V l d H M g K D I p L 0 N o Y W 5 n Z W Q g V H l w Z S 5 7 Q 2 9 s d W 1 u M z c s M z d 9 J n F 1 b 3 Q 7 L C Z x d W 9 0 O 1 N l Y 3 R p b 2 4 x L 0 V 4 c G 9 y d C B z a G V l d H M g K D I p L 0 N o Y W 5 n Z W Q g V H l w Z S 5 7 Q 2 9 s d W 1 u M z g s M z h 9 J n F 1 b 3 Q 7 L C Z x d W 9 0 O 1 N l Y 3 R p b 2 4 x L 0 V 4 c G 9 y d C B z a G V l d H M g K D I p L 0 N o Y W 5 n Z W Q g V H l w Z S 5 7 Q 2 9 s d W 1 u M z k s M z l 9 J n F 1 b 3 Q 7 L C Z x d W 9 0 O 1 N l Y 3 R p b 2 4 x L 0 V 4 c G 9 y d C B z a G V l d H M g K D I p L 0 N o Y W 5 n Z W Q g V H l w Z S 5 7 Q 2 9 s d W 1 u N D A s N D B 9 J n F 1 b 3 Q 7 X S w m c X V v d D t S Z W x h d G l v b n N o a X B J b m Z v J n F 1 b 3 Q 7 O l t d f S I v P j x F b n R y e S B U e X B l P S J S Z X N 1 b H R U e X B l I i B W Y W x 1 Z T 0 i c 1 R h Y m x l I i 8 + P E V u d H J 5 I F R 5 c G U 9 I k Z p b G x P Y m p l Y 3 R U e X B l I i B W Y W x 1 Z T 0 i c 0 N v b m 5 l Y 3 R p b 2 5 P b m x 5 I i 8 + P E V u d H J 5 I F R 5 c G U 9 I k x v Y W R l Z F R v Q W 5 h b H l z a X N T Z X J 2 a W N l c y I g V m F s d W U 9 I m w w I i 8 + P C 9 T d G F i b G V F b n R y a W V z P j w v S X R l b T 4 8 S X R l b T 4 8 S X R l b U x v Y 2 F 0 a W 9 u P j x J d G V t V H l w Z T 5 G b 3 J t d W x h P C 9 J d G V t V H l w Z T 4 8 S X R l b V B h d G g + U 2 V j d G l v b j E v R X h w b 3 J 0 J T I w c 2 h l Z X R z J T I w K D Q 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A t M D c t M j R U M T U 6 M D Q 6 M T M u M j M x O D I 2 N F o i L z 4 8 R W 5 0 c n k g V H l w Z T 0 i R m l s b G V k Q 2 9 t c G x l d G V S Z X N 1 b H R U b 1 d v c m t z a G V l d C I g V m F s d W U 9 I m w w I i 8 + P E V u d H J 5 I F R 5 c G U 9 I k Z p b G x T d G F 0 d X M i I F Z h b H V l P S J z Q 2 9 t c G x l d G U i L z 4 8 R W 5 0 c n k g V H l w Z T 0 i R m l s b F R v R G F 0 Y U 1 v Z G V s R W 5 h Y m x l Z C I g V m F s d W U 9 I m w w I i 8 + P E V u d H J 5 I F R 5 c G U 9 I k l z U H J p d m F 0 Z S I g V m F s d W U 9 I m w w I i 8 + P E V u d H J 5 I F R 5 c G U 9 I l J l c 3 V s d F R 5 c G U i I F Z h b H V l P S J z V G F i b G U i L z 4 8 R W 5 0 c n k g V H l w Z T 0 i R m l s b E 9 i a m V j d F R 5 c G U i I F Z h b H V l P S J z Q 2 9 u b m V j d G l v b k 9 u b H k i L z 4 8 R W 5 0 c n k g V H l w Z T 0 i T m F t Z V V w Z G F 0 Z W R B Z n R l c k Z p b G w i I F Z h b H V l P S J s M S I v P j w v U 3 R h Y m x l R W 5 0 c m l l c z 4 8 L 0 l 0 Z W 0 + P E l 0 Z W 0 + P E l 0 Z W 1 M b 2 N h d G l v b j 4 8 S X R l b V R 5 c G U + R m 9 y b X V s Y T w v S X R l b V R 5 c G U + P E l 0 Z W 1 Q Y X R o P l N l Y 3 R p b 2 4 x L 1 B h c m F t Z X R l c j 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C 0 w N y 0 y N F Q x N T o w N D o x M y 4 x O T E 5 M z I 4 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z h m N D c 5 M G U 5 L T F l Z j g t N D A 5 N S 1 h M W Q 3 L W J l M z M 3 O T J m M z E 2 Z S I v P j x F b n R y e S B U e X B l P S J S Z X N 1 b H R U e X B l I i B W Y W x 1 Z T 0 i c 0 J p b m F y e S I v P j x F b n R y e S B U e X B l P S J G a W x s T 2 J q Z W N 0 V H l w Z S I g V m F s d W U 9 I n N D b 2 5 u Z W N 0 a W 9 u T 2 5 s e S I v P j x F b n R y e S B U e X B l P S J M b 2 F k V G 9 S Z X B v c n R E a X N h Y m x l Z C I g V m F s d W U 9 I m w x I i 8 + P C 9 T d G F i b G V F b n R y a W V z P j w v S X R l b T 4 8 S X R l b T 4 8 S X R l b U x v Y 2 F 0 a W 9 u P j x J d G V t V H l w Z T 5 G b 3 J t d W x h P C 9 J d G V t V H l w Z T 4 8 S X R l b V B h d G g + U 2 V j d G l v b j E v U 2 F t c G x l J T I w R m l s Z S U y M C g z 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w L T A 3 L T I 0 V D E 1 O j A 0 O j E z L j I x M D g 4 M z N 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O G Y 0 N z k w Z T k t M W V m O C 0 0 M D k 1 L W E x Z D c t Y m U z M z c 5 M m Y z M T Z l I i 8 + P E V u d H J 5 I F R 5 c G U 9 I l J l c 3 V s d F R 5 c G U i I F Z h b H V l P S J z Q m l u Y X J 5 I i 8 + P E V u d H J 5 I F R 5 c G U 9 I k Z p b G x P Y m p l Y 3 R U e X B l I i B W Y W x 1 Z T 0 i c 0 N v b m 5 l Y 3 R p b 2 5 P b m x 5 I i 8 + P E V u d H J 5 I F R 5 c G U 9 I k x v Y W R l Z F R v Q W 5 h b H l z a X N T Z X J 2 a W N l c y I g V m F s d W U 9 I m w w I i 8 + P E V u d H J 5 I F R 5 c G U 9 I k x v Y W R U b 1 J l c G 9 y d E R p c 2 F i b G V k I i B W Y W x 1 Z T 0 i b D E i L z 4 8 L 1 N 0 Y W J s Z U V u d H J p Z X M + P C 9 J d G V t P j x J d G V t P j x J d G V t T G 9 j Y X R p b 2 4 + P E l 0 Z W 1 U e X B l P k Z v c m 1 1 b G E 8 L 0 l 0 Z W 1 U e X B l P j x J d G V t U G F 0 a D 5 T Z W N 0 a W 9 u M S 9 U c m F u c 2 Z v c m 0 l M j B T Y W 1 w b G U l M j B G a W x l J T I w K D M 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A t M D c t M j R U M T U 6 M D Q 6 M T M u M T U w M T Q y N V 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N i O W E 5 N z k z M i 1 h M 2 M 1 L T R h Z m U t Y T V j N y 1 m O T l m M D h j N m M z Y T g i L z 4 8 R W 5 0 c n k g V H l w Z T 0 i U m V z d W x 0 V H l w Z S I g V m F s d W U 9 I n N U Y W J s Z S I v P j x F b n R y e S B U e X B l P S J G a W x s T 2 J q Z W N 0 V H l w Z S I g V m F s d W U 9 I n N D b 2 5 u Z W N 0 a W 9 u T 2 5 s e S I v P j x F b n R y e S B U e X B l P S J O Y W 1 l V X B k Y X R l Z E F m d G V y R m l s b C I g V m F s d W U 9 I m w x I i 8 + P E V u d H J 5 I F R 5 c G U 9 I k x v Y W R U b 1 J l c G 9 y d E R p c 2 F i b G V k I i B W Y W x 1 Z T 0 i b D E i L z 4 8 L 1 N 0 Y W J s Z U V u d H J p Z X M + P C 9 J d G V t P j x J d G V t P j x J d G V t T G 9 j Y X R p b 2 4 + P E l 0 Z W 1 U e X B l P k Z v c m 1 1 b G E 8 L 0 l 0 Z W 1 U e X B l P j x J d G V t U G F 0 a D 5 T Z W N 0 a W 9 u M S 9 U c m F u c 2 Z v c m 0 l M j B G a W x l J T I w K D M 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A t M D c t M j R U M T U 6 M D Q 6 M T M u M j E 5 O D U 4 M l 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4 Z j Q 3 O T B l O S 0 x Z W Y 4 L T Q w O T U t Y T F k N y 1 i Z T M z N z k y Z j M x N m U i L z 4 8 R W 5 0 c n k g V H l w Z T 0 i U m V z d W x 0 V H l w Z S I g V m F s d W U 9 I n N G d W 5 j d G l v b i I v P j x F b n R y e S B U e X B l P S J G a W x s T 2 J q Z W N 0 V H l w Z S I g V m F s d W U 9 I n N D b 2 5 u Z W N 0 a W 9 u T 2 5 s e S I v P j x F b n R y e S B U e X B l P S J M b 2 F k V G 9 S Z X B v c n R E a X N h Y m x l Z C I g V m F s d W U 9 I m w x I i 8 + P C 9 T d G F i b G V F b n R y a W V z P j w v S X R l b T 4 8 S X R l b T 4 8 S X R l b U x v Y 2 F 0 a W 9 u P j x J d G V t V H l w Z T 5 G b 3 J t d W x h P C 9 J d G V t V H l w Z T 4 8 S X R l b V B h d G g + U 2 V j d G l v b j E v R X h w b 3 J 0 J T I w c 2 h l Z X R z J T I w K D U p P C 9 J d G V t U G F 0 a D 4 8 L 0 l 0 Z W 1 M b 2 N h d G l v b j 4 8 U 3 R h Y m x l R W 5 0 c m l l c z 4 8 R W 5 0 c n k g V H l w Z T 0 i Q W R k Z W R U b 0 R h d G F N b 2 R l b C I g V m F s d W U 9 I m w w I i 8 + P E V u d H J 5 I F R 5 c G U 9 I k J 1 Z m Z l c k 5 l e H R S Z W Z y Z X N o I i B W Y W x 1 Z T 0 i b D E i L z 4 8 R W 5 0 c n k g V H l w Z T 0 i R m l s b E N v d W 5 0 I i B W Y W x 1 Z T 0 i b D M z M j Y i L z 4 8 R W 5 0 c n k g V H l w Z T 0 i R m l s b E V u Y W J s Z W Q i I F Z h b H V l P S J s M C I v P j x F b n R y e S B U e X B l P S J G a W x s R X J y b 3 J D b 2 R l I i B W Y W x 1 Z T 0 i c 1 V u a 2 5 v d 2 4 i L z 4 8 R W 5 0 c n k g V H l w Z T 0 i R m l s b E V y c m 9 y Q 2 9 1 b n Q i I F Z h b H V l P S J s M T E i L z 4 8 R W 5 0 c n k g V H l w Z T 0 i R m l s b E x h c 3 R V c G R h d G V k I i B W Y W x 1 Z T 0 i Z D I w M j A t M D c t M j R U M T U 6 M D U 6 M j I u M z Q y M j k z M 1 o i L z 4 8 R W 5 0 c n k g V H l w Z T 0 i R m l s b E N v b H V t b l R 5 c G V z I i B W Y W x 1 Z T 0 i c 0 J n W U d B d 0 F B Q U F B Q U F B T U R B d 0 1 E Q X d N R E F 3 T U R B d 0 1 E Q X d N R E F 3 T U R B d 0 1 E Q X d N R E F 3 T U R B d 0 0 9 I i 8 + P E V u d H J 5 I F R 5 c G U 9 I k Z p b G x D b 2 x 1 b W 5 O Y W 1 l c y I g V m F s d W U 9 I n N b J n F 1 b 3 Q 7 U 2 9 1 c m N l L k 5 h b W U m c X V v d D s s J n F 1 b 3 Q 7 R X h w b 3 J 0 I F N o Z W V 0 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y w m c X V v d D t D b 2 x 1 b W 4 z M y Z x d W 9 0 O y w m c X V v d D t D b 2 x 1 b W 4 z N C Z x d W 9 0 O y w m c X V v d D t D b 2 x 1 b W 4 z N S Z x d W 9 0 O y w m c X V v d D t D b 2 x 1 b W 4 z N i Z x d W 9 0 O y w m c X V v d D t D b 2 x 1 b W 4 z N y Z x d W 9 0 O y w m c X V v d D t D b 2 x 1 b W 4 z O C Z x d W 9 0 O y w m c X V v d D t D b 2 x 1 b W 4 z O S Z x d W 9 0 O y w m c X V v d D t D b 2 x 1 b W 4 0 M 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x L C Z x d W 9 0 O 2 t l e U N v b H V t b k 5 h b W V z J n F 1 b 3 Q 7 O l t d L C Z x d W 9 0 O 3 F 1 Z X J 5 U m V s Y X R p b 2 5 z a G l w c y Z x d W 9 0 O z p b X S w m c X V v d D t j b 2 x 1 b W 5 J Z G V u d G l 0 a W V z J n F 1 b 3 Q 7 O l s m c X V v d D t T Z W N 0 a W 9 u M S 9 F e H B v c n Q g c 2 h l Z X R z I C g 1 K S 9 D a G F u Z 2 V k I F R 5 c G U u e 1 N v d X J j Z S 5 O Y W 1 l L D B 9 J n F 1 b 3 Q 7 L C Z x d W 9 0 O 1 N l Y 3 R p b 2 4 x L 0 V 4 c G 9 y d C B z a G V l d H M g K D U p L 0 N o Y W 5 n Z W Q g V H l w Z S 5 7 R X h w b 3 J 0 I F N o Z W V 0 L D F 9 J n F 1 b 3 Q 7 L C Z x d W 9 0 O 1 N l Y 3 R p b 2 4 x L 0 V 4 c G 9 y d C B z a G V l d H M g K D U p L 0 N o Y W 5 n Z W Q g V H l w Z S 5 7 Q 2 9 s d W 1 u M i w y f S Z x d W 9 0 O y w m c X V v d D t T Z W N 0 a W 9 u M S 9 F e H B v c n Q g c 2 h l Z X R z I C g 1 K S 9 D a G F u Z 2 V k I F R 5 c G U u e 0 N v b H V t b j M s M 3 0 m c X V v d D s s J n F 1 b 3 Q 7 U 2 V j d G l v b j E v R X h w b 3 J 0 I H N o Z W V 0 c y A o N S k v Q 2 h h b m d l Z C B U e X B l L n t D b 2 x 1 b W 4 0 L D R 9 J n F 1 b 3 Q 7 L C Z x d W 9 0 O 1 N l Y 3 R p b 2 4 x L 0 V 4 c G 9 y d C B z a G V l d H M g K D U p L 0 N o Y W 5 n Z W Q g V H l w Z S 5 7 Q 2 9 s d W 1 u N S w 1 f S Z x d W 9 0 O y w m c X V v d D t T Z W N 0 a W 9 u M S 9 F e H B v c n Q g c 2 h l Z X R z I C g 1 K S 9 D a G F u Z 2 V k I F R 5 c G U u e 0 N v b H V t b j Y s N n 0 m c X V v d D s s J n F 1 b 3 Q 7 U 2 V j d G l v b j E v R X h w b 3 J 0 I H N o Z W V 0 c y A o N S k v Q 2 h h b m d l Z C B U e X B l L n t D b 2 x 1 b W 4 3 L D d 9 J n F 1 b 3 Q 7 L C Z x d W 9 0 O 1 N l Y 3 R p b 2 4 x L 0 V 4 c G 9 y d C B z a G V l d H M g K D U p L 0 N o Y W 5 n Z W Q g V H l w Z S 5 7 Q 2 9 s d W 1 u O C w 4 f S Z x d W 9 0 O y w m c X V v d D t T Z W N 0 a W 9 u M S 9 F e H B v c n Q g c 2 h l Z X R z I C g 1 K S 9 D a G F u Z 2 V k I F R 5 c G U u e 0 N v b H V t b j k s O X 0 m c X V v d D s s J n F 1 b 3 Q 7 U 2 V j d G l v b j E v R X h w b 3 J 0 I H N o Z W V 0 c y A o N S k v Q 2 h h b m d l Z C B U e X B l L n t D b 2 x 1 b W 4 x M C w x M H 0 m c X V v d D s s J n F 1 b 3 Q 7 U 2 V j d G l v b j E v R X h w b 3 J 0 I H N o Z W V 0 c y A o N S k v Q 2 h h b m d l Z C B U e X B l L n t D b 2 x 1 b W 4 x M S w x M X 0 m c X V v d D s s J n F 1 b 3 Q 7 U 2 V j d G l v b j E v R X h w b 3 J 0 I H N o Z W V 0 c y A o N S k v Q 2 h h b m d l Z C B U e X B l L n t D b 2 x 1 b W 4 x M i w x M n 0 m c X V v d D s s J n F 1 b 3 Q 7 U 2 V j d G l v b j E v R X h w b 3 J 0 I H N o Z W V 0 c y A o N S k v Q 2 h h b m d l Z C B U e X B l L n t D b 2 x 1 b W 4 x M y w x M 3 0 m c X V v d D s s J n F 1 b 3 Q 7 U 2 V j d G l v b j E v R X h w b 3 J 0 I H N o Z W V 0 c y A o N S k v Q 2 h h b m d l Z C B U e X B l L n t D b 2 x 1 b W 4 x N C w x N H 0 m c X V v d D s s J n F 1 b 3 Q 7 U 2 V j d G l v b j E v R X h w b 3 J 0 I H N o Z W V 0 c y A o N S k v Q 2 h h b m d l Z C B U e X B l L n t D b 2 x 1 b W 4 x N S w x N X 0 m c X V v d D s s J n F 1 b 3 Q 7 U 2 V j d G l v b j E v R X h w b 3 J 0 I H N o Z W V 0 c y A o N S k v Q 2 h h b m d l Z C B U e X B l L n t D b 2 x 1 b W 4 x N i w x N n 0 m c X V v d D s s J n F 1 b 3 Q 7 U 2 V j d G l v b j E v R X h w b 3 J 0 I H N o Z W V 0 c y A o N S k v Q 2 h h b m d l Z C B U e X B l L n t D b 2 x 1 b W 4 x N y w x N 3 0 m c X V v d D s s J n F 1 b 3 Q 7 U 2 V j d G l v b j E v R X h w b 3 J 0 I H N o Z W V 0 c y A o N S k v Q 2 h h b m d l Z C B U e X B l L n t D b 2 x 1 b W 4 x O C w x O H 0 m c X V v d D s s J n F 1 b 3 Q 7 U 2 V j d G l v b j E v R X h w b 3 J 0 I H N o Z W V 0 c y A o N S k v Q 2 h h b m d l Z C B U e X B l L n t D b 2 x 1 b W 4 x O S w x O X 0 m c X V v d D s s J n F 1 b 3 Q 7 U 2 V j d G l v b j E v R X h w b 3 J 0 I H N o Z W V 0 c y A o N S k v Q 2 h h b m d l Z C B U e X B l L n t D b 2 x 1 b W 4 y M C w y M H 0 m c X V v d D s s J n F 1 b 3 Q 7 U 2 V j d G l v b j E v R X h w b 3 J 0 I H N o Z W V 0 c y A o N S k v Q 2 h h b m d l Z C B U e X B l L n t D b 2 x 1 b W 4 y M S w y M X 0 m c X V v d D s s J n F 1 b 3 Q 7 U 2 V j d G l v b j E v R X h w b 3 J 0 I H N o Z W V 0 c y A o N S k v Q 2 h h b m d l Z C B U e X B l L n t D b 2 x 1 b W 4 y M i w y M n 0 m c X V v d D s s J n F 1 b 3 Q 7 U 2 V j d G l v b j E v R X h w b 3 J 0 I H N o Z W V 0 c y A o N S k v Q 2 h h b m d l Z C B U e X B l L n t D b 2 x 1 b W 4 y M y w y M 3 0 m c X V v d D s s J n F 1 b 3 Q 7 U 2 V j d G l v b j E v R X h w b 3 J 0 I H N o Z W V 0 c y A o N S k v Q 2 h h b m d l Z C B U e X B l L n t D b 2 x 1 b W 4 y N C w y N H 0 m c X V v d D s s J n F 1 b 3 Q 7 U 2 V j d G l v b j E v R X h w b 3 J 0 I H N o Z W V 0 c y A o N S k v Q 2 h h b m d l Z C B U e X B l L n t D b 2 x 1 b W 4 y N S w y N X 0 m c X V v d D s s J n F 1 b 3 Q 7 U 2 V j d G l v b j E v R X h w b 3 J 0 I H N o Z W V 0 c y A o N S k v Q 2 h h b m d l Z C B U e X B l L n t D b 2 x 1 b W 4 y N i w y N n 0 m c X V v d D s s J n F 1 b 3 Q 7 U 2 V j d G l v b j E v R X h w b 3 J 0 I H N o Z W V 0 c y A o N S k v Q 2 h h b m d l Z C B U e X B l L n t D b 2 x 1 b W 4 y N y w y N 3 0 m c X V v d D s s J n F 1 b 3 Q 7 U 2 V j d G l v b j E v R X h w b 3 J 0 I H N o Z W V 0 c y A o N S k v Q 2 h h b m d l Z C B U e X B l L n t D b 2 x 1 b W 4 y O C w y O H 0 m c X V v d D s s J n F 1 b 3 Q 7 U 2 V j d G l v b j E v R X h w b 3 J 0 I H N o Z W V 0 c y A o N S k v Q 2 h h b m d l Z C B U e X B l L n t D b 2 x 1 b W 4 y O S w y O X 0 m c X V v d D s s J n F 1 b 3 Q 7 U 2 V j d G l v b j E v R X h w b 3 J 0 I H N o Z W V 0 c y A o N S k v Q 2 h h b m d l Z C B U e X B l L n t D b 2 x 1 b W 4 z M C w z M H 0 m c X V v d D s s J n F 1 b 3 Q 7 U 2 V j d G l v b j E v R X h w b 3 J 0 I H N o Z W V 0 c y A o N S k v Q 2 h h b m d l Z C B U e X B l L n t D b 2 x 1 b W 4 z M S w z M X 0 m c X V v d D s s J n F 1 b 3 Q 7 U 2 V j d G l v b j E v R X h w b 3 J 0 I H N o Z W V 0 c y A o N S k v Q 2 h h b m d l Z C B U e X B l L n t D b 2 x 1 b W 4 z M i w z M n 0 m c X V v d D s s J n F 1 b 3 Q 7 U 2 V j d G l v b j E v R X h w b 3 J 0 I H N o Z W V 0 c y A o N S k v Q 2 h h b m d l Z C B U e X B l L n t D b 2 x 1 b W 4 z M y w z M 3 0 m c X V v d D s s J n F 1 b 3 Q 7 U 2 V j d G l v b j E v R X h w b 3 J 0 I H N o Z W V 0 c y A o N S k v Q 2 h h b m d l Z C B U e X B l L n t D b 2 x 1 b W 4 z N C w z N H 0 m c X V v d D s s J n F 1 b 3 Q 7 U 2 V j d G l v b j E v R X h w b 3 J 0 I H N o Z W V 0 c y A o N S k v Q 2 h h b m d l Z C B U e X B l L n t D b 2 x 1 b W 4 z N S w z N X 0 m c X V v d D s s J n F 1 b 3 Q 7 U 2 V j d G l v b j E v R X h w b 3 J 0 I H N o Z W V 0 c y A o N S k v Q 2 h h b m d l Z C B U e X B l L n t D b 2 x 1 b W 4 z N i w z N n 0 m c X V v d D s s J n F 1 b 3 Q 7 U 2 V j d G l v b j E v R X h w b 3 J 0 I H N o Z W V 0 c y A o N S k v Q 2 h h b m d l Z C B U e X B l L n t D b 2 x 1 b W 4 z N y w z N 3 0 m c X V v d D s s J n F 1 b 3 Q 7 U 2 V j d G l v b j E v R X h w b 3 J 0 I H N o Z W V 0 c y A o N S k v Q 2 h h b m d l Z C B U e X B l L n t D b 2 x 1 b W 4 z O C w z O H 0 m c X V v d D s s J n F 1 b 3 Q 7 U 2 V j d G l v b j E v R X h w b 3 J 0 I H N o Z W V 0 c y A o N S k v Q 2 h h b m d l Z C B U e X B l L n t D b 2 x 1 b W 4 z O S w z O X 0 m c X V v d D s s J n F 1 b 3 Q 7 U 2 V j d G l v b j E v R X h w b 3 J 0 I H N o Z W V 0 c y A o N S k v Q 2 h h b m d l Z C B U e X B l L n t D b 2 x 1 b W 4 0 M C w 0 M H 0 m c X V v d D t d L C Z x d W 9 0 O 0 N v b H V t b k N v d W 5 0 J n F 1 b 3 Q 7 O j Q x L C Z x d W 9 0 O 0 t l e U N v b H V t b k 5 h b W V z J n F 1 b 3 Q 7 O l t d L C Z x d W 9 0 O 0 N v b H V t b k l k Z W 5 0 a X R p Z X M m c X V v d D s 6 W y Z x d W 9 0 O 1 N l Y 3 R p b 2 4 x L 0 V 4 c G 9 y d C B z a G V l d H M g K D U p L 0 N o Y W 5 n Z W Q g V H l w Z S 5 7 U 2 9 1 c m N l L k 5 h b W U s M H 0 m c X V v d D s s J n F 1 b 3 Q 7 U 2 V j d G l v b j E v R X h w b 3 J 0 I H N o Z W V 0 c y A o N S k v Q 2 h h b m d l Z C B U e X B l L n t F e H B v c n Q g U 2 h l Z X Q s M X 0 m c X V v d D s s J n F 1 b 3 Q 7 U 2 V j d G l v b j E v R X h w b 3 J 0 I H N o Z W V 0 c y A o N S k v Q 2 h h b m d l Z C B U e X B l L n t D b 2 x 1 b W 4 y L D J 9 J n F 1 b 3 Q 7 L C Z x d W 9 0 O 1 N l Y 3 R p b 2 4 x L 0 V 4 c G 9 y d C B z a G V l d H M g K D U p L 0 N o Y W 5 n Z W Q g V H l w Z S 5 7 Q 2 9 s d W 1 u M y w z f S Z x d W 9 0 O y w m c X V v d D t T Z W N 0 a W 9 u M S 9 F e H B v c n Q g c 2 h l Z X R z I C g 1 K S 9 D a G F u Z 2 V k I F R 5 c G U u e 0 N v b H V t b j Q s N H 0 m c X V v d D s s J n F 1 b 3 Q 7 U 2 V j d G l v b j E v R X h w b 3 J 0 I H N o Z W V 0 c y A o N S k v Q 2 h h b m d l Z C B U e X B l L n t D b 2 x 1 b W 4 1 L D V 9 J n F 1 b 3 Q 7 L C Z x d W 9 0 O 1 N l Y 3 R p b 2 4 x L 0 V 4 c G 9 y d C B z a G V l d H M g K D U p L 0 N o Y W 5 n Z W Q g V H l w Z S 5 7 Q 2 9 s d W 1 u N i w 2 f S Z x d W 9 0 O y w m c X V v d D t T Z W N 0 a W 9 u M S 9 F e H B v c n Q g c 2 h l Z X R z I C g 1 K S 9 D a G F u Z 2 V k I F R 5 c G U u e 0 N v b H V t b j c s N 3 0 m c X V v d D s s J n F 1 b 3 Q 7 U 2 V j d G l v b j E v R X h w b 3 J 0 I H N o Z W V 0 c y A o N S k v Q 2 h h b m d l Z C B U e X B l L n t D b 2 x 1 b W 4 4 L D h 9 J n F 1 b 3 Q 7 L C Z x d W 9 0 O 1 N l Y 3 R p b 2 4 x L 0 V 4 c G 9 y d C B z a G V l d H M g K D U p L 0 N o Y W 5 n Z W Q g V H l w Z S 5 7 Q 2 9 s d W 1 u O S w 5 f S Z x d W 9 0 O y w m c X V v d D t T Z W N 0 a W 9 u M S 9 F e H B v c n Q g c 2 h l Z X R z I C g 1 K S 9 D a G F u Z 2 V k I F R 5 c G U u e 0 N v b H V t b j E w L D E w f S Z x d W 9 0 O y w m c X V v d D t T Z W N 0 a W 9 u M S 9 F e H B v c n Q g c 2 h l Z X R z I C g 1 K S 9 D a G F u Z 2 V k I F R 5 c G U u e 0 N v b H V t b j E x L D E x f S Z x d W 9 0 O y w m c X V v d D t T Z W N 0 a W 9 u M S 9 F e H B v c n Q g c 2 h l Z X R z I C g 1 K S 9 D a G F u Z 2 V k I F R 5 c G U u e 0 N v b H V t b j E y L D E y f S Z x d W 9 0 O y w m c X V v d D t T Z W N 0 a W 9 u M S 9 F e H B v c n Q g c 2 h l Z X R z I C g 1 K S 9 D a G F u Z 2 V k I F R 5 c G U u e 0 N v b H V t b j E z L D E z f S Z x d W 9 0 O y w m c X V v d D t T Z W N 0 a W 9 u M S 9 F e H B v c n Q g c 2 h l Z X R z I C g 1 K S 9 D a G F u Z 2 V k I F R 5 c G U u e 0 N v b H V t b j E 0 L D E 0 f S Z x d W 9 0 O y w m c X V v d D t T Z W N 0 a W 9 u M S 9 F e H B v c n Q g c 2 h l Z X R z I C g 1 K S 9 D a G F u Z 2 V k I F R 5 c G U u e 0 N v b H V t b j E 1 L D E 1 f S Z x d W 9 0 O y w m c X V v d D t T Z W N 0 a W 9 u M S 9 F e H B v c n Q g c 2 h l Z X R z I C g 1 K S 9 D a G F u Z 2 V k I F R 5 c G U u e 0 N v b H V t b j E 2 L D E 2 f S Z x d W 9 0 O y w m c X V v d D t T Z W N 0 a W 9 u M S 9 F e H B v c n Q g c 2 h l Z X R z I C g 1 K S 9 D a G F u Z 2 V k I F R 5 c G U u e 0 N v b H V t b j E 3 L D E 3 f S Z x d W 9 0 O y w m c X V v d D t T Z W N 0 a W 9 u M S 9 F e H B v c n Q g c 2 h l Z X R z I C g 1 K S 9 D a G F u Z 2 V k I F R 5 c G U u e 0 N v b H V t b j E 4 L D E 4 f S Z x d W 9 0 O y w m c X V v d D t T Z W N 0 a W 9 u M S 9 F e H B v c n Q g c 2 h l Z X R z I C g 1 K S 9 D a G F u Z 2 V k I F R 5 c G U u e 0 N v b H V t b j E 5 L D E 5 f S Z x d W 9 0 O y w m c X V v d D t T Z W N 0 a W 9 u M S 9 F e H B v c n Q g c 2 h l Z X R z I C g 1 K S 9 D a G F u Z 2 V k I F R 5 c G U u e 0 N v b H V t b j I w L D I w f S Z x d W 9 0 O y w m c X V v d D t T Z W N 0 a W 9 u M S 9 F e H B v c n Q g c 2 h l Z X R z I C g 1 K S 9 D a G F u Z 2 V k I F R 5 c G U u e 0 N v b H V t b j I x L D I x f S Z x d W 9 0 O y w m c X V v d D t T Z W N 0 a W 9 u M S 9 F e H B v c n Q g c 2 h l Z X R z I C g 1 K S 9 D a G F u Z 2 V k I F R 5 c G U u e 0 N v b H V t b j I y L D I y f S Z x d W 9 0 O y w m c X V v d D t T Z W N 0 a W 9 u M S 9 F e H B v c n Q g c 2 h l Z X R z I C g 1 K S 9 D a G F u Z 2 V k I F R 5 c G U u e 0 N v b H V t b j I z L D I z f S Z x d W 9 0 O y w m c X V v d D t T Z W N 0 a W 9 u M S 9 F e H B v c n Q g c 2 h l Z X R z I C g 1 K S 9 D a G F u Z 2 V k I F R 5 c G U u e 0 N v b H V t b j I 0 L D I 0 f S Z x d W 9 0 O y w m c X V v d D t T Z W N 0 a W 9 u M S 9 F e H B v c n Q g c 2 h l Z X R z I C g 1 K S 9 D a G F u Z 2 V k I F R 5 c G U u e 0 N v b H V t b j I 1 L D I 1 f S Z x d W 9 0 O y w m c X V v d D t T Z W N 0 a W 9 u M S 9 F e H B v c n Q g c 2 h l Z X R z I C g 1 K S 9 D a G F u Z 2 V k I F R 5 c G U u e 0 N v b H V t b j I 2 L D I 2 f S Z x d W 9 0 O y w m c X V v d D t T Z W N 0 a W 9 u M S 9 F e H B v c n Q g c 2 h l Z X R z I C g 1 K S 9 D a G F u Z 2 V k I F R 5 c G U u e 0 N v b H V t b j I 3 L D I 3 f S Z x d W 9 0 O y w m c X V v d D t T Z W N 0 a W 9 u M S 9 F e H B v c n Q g c 2 h l Z X R z I C g 1 K S 9 D a G F u Z 2 V k I F R 5 c G U u e 0 N v b H V t b j I 4 L D I 4 f S Z x d W 9 0 O y w m c X V v d D t T Z W N 0 a W 9 u M S 9 F e H B v c n Q g c 2 h l Z X R z I C g 1 K S 9 D a G F u Z 2 V k I F R 5 c G U u e 0 N v b H V t b j I 5 L D I 5 f S Z x d W 9 0 O y w m c X V v d D t T Z W N 0 a W 9 u M S 9 F e H B v c n Q g c 2 h l Z X R z I C g 1 K S 9 D a G F u Z 2 V k I F R 5 c G U u e 0 N v b H V t b j M w L D M w f S Z x d W 9 0 O y w m c X V v d D t T Z W N 0 a W 9 u M S 9 F e H B v c n Q g c 2 h l Z X R z I C g 1 K S 9 D a G F u Z 2 V k I F R 5 c G U u e 0 N v b H V t b j M x L D M x f S Z x d W 9 0 O y w m c X V v d D t T Z W N 0 a W 9 u M S 9 F e H B v c n Q g c 2 h l Z X R z I C g 1 K S 9 D a G F u Z 2 V k I F R 5 c G U u e 0 N v b H V t b j M y L D M y f S Z x d W 9 0 O y w m c X V v d D t T Z W N 0 a W 9 u M S 9 F e H B v c n Q g c 2 h l Z X R z I C g 1 K S 9 D a G F u Z 2 V k I F R 5 c G U u e 0 N v b H V t b j M z L D M z f S Z x d W 9 0 O y w m c X V v d D t T Z W N 0 a W 9 u M S 9 F e H B v c n Q g c 2 h l Z X R z I C g 1 K S 9 D a G F u Z 2 V k I F R 5 c G U u e 0 N v b H V t b j M 0 L D M 0 f S Z x d W 9 0 O y w m c X V v d D t T Z W N 0 a W 9 u M S 9 F e H B v c n Q g c 2 h l Z X R z I C g 1 K S 9 D a G F u Z 2 V k I F R 5 c G U u e 0 N v b H V t b j M 1 L D M 1 f S Z x d W 9 0 O y w m c X V v d D t T Z W N 0 a W 9 u M S 9 F e H B v c n Q g c 2 h l Z X R z I C g 1 K S 9 D a G F u Z 2 V k I F R 5 c G U u e 0 N v b H V t b j M 2 L D M 2 f S Z x d W 9 0 O y w m c X V v d D t T Z W N 0 a W 9 u M S 9 F e H B v c n Q g c 2 h l Z X R z I C g 1 K S 9 D a G F u Z 2 V k I F R 5 c G U u e 0 N v b H V t b j M 3 L D M 3 f S Z x d W 9 0 O y w m c X V v d D t T Z W N 0 a W 9 u M S 9 F e H B v c n Q g c 2 h l Z X R z I C g 1 K S 9 D a G F u Z 2 V k I F R 5 c G U u e 0 N v b H V t b j M 4 L D M 4 f S Z x d W 9 0 O y w m c X V v d D t T Z W N 0 a W 9 u M S 9 F e H B v c n Q g c 2 h l Z X R z I C g 1 K S 9 D a G F u Z 2 V k I F R 5 c G U u e 0 N v b H V t b j M 5 L D M 5 f S Z x d W 9 0 O y w m c X V v d D t T Z W N 0 a W 9 u M S 9 F e H B v c n Q g c 2 h l Z X R z I C g 1 K S 9 D a G F u Z 2 V k I F R 5 c G U u e 0 N v b H V t b j Q w L D Q w 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U G F y Y W 1 l d G V y N D 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w L T A 3 L T I 0 V D E 1 O j A 1 O j E w L j c 3 N z I 2 M T h 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N W M 1 N z h i O T E t Y j N m N S 0 0 N j M 4 L W J m O T M t M z U 2 N 2 N m M G Q z M D R i I i 8 + P E V u d H J 5 I F R 5 c G U 9 I l J l c 3 V s d F R 5 c G U i I F Z h b H V l P S J z Q m l u Y X J 5 I i 8 + P E V u d H J 5 I F R 5 c G U 9 I k Z p b G x P Y m p l Y 3 R U e X B l I i B W Y W x 1 Z T 0 i c 0 N v b m 5 l Y 3 R p b 2 5 P b m x 5 I i 8 + P E V u d H J 5 I F R 5 c G U 9 I k x v Y W R U b 1 J l c G 9 y d E R p c 2 F i b G V k I i B W Y W x 1 Z T 0 i b D E i L z 4 8 L 1 N 0 Y W J s Z U V u d H J p Z X M + P C 9 J d G V t P j x J d G V t P j x J d G V t T G 9 j Y X R p b 2 4 + P E l 0 Z W 1 U e X B l P k Z v c m 1 1 b G E 8 L 0 l 0 Z W 1 U e X B l P j x J d G V t U G F 0 a D 5 T Z W N 0 a W 9 u M S 9 T Y W 1 w b G U l M j B G a W x l J T I w K D Q 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A t M D c t M j R U M T U 6 M D U 6 M T A u O D E 1 M T Y z N V 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1 Y z U 3 O G I 5 M S 1 i M 2 Y 1 L T Q 2 M z g t Y m Y 5 M y 0 z N T Y 3 Y 2 Y w Z D M w N G I i L z 4 8 R W 5 0 c n k g V H l w Z T 0 i U m V z d W x 0 V H l w Z S I g V m F s d W U 9 I n N C a W 5 h c n k i L z 4 8 R W 5 0 c n k g V H l w Z T 0 i R m l s b E 9 i a m V j d F R 5 c G U i I F Z h b H V l P S J z Q 2 9 u b m V j d G l v b k 9 u b H k i L z 4 8 R W 5 0 c n k g V H l w Z T 0 i T G 9 h Z G V k V G 9 B b m F s e X N p c 1 N l c n Z p Y 2 V z I i B W Y W x 1 Z T 0 i b D A i L z 4 8 R W 5 0 c n k g V H l w Z T 0 i T G 9 h Z F R v U m V w b 3 J 0 R G l z Y W J s Z W Q i I F Z h b H V l P S J s M S I v P j w v U 3 R h Y m x l R W 5 0 c m l l c z 4 8 L 0 l 0 Z W 0 + P E l 0 Z W 0 + P E l 0 Z W 1 M b 2 N h d G l v b j 4 8 S X R l b V R 5 c G U + R m 9 y b X V s Y T w v S X R l b V R 5 c G U + P E l 0 Z W 1 Q Y X R o P l N l Y 3 R p b 2 4 x L 1 R y Y W 5 z Z m 9 y b S U y M F N h b X B s Z S U y M E Z p b G U l M j A o N C 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C 0 w N y 0 y N F Q x N T o w N T o x M C 4 3 N D Y y M j U 0 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z Q 5 Y z U 3 O G V j L T c 2 M T Y t N D k 5 M i 1 i Y W M 0 L T M 2 Y T c z N T g y Y z d j Z C I v P j x F b n R y e S B U e X B l P S J S Z X N 1 b H R U e X B l I i B W Y W x 1 Z T 0 i c 1 R h Y m x l I i 8 + P E V u d H J 5 I F R 5 c G U 9 I k Z p b G x P Y m p l Y 3 R U e X B l I i B W Y W x 1 Z T 0 i c 0 N v b m 5 l Y 3 R p b 2 5 P b m x 5 I i 8 + P E V u d H J 5 I F R 5 c G U 9 I k 5 h b W V V c G R h d G V k Q W Z 0 Z X J G a W x s I i B W Y W x 1 Z T 0 i b D E i L z 4 8 R W 5 0 c n k g V H l w Z T 0 i T G 9 h Z F R v U m V w b 3 J 0 R G l z Y W J s Z W Q i I F Z h b H V l P S J s M S I v P j w v U 3 R h Y m x l R W 5 0 c m l l c z 4 8 L 0 l 0 Z W 0 + P E l 0 Z W 0 + P E l 0 Z W 1 M b 2 N h d G l v b j 4 8 S X R l b V R 5 c G U + R m 9 y b X V s Y T w v S X R l b V R 5 c G U + P E l 0 Z W 1 Q Y X R o P l N l Y 3 R p b 2 4 x L 1 R y Y W 5 z Z m 9 y b S U y M E Z p b G U l M j A o N C 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C 0 w N y 0 y N F Q x N T o w N T o x M C 4 4 N T Y w N T E 2 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z V j N T c 4 Y j k x L W I z Z j U t N D Y z O C 1 i Z j k z L T M 1 N j d j Z j B k M z A 0 Y i I v P j x F b n R y e S B U e X B l P S J S Z X N 1 b H R U e X B l I i B W Y W x 1 Z T 0 i c 0 Z 1 b m N 0 a W 9 u I i 8 + P E V u d H J 5 I F R 5 c G U 9 I k Z p b G x P Y m p l Y 3 R U e X B l I i B W Y W x 1 Z T 0 i c 0 N v b m 5 l Y 3 R p b 2 5 P b m x 5 I i 8 + P E V u d H J 5 I F R 5 c G U 9 I k x v Y W R U b 1 J l c G 9 y d E R p c 2 F i b G V k I i B W Y W x 1 Z T 0 i b D E i L z 4 8 L 1 N 0 Y W J s Z U V u d H J p Z X M + P C 9 J d G V t P j x J d G V t P j x J d G V t T G 9 j Y X R p b 2 4 + P E l 0 Z W 1 U e X B l P k Z v c m 1 1 b G E 8 L 0 l 0 Z W 1 U e X B l P j x J d G V t U G F 0 a D 5 T Z W N 0 a W 9 u M S 9 F e H B v c n Q l M j B z a G V l d H M l M j A o N i k 8 L 0 l 0 Z W 1 Q Y X R o P j w v S X R l b U x v Y 2 F 0 a W 9 u P j x T d G F i b G V F b n R y a W V z P j x F b n R y e S B U e X B l P S J B Z G R l Z F R v R G F 0 Y U 1 v Z G V s I i B W Y W x 1 Z T 0 i b D A i L z 4 8 R W 5 0 c n k g V H l w Z T 0 i Q n V m Z m V y T m V 4 d F J l Z n J l c 2 g i I F Z h b H V l P S J s M S I v P j x F b n R y e S B U e X B l P S J G a W x s Q 2 9 1 b n Q i I F Z h b H V l P S J s N T A z N i I v P j x F b n R y e S B U e X B l P S J G a W x s R W 5 h Y m x l Z C I g V m F s d W U 9 I m w w I i 8 + P E V u d H J 5 I F R 5 c G U 9 I k Z p b G x F c n J v c k N v Z G U i I F Z h b H V l P S J z V W 5 r b m 9 3 b i I v P j x F b n R y e S B U e X B l P S J G a W x s R X J y b 3 J D b 3 V u d C I g V m F s d W U 9 I m w y O C I v P j x F b n R y e S B U e X B l P S J G a W x s T G F z d F V w Z G F 0 Z W Q i I F Z h b H V l P S J k M j A y M C 0 w N y 0 z M F Q w N j o 1 N z o x M S 4 2 N z M x O D c w W i I v P j x F b n R y e S B U e X B l P S J G a W x s Q 2 9 s d W 1 u V H l w Z X M i I F Z h b H V l P S J z Q m d Z R 0 F 3 Q U F B Q U F B Q U F N R E F 3 T U R B d 0 1 E Q X d N R E F 3 T U R B d 0 1 E Q X d N R E F 3 T U R B d 0 1 E Q X d N R E F 3 T T 0 i L z 4 8 R W 5 0 c n k g V H l w Z T 0 i R m l s b E N v b H V t b k 5 h b W V z I i B W Y W x 1 Z T 0 i c 1 s m c X V v d D t T b 3 V y Y 2 U u T m F t Z S Z x d W 9 0 O y w m c X V v d D t F e H B v c n Q g U 2 h l Z X Q 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D E s J n F 1 b 3 Q 7 a 2 V 5 Q 2 9 s d W 1 u T m F t Z X M m c X V v d D s 6 W 1 0 s J n F 1 b 3 Q 7 c X V l c n l S Z W x h d G l v b n N o a X B z J n F 1 b 3 Q 7 O l t d L C Z x d W 9 0 O 2 N v b H V t b k l k Z W 5 0 a X R p Z X M m c X V v d D s 6 W y Z x d W 9 0 O 1 N l Y 3 R p b 2 4 x L 0 V 4 c G 9 y d C B z a G V l d H M g K D Y p L 0 N o Y W 5 n Z W Q g V H l w Z S 5 7 U 2 9 1 c m N l L k 5 h b W U s M H 0 m c X V v d D s s J n F 1 b 3 Q 7 U 2 V j d G l v b j E v R X h w b 3 J 0 I H N o Z W V 0 c y A o N i k v Q 2 h h b m d l Z C B U e X B l L n t F e H B v c n Q g U 2 h l Z X Q s M X 0 m c X V v d D s s J n F 1 b 3 Q 7 U 2 V j d G l v b j E v R X h w b 3 J 0 I H N o Z W V 0 c y A o N i k v Q 2 h h b m d l Z C B U e X B l L n t D b 2 x 1 b W 4 y L D J 9 J n F 1 b 3 Q 7 L C Z x d W 9 0 O 1 N l Y 3 R p b 2 4 x L 0 V 4 c G 9 y d C B z a G V l d H M g K D Y p L 0 N o Y W 5 n Z W Q g V H l w Z S 5 7 Q 2 9 s d W 1 u M y w z f S Z x d W 9 0 O y w m c X V v d D t T Z W N 0 a W 9 u M S 9 F e H B v c n Q g c 2 h l Z X R z I C g 2 K S 9 D a G F u Z 2 V k I F R 5 c G U u e 0 N v b H V t b j Q s N H 0 m c X V v d D s s J n F 1 b 3 Q 7 U 2 V j d G l v b j E v R X h w b 3 J 0 I H N o Z W V 0 c y A o N i k v Q 2 h h b m d l Z C B U e X B l L n t D b 2 x 1 b W 4 1 L D V 9 J n F 1 b 3 Q 7 L C Z x d W 9 0 O 1 N l Y 3 R p b 2 4 x L 0 V 4 c G 9 y d C B z a G V l d H M g K D Y p L 0 N o Y W 5 n Z W Q g V H l w Z S 5 7 Q 2 9 s d W 1 u N i w 2 f S Z x d W 9 0 O y w m c X V v d D t T Z W N 0 a W 9 u M S 9 F e H B v c n Q g c 2 h l Z X R z I C g 2 K S 9 D a G F u Z 2 V k I F R 5 c G U u e 0 N v b H V t b j c s N 3 0 m c X V v d D s s J n F 1 b 3 Q 7 U 2 V j d G l v b j E v R X h w b 3 J 0 I H N o Z W V 0 c y A o N i k v Q 2 h h b m d l Z C B U e X B l L n t D b 2 x 1 b W 4 4 L D h 9 J n F 1 b 3 Q 7 L C Z x d W 9 0 O 1 N l Y 3 R p b 2 4 x L 0 V 4 c G 9 y d C B z a G V l d H M g K D Y p L 0 N o Y W 5 n Z W Q g V H l w Z S 5 7 Q 2 9 s d W 1 u O S w 5 f S Z x d W 9 0 O y w m c X V v d D t T Z W N 0 a W 9 u M S 9 F e H B v c n Q g c 2 h l Z X R z I C g 2 K S 9 D a G F u Z 2 V k I F R 5 c G U u e 0 N v b H V t b j E w L D E w f S Z x d W 9 0 O y w m c X V v d D t T Z W N 0 a W 9 u M S 9 F e H B v c n Q g c 2 h l Z X R z I C g 2 K S 9 D a G F u Z 2 V k I F R 5 c G U u e 0 N v b H V t b j E x L D E x f S Z x d W 9 0 O y w m c X V v d D t T Z W N 0 a W 9 u M S 9 F e H B v c n Q g c 2 h l Z X R z I C g 2 K S 9 D a G F u Z 2 V k I F R 5 c G U u e 0 N v b H V t b j E y L D E y f S Z x d W 9 0 O y w m c X V v d D t T Z W N 0 a W 9 u M S 9 F e H B v c n Q g c 2 h l Z X R z I C g 2 K S 9 D a G F u Z 2 V k I F R 5 c G U u e 0 N v b H V t b j E z L D E z f S Z x d W 9 0 O y w m c X V v d D t T Z W N 0 a W 9 u M S 9 F e H B v c n Q g c 2 h l Z X R z I C g 2 K S 9 D a G F u Z 2 V k I F R 5 c G U u e 0 N v b H V t b j E 0 L D E 0 f S Z x d W 9 0 O y w m c X V v d D t T Z W N 0 a W 9 u M S 9 F e H B v c n Q g c 2 h l Z X R z I C g 2 K S 9 D a G F u Z 2 V k I F R 5 c G U u e 0 N v b H V t b j E 1 L D E 1 f S Z x d W 9 0 O y w m c X V v d D t T Z W N 0 a W 9 u M S 9 F e H B v c n Q g c 2 h l Z X R z I C g 2 K S 9 D a G F u Z 2 V k I F R 5 c G U u e 0 N v b H V t b j E 2 L D E 2 f S Z x d W 9 0 O y w m c X V v d D t T Z W N 0 a W 9 u M S 9 F e H B v c n Q g c 2 h l Z X R z I C g 2 K S 9 D a G F u Z 2 V k I F R 5 c G U u e 0 N v b H V t b j E 3 L D E 3 f S Z x d W 9 0 O y w m c X V v d D t T Z W N 0 a W 9 u M S 9 F e H B v c n Q g c 2 h l Z X R z I C g 2 K S 9 D a G F u Z 2 V k I F R 5 c G U u e 0 N v b H V t b j E 4 L D E 4 f S Z x d W 9 0 O y w m c X V v d D t T Z W N 0 a W 9 u M S 9 F e H B v c n Q g c 2 h l Z X R z I C g 2 K S 9 D a G F u Z 2 V k I F R 5 c G U u e 0 N v b H V t b j E 5 L D E 5 f S Z x d W 9 0 O y w m c X V v d D t T Z W N 0 a W 9 u M S 9 F e H B v c n Q g c 2 h l Z X R z I C g 2 K S 9 D a G F u Z 2 V k I F R 5 c G U u e 0 N v b H V t b j I w L D I w f S Z x d W 9 0 O y w m c X V v d D t T Z W N 0 a W 9 u M S 9 F e H B v c n Q g c 2 h l Z X R z I C g 2 K S 9 D a G F u Z 2 V k I F R 5 c G U u e 0 N v b H V t b j I x L D I x f S Z x d W 9 0 O y w m c X V v d D t T Z W N 0 a W 9 u M S 9 F e H B v c n Q g c 2 h l Z X R z I C g 2 K S 9 D a G F u Z 2 V k I F R 5 c G U u e 0 N v b H V t b j I y L D I y f S Z x d W 9 0 O y w m c X V v d D t T Z W N 0 a W 9 u M S 9 F e H B v c n Q g c 2 h l Z X R z I C g 2 K S 9 D a G F u Z 2 V k I F R 5 c G U u e 0 N v b H V t b j I z L D I z f S Z x d W 9 0 O y w m c X V v d D t T Z W N 0 a W 9 u M S 9 F e H B v c n Q g c 2 h l Z X R z I C g 2 K S 9 D a G F u Z 2 V k I F R 5 c G U u e 0 N v b H V t b j I 0 L D I 0 f S Z x d W 9 0 O y w m c X V v d D t T Z W N 0 a W 9 u M S 9 F e H B v c n Q g c 2 h l Z X R z I C g 2 K S 9 D a G F u Z 2 V k I F R 5 c G U u e 0 N v b H V t b j I 1 L D I 1 f S Z x d W 9 0 O y w m c X V v d D t T Z W N 0 a W 9 u M S 9 F e H B v c n Q g c 2 h l Z X R z I C g 2 K S 9 D a G F u Z 2 V k I F R 5 c G U u e 0 N v b H V t b j I 2 L D I 2 f S Z x d W 9 0 O y w m c X V v d D t T Z W N 0 a W 9 u M S 9 F e H B v c n Q g c 2 h l Z X R z I C g 2 K S 9 D a G F u Z 2 V k I F R 5 c G U u e 0 N v b H V t b j I 3 L D I 3 f S Z x d W 9 0 O y w m c X V v d D t T Z W N 0 a W 9 u M S 9 F e H B v c n Q g c 2 h l Z X R z I C g 2 K S 9 D a G F u Z 2 V k I F R 5 c G U u e 0 N v b H V t b j I 4 L D I 4 f S Z x d W 9 0 O y w m c X V v d D t T Z W N 0 a W 9 u M S 9 F e H B v c n Q g c 2 h l Z X R z I C g 2 K S 9 D a G F u Z 2 V k I F R 5 c G U u e 0 N v b H V t b j I 5 L D I 5 f S Z x d W 9 0 O y w m c X V v d D t T Z W N 0 a W 9 u M S 9 F e H B v c n Q g c 2 h l Z X R z I C g 2 K S 9 D a G F u Z 2 V k I F R 5 c G U u e 0 N v b H V t b j M w L D M w f S Z x d W 9 0 O y w m c X V v d D t T Z W N 0 a W 9 u M S 9 F e H B v c n Q g c 2 h l Z X R z I C g 2 K S 9 D a G F u Z 2 V k I F R 5 c G U u e 0 N v b H V t b j M x L D M x f S Z x d W 9 0 O y w m c X V v d D t T Z W N 0 a W 9 u M S 9 F e H B v c n Q g c 2 h l Z X R z I C g 2 K S 9 D a G F u Z 2 V k I F R 5 c G U u e 0 N v b H V t b j M y L D M y f S Z x d W 9 0 O y w m c X V v d D t T Z W N 0 a W 9 u M S 9 F e H B v c n Q g c 2 h l Z X R z I C g 2 K S 9 D a G F u Z 2 V k I F R 5 c G U u e 0 N v b H V t b j M z L D M z f S Z x d W 9 0 O y w m c X V v d D t T Z W N 0 a W 9 u M S 9 F e H B v c n Q g c 2 h l Z X R z I C g 2 K S 9 D a G F u Z 2 V k I F R 5 c G U u e 0 N v b H V t b j M 0 L D M 0 f S Z x d W 9 0 O y w m c X V v d D t T Z W N 0 a W 9 u M S 9 F e H B v c n Q g c 2 h l Z X R z I C g 2 K S 9 D a G F u Z 2 V k I F R 5 c G U u e 0 N v b H V t b j M 1 L D M 1 f S Z x d W 9 0 O y w m c X V v d D t T Z W N 0 a W 9 u M S 9 F e H B v c n Q g c 2 h l Z X R z I C g 2 K S 9 D a G F u Z 2 V k I F R 5 c G U u e 0 N v b H V t b j M 2 L D M 2 f S Z x d W 9 0 O y w m c X V v d D t T Z W N 0 a W 9 u M S 9 F e H B v c n Q g c 2 h l Z X R z I C g 2 K S 9 D a G F u Z 2 V k I F R 5 c G U u e 0 N v b H V t b j M 3 L D M 3 f S Z x d W 9 0 O y w m c X V v d D t T Z W N 0 a W 9 u M S 9 F e H B v c n Q g c 2 h l Z X R z I C g 2 K S 9 D a G F u Z 2 V k I F R 5 c G U u e 0 N v b H V t b j M 4 L D M 4 f S Z x d W 9 0 O y w m c X V v d D t T Z W N 0 a W 9 u M S 9 F e H B v c n Q g c 2 h l Z X R z I C g 2 K S 9 D a G F u Z 2 V k I F R 5 c G U u e 0 N v b H V t b j M 5 L D M 5 f S Z x d W 9 0 O y w m c X V v d D t T Z W N 0 a W 9 u M S 9 F e H B v c n Q g c 2 h l Z X R z I C g 2 K S 9 D a G F u Z 2 V k I F R 5 c G U u e 0 N v b H V t b j Q w L D Q w f S Z x d W 9 0 O 1 0 s J n F 1 b 3 Q 7 Q 2 9 s d W 1 u Q 2 9 1 b n Q m c X V v d D s 6 N D E s J n F 1 b 3 Q 7 S 2 V 5 Q 2 9 s d W 1 u T m F t Z X M m c X V v d D s 6 W 1 0 s J n F 1 b 3 Q 7 Q 2 9 s d W 1 u S W R l b n R p d G l l c y Z x d W 9 0 O z p b J n F 1 b 3 Q 7 U 2 V j d G l v b j E v R X h w b 3 J 0 I H N o Z W V 0 c y A o N i k v Q 2 h h b m d l Z C B U e X B l L n t T b 3 V y Y 2 U u T m F t Z S w w f S Z x d W 9 0 O y w m c X V v d D t T Z W N 0 a W 9 u M S 9 F e H B v c n Q g c 2 h l Z X R z I C g 2 K S 9 D a G F u Z 2 V k I F R 5 c G U u e 0 V 4 c G 9 y d C B T a G V l d C w x f S Z x d W 9 0 O y w m c X V v d D t T Z W N 0 a W 9 u M S 9 F e H B v c n Q g c 2 h l Z X R z I C g 2 K S 9 D a G F u Z 2 V k I F R 5 c G U u e 0 N v b H V t b j I s M n 0 m c X V v d D s s J n F 1 b 3 Q 7 U 2 V j d G l v b j E v R X h w b 3 J 0 I H N o Z W V 0 c y A o N i k v Q 2 h h b m d l Z C B U e X B l L n t D b 2 x 1 b W 4 z L D N 9 J n F 1 b 3 Q 7 L C Z x d W 9 0 O 1 N l Y 3 R p b 2 4 x L 0 V 4 c G 9 y d C B z a G V l d H M g K D Y p L 0 N o Y W 5 n Z W Q g V H l w Z S 5 7 Q 2 9 s d W 1 u N C w 0 f S Z x d W 9 0 O y w m c X V v d D t T Z W N 0 a W 9 u M S 9 F e H B v c n Q g c 2 h l Z X R z I C g 2 K S 9 D a G F u Z 2 V k I F R 5 c G U u e 0 N v b H V t b j U s N X 0 m c X V v d D s s J n F 1 b 3 Q 7 U 2 V j d G l v b j E v R X h w b 3 J 0 I H N o Z W V 0 c y A o N i k v Q 2 h h b m d l Z C B U e X B l L n t D b 2 x 1 b W 4 2 L D Z 9 J n F 1 b 3 Q 7 L C Z x d W 9 0 O 1 N l Y 3 R p b 2 4 x L 0 V 4 c G 9 y d C B z a G V l d H M g K D Y p L 0 N o Y W 5 n Z W Q g V H l w Z S 5 7 Q 2 9 s d W 1 u N y w 3 f S Z x d W 9 0 O y w m c X V v d D t T Z W N 0 a W 9 u M S 9 F e H B v c n Q g c 2 h l Z X R z I C g 2 K S 9 D a G F u Z 2 V k I F R 5 c G U u e 0 N v b H V t b j g s O H 0 m c X V v d D s s J n F 1 b 3 Q 7 U 2 V j d G l v b j E v R X h w b 3 J 0 I H N o Z W V 0 c y A o N i k v Q 2 h h b m d l Z C B U e X B l L n t D b 2 x 1 b W 4 5 L D l 9 J n F 1 b 3 Q 7 L C Z x d W 9 0 O 1 N l Y 3 R p b 2 4 x L 0 V 4 c G 9 y d C B z a G V l d H M g K D Y p L 0 N o Y W 5 n Z W Q g V H l w Z S 5 7 Q 2 9 s d W 1 u M T A s M T B 9 J n F 1 b 3 Q 7 L C Z x d W 9 0 O 1 N l Y 3 R p b 2 4 x L 0 V 4 c G 9 y d C B z a G V l d H M g K D Y p L 0 N o Y W 5 n Z W Q g V H l w Z S 5 7 Q 2 9 s d W 1 u M T E s M T F 9 J n F 1 b 3 Q 7 L C Z x d W 9 0 O 1 N l Y 3 R p b 2 4 x L 0 V 4 c G 9 y d C B z a G V l d H M g K D Y p L 0 N o Y W 5 n Z W Q g V H l w Z S 5 7 Q 2 9 s d W 1 u M T I s M T J 9 J n F 1 b 3 Q 7 L C Z x d W 9 0 O 1 N l Y 3 R p b 2 4 x L 0 V 4 c G 9 y d C B z a G V l d H M g K D Y p L 0 N o Y W 5 n Z W Q g V H l w Z S 5 7 Q 2 9 s d W 1 u M T M s M T N 9 J n F 1 b 3 Q 7 L C Z x d W 9 0 O 1 N l Y 3 R p b 2 4 x L 0 V 4 c G 9 y d C B z a G V l d H M g K D Y p L 0 N o Y W 5 n Z W Q g V H l w Z S 5 7 Q 2 9 s d W 1 u M T Q s M T R 9 J n F 1 b 3 Q 7 L C Z x d W 9 0 O 1 N l Y 3 R p b 2 4 x L 0 V 4 c G 9 y d C B z a G V l d H M g K D Y p L 0 N o Y W 5 n Z W Q g V H l w Z S 5 7 Q 2 9 s d W 1 u M T U s M T V 9 J n F 1 b 3 Q 7 L C Z x d W 9 0 O 1 N l Y 3 R p b 2 4 x L 0 V 4 c G 9 y d C B z a G V l d H M g K D Y p L 0 N o Y W 5 n Z W Q g V H l w Z S 5 7 Q 2 9 s d W 1 u M T Y s M T Z 9 J n F 1 b 3 Q 7 L C Z x d W 9 0 O 1 N l Y 3 R p b 2 4 x L 0 V 4 c G 9 y d C B z a G V l d H M g K D Y p L 0 N o Y W 5 n Z W Q g V H l w Z S 5 7 Q 2 9 s d W 1 u M T c s M T d 9 J n F 1 b 3 Q 7 L C Z x d W 9 0 O 1 N l Y 3 R p b 2 4 x L 0 V 4 c G 9 y d C B z a G V l d H M g K D Y p L 0 N o Y W 5 n Z W Q g V H l w Z S 5 7 Q 2 9 s d W 1 u M T g s M T h 9 J n F 1 b 3 Q 7 L C Z x d W 9 0 O 1 N l Y 3 R p b 2 4 x L 0 V 4 c G 9 y d C B z a G V l d H M g K D Y p L 0 N o Y W 5 n Z W Q g V H l w Z S 5 7 Q 2 9 s d W 1 u M T k s M T l 9 J n F 1 b 3 Q 7 L C Z x d W 9 0 O 1 N l Y 3 R p b 2 4 x L 0 V 4 c G 9 y d C B z a G V l d H M g K D Y p L 0 N o Y W 5 n Z W Q g V H l w Z S 5 7 Q 2 9 s d W 1 u M j A s M j B 9 J n F 1 b 3 Q 7 L C Z x d W 9 0 O 1 N l Y 3 R p b 2 4 x L 0 V 4 c G 9 y d C B z a G V l d H M g K D Y p L 0 N o Y W 5 n Z W Q g V H l w Z S 5 7 Q 2 9 s d W 1 u M j E s M j F 9 J n F 1 b 3 Q 7 L C Z x d W 9 0 O 1 N l Y 3 R p b 2 4 x L 0 V 4 c G 9 y d C B z a G V l d H M g K D Y p L 0 N o Y W 5 n Z W Q g V H l w Z S 5 7 Q 2 9 s d W 1 u M j I s M j J 9 J n F 1 b 3 Q 7 L C Z x d W 9 0 O 1 N l Y 3 R p b 2 4 x L 0 V 4 c G 9 y d C B z a G V l d H M g K D Y p L 0 N o Y W 5 n Z W Q g V H l w Z S 5 7 Q 2 9 s d W 1 u M j M s M j N 9 J n F 1 b 3 Q 7 L C Z x d W 9 0 O 1 N l Y 3 R p b 2 4 x L 0 V 4 c G 9 y d C B z a G V l d H M g K D Y p L 0 N o Y W 5 n Z W Q g V H l w Z S 5 7 Q 2 9 s d W 1 u M j Q s M j R 9 J n F 1 b 3 Q 7 L C Z x d W 9 0 O 1 N l Y 3 R p b 2 4 x L 0 V 4 c G 9 y d C B z a G V l d H M g K D Y p L 0 N o Y W 5 n Z W Q g V H l w Z S 5 7 Q 2 9 s d W 1 u M j U s M j V 9 J n F 1 b 3 Q 7 L C Z x d W 9 0 O 1 N l Y 3 R p b 2 4 x L 0 V 4 c G 9 y d C B z a G V l d H M g K D Y p L 0 N o Y W 5 n Z W Q g V H l w Z S 5 7 Q 2 9 s d W 1 u M j Y s M j Z 9 J n F 1 b 3 Q 7 L C Z x d W 9 0 O 1 N l Y 3 R p b 2 4 x L 0 V 4 c G 9 y d C B z a G V l d H M g K D Y p L 0 N o Y W 5 n Z W Q g V H l w Z S 5 7 Q 2 9 s d W 1 u M j c s M j d 9 J n F 1 b 3 Q 7 L C Z x d W 9 0 O 1 N l Y 3 R p b 2 4 x L 0 V 4 c G 9 y d C B z a G V l d H M g K D Y p L 0 N o Y W 5 n Z W Q g V H l w Z S 5 7 Q 2 9 s d W 1 u M j g s M j h 9 J n F 1 b 3 Q 7 L C Z x d W 9 0 O 1 N l Y 3 R p b 2 4 x L 0 V 4 c G 9 y d C B z a G V l d H M g K D Y p L 0 N o Y W 5 n Z W Q g V H l w Z S 5 7 Q 2 9 s d W 1 u M j k s M j l 9 J n F 1 b 3 Q 7 L C Z x d W 9 0 O 1 N l Y 3 R p b 2 4 x L 0 V 4 c G 9 y d C B z a G V l d H M g K D Y p L 0 N o Y W 5 n Z W Q g V H l w Z S 5 7 Q 2 9 s d W 1 u M z A s M z B 9 J n F 1 b 3 Q 7 L C Z x d W 9 0 O 1 N l Y 3 R p b 2 4 x L 0 V 4 c G 9 y d C B z a G V l d H M g K D Y p L 0 N o Y W 5 n Z W Q g V H l w Z S 5 7 Q 2 9 s d W 1 u M z E s M z F 9 J n F 1 b 3 Q 7 L C Z x d W 9 0 O 1 N l Y 3 R p b 2 4 x L 0 V 4 c G 9 y d C B z a G V l d H M g K D Y p L 0 N o Y W 5 n Z W Q g V H l w Z S 5 7 Q 2 9 s d W 1 u M z I s M z J 9 J n F 1 b 3 Q 7 L C Z x d W 9 0 O 1 N l Y 3 R p b 2 4 x L 0 V 4 c G 9 y d C B z a G V l d H M g K D Y p L 0 N o Y W 5 n Z W Q g V H l w Z S 5 7 Q 2 9 s d W 1 u M z M s M z N 9 J n F 1 b 3 Q 7 L C Z x d W 9 0 O 1 N l Y 3 R p b 2 4 x L 0 V 4 c G 9 y d C B z a G V l d H M g K D Y p L 0 N o Y W 5 n Z W Q g V H l w Z S 5 7 Q 2 9 s d W 1 u M z Q s M z R 9 J n F 1 b 3 Q 7 L C Z x d W 9 0 O 1 N l Y 3 R p b 2 4 x L 0 V 4 c G 9 y d C B z a G V l d H M g K D Y p L 0 N o Y W 5 n Z W Q g V H l w Z S 5 7 Q 2 9 s d W 1 u M z U s M z V 9 J n F 1 b 3 Q 7 L C Z x d W 9 0 O 1 N l Y 3 R p b 2 4 x L 0 V 4 c G 9 y d C B z a G V l d H M g K D Y p L 0 N o Y W 5 n Z W Q g V H l w Z S 5 7 Q 2 9 s d W 1 u M z Y s M z Z 9 J n F 1 b 3 Q 7 L C Z x d W 9 0 O 1 N l Y 3 R p b 2 4 x L 0 V 4 c G 9 y d C B z a G V l d H M g K D Y p L 0 N o Y W 5 n Z W Q g V H l w Z S 5 7 Q 2 9 s d W 1 u M z c s M z d 9 J n F 1 b 3 Q 7 L C Z x d W 9 0 O 1 N l Y 3 R p b 2 4 x L 0 V 4 c G 9 y d C B z a G V l d H M g K D Y p L 0 N o Y W 5 n Z W Q g V H l w Z S 5 7 Q 2 9 s d W 1 u M z g s M z h 9 J n F 1 b 3 Q 7 L C Z x d W 9 0 O 1 N l Y 3 R p b 2 4 x L 0 V 4 c G 9 y d C B z a G V l d H M g K D Y p L 0 N o Y W 5 n Z W Q g V H l w Z S 5 7 Q 2 9 s d W 1 u M z k s M z l 9 J n F 1 b 3 Q 7 L C Z x d W 9 0 O 1 N l Y 3 R p b 2 4 x L 0 V 4 c G 9 y d C B z a G V l d H M g K D Y p L 0 N o Y W 5 n Z W Q g V H l w Z S 5 7 Q 2 9 s d W 1 u N D A s N D B 9 J n F 1 b 3 Q 7 X S w m c X V v d D t S Z W x h d G l v b n N o a X B J b m Z v J n F 1 b 3 Q 7 O l t d f S I v P j x F b n R y e S B U e X B l P S J S Z X N 1 b H R U e X B l I i B W Y W x 1 Z T 0 i c 0 V 4 Y 2 V w d G l v b i I v P j x F b n R y e S B U e X B l P S J G a W x s T 2 J q Z W N 0 V H l w Z S I g V m F s d W U 9 I n N D b 2 5 u Z W N 0 a W 9 u T 2 5 s e S I v P j x F b n R y e S B U e X B l P S J O Y W 1 l V X B k Y X R l Z E F m d G V y R m l s b C I g V m F s d W U 9 I m w w I i 8 + P C 9 T d G F i b G V F b n R y a W V z P j w v S X R l b T 4 8 S X R l b T 4 8 S X R l b U x v Y 2 F 0 a W 9 u P j x J d G V t V H l w Z T 5 G b 3 J t d W x h P C 9 J d G V t V H l w Z T 4 8 S X R l b V B h d G g + U 2 V j d G l v b j E v U G F y Y W 1 l d G V y N 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w L T A 3 L T M w V D A 2 O j U 3 O j A 1 L j Y y N D Q 0 M z l 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Z W Z m N G M 2 N j E t N j c y N y 0 0 N T R h L W J m M j U t O D k 3 Y W R h Z D Y 1 M G Q 1 I i 8 + P E V u d H J 5 I F R 5 c G U 9 I l J l c 3 V s d F R 5 c G U i I F Z h b H V l P S J z R X h j Z X B 0 a W 9 u I i 8 + P E V u d H J 5 I F R 5 c G U 9 I k Z p b G x P Y m p l Y 3 R U e X B l I i B W Y W x 1 Z T 0 i c 0 N v b m 5 l Y 3 R p b 2 5 P b m x 5 I i 8 + P E V u d H J 5 I F R 5 c G U 9 I k x v Y W R U b 1 J l c G 9 y d E R p c 2 F i b G V k I i B W Y W x 1 Z T 0 i b D E i L z 4 8 L 1 N 0 Y W J s Z U V u d H J p Z X M + P C 9 J d G V t P j x J d G V t P j x J d G V t T G 9 j Y X R p b 2 4 + P E l 0 Z W 1 U e X B l P k Z v c m 1 1 b G E 8 L 0 l 0 Z W 1 U e X B l P j x J d G V t U G F 0 a D 5 T Z W N 0 a W 9 u M S 9 T Y W 1 w b G U l M j B G a W x l J T I w K D U 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A t M D c t M z B U M D Y 6 N T c 6 M D U u N j M 0 N T Y 4 O V 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N l Z m Y 0 Y z Y 2 M S 0 2 N z I 3 L T Q 1 N G E t Y m Y y N S 0 4 O T d h Z G F k N j U w Z D U i L z 4 8 R W 5 0 c n k g V H l w Z T 0 i U m V z d W x 0 V H l w Z S I g V m F s d W U 9 I n N F e G N l c H R p b 2 4 i L z 4 8 R W 5 0 c n k g V H l w Z T 0 i R m l s b E 9 i a m V j d F R 5 c G U i I F Z h b H V l P S J z Q 2 9 u b m V j d G l v b k 9 u b H k i L z 4 8 R W 5 0 c n k g V H l w Z T 0 i T G 9 h Z G V k V G 9 B b m F s e X N p c 1 N l c n Z p Y 2 V z I i B W Y W x 1 Z T 0 i b D A i L z 4 8 R W 5 0 c n k g V H l w Z T 0 i T G 9 h Z F R v U m V w b 3 J 0 R G l z Y W J s Z W Q i I F Z h b H V l P S J s M S I v P j w v U 3 R h Y m x l R W 5 0 c m l l c z 4 8 L 0 l 0 Z W 0 + P E l 0 Z W 0 + P E l 0 Z W 1 M b 2 N h d G l v b j 4 8 S X R l b V R 5 c G U + R m 9 y b X V s Y T w v S X R l b V R 5 c G U + P E l 0 Z W 1 Q Y X R o P l N l Y 3 R p b 2 4 x L 1 R y Y W 5 z Z m 9 y b S U y M F N h b X B s Z S U y M E Z p b G U l M j A o N S 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C 0 w N y 0 z M F Q w N j o 1 N z o w N S 4 2 M j Q 0 N D M 5 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2 E y N j E 3 Z T F i L T Q 3 N W E t N G I 2 Y S 0 4 Z j g 2 L T J h M W M 2 Y W E 4 O G Y w O C I v P j x F b n R y e S B U e X B l P S J S Z X N 1 b H R U e X B l I i B W Y W x 1 Z T 0 i c 0 V 4 Y 2 V w d G l v b i I v P j x F b n R y e S B U e X B l P S J G a W x s T 2 J q Z W N 0 V H l w Z S I g V m F s d W U 9 I n N D b 2 5 u Z W N 0 a W 9 u T 2 5 s e S I v P j x F b n R y e S B U e X B l P S J O Y W 1 l V X B k Y X R l Z E F m d G V y R m l s b C I g V m F s d W U 9 I m w x I i 8 + P E V u d H J 5 I F R 5 c G U 9 I k x v Y W R U b 1 J l c G 9 y d E R p c 2 F i b G V k I i B W Y W x 1 Z T 0 i b D E i L z 4 8 L 1 N 0 Y W J s Z U V u d H J p Z X M + P C 9 J d G V t P j x J d G V t P j x J d G V t T G 9 j Y X R p b 2 4 + P E l 0 Z W 1 U e X B l P k Z v c m 1 1 b G E 8 L 0 l 0 Z W 1 U e X B l P j x J d G V t U G F 0 a D 5 T Z W N 0 a W 9 u M S 9 U c m F u c 2 Z v c m 0 l M j B G a W x l J T I w K D U 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A t M D c t M z B U M D Y 6 N T c 6 M D U u N j U 0 O D E 1 N 1 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N l Z m Y 0 Y z Y 2 M S 0 2 N z I 3 L T Q 1 N G E t Y m Y y N S 0 4 O T d h Z G F k N j U w Z D U i L z 4 8 R W 5 0 c n k g V H l w Z T 0 i U m V z d W x 0 V H l w Z S I g V m F s d W U 9 I n N G d W 5 j d G l v b i I v P j x F b n R y e S B U e X B l P S J G a W x s T 2 J q Z W N 0 V H l w Z S I g V m F s d W U 9 I n N D b 2 5 u Z W N 0 a W 9 u T 2 5 s e S I v P j x F b n R y e S B U e X B l P S J M b 2 F k V G 9 S Z X B v c n R E a X N h Y m x l Z C I g V m F s d W U 9 I m w x I i 8 + P C 9 T d G F i b G V F b n R y a W V z P j w v S X R l b T 4 8 S X R l b T 4 8 S X R l b U x v Y 2 F 0 a W 9 u P j x J d G V t V H l w Z T 5 G b 3 J t d W x h P C 9 J d G V t V H l w Z T 4 8 S X R l b V B h d G g + U 2 V j d G l v b j E v R X h w b 3 J 0 J T I w c 2 h l Z X R z J T I w K D c p P C 9 J d G V t U G F 0 a D 4 8 L 0 l 0 Z W 1 M b 2 N h d G l v b j 4 8 U 3 R h Y m x l R W 5 0 c m l l c z 4 8 R W 5 0 c n k g V H l w Z T 0 i Q W R k Z W R U b 0 R h d G F N b 2 R l b C I g V m F s d W U 9 I m w w I i 8 + P E V u d H J 5 I F R 5 c G U 9 I k J 1 Z m Z l c k 5 l e H R S Z W Z y Z X N o I i B W Y W x 1 Z T 0 i b D E i L z 4 8 R W 5 0 c n k g V H l w Z T 0 i R m l s b E N v d W 5 0 I i B W Y W x 1 Z T 0 i b D U w M z Y i L z 4 8 R W 5 0 c n k g V H l w Z T 0 i R m l s b E V u Y W J s Z W Q i I F Z h b H V l P S J s M C I v P j x F b n R y e S B U e X B l P S J G a W x s R X J y b 3 J D b 2 R l I i B W Y W x 1 Z T 0 i c 1 V u a 2 5 v d 2 4 i L z 4 8 R W 5 0 c n k g V H l w Z T 0 i R m l s b E V y c m 9 y Q 2 9 1 b n Q i I F Z h b H V l P S J s M j g i L z 4 8 R W 5 0 c n k g V H l w Z T 0 i R m l s b E x h c 3 R V c G R h d G V k I i B W Y W x 1 Z T 0 i Z D I w M j A t M D c t M z B U M D Y 6 N T c 6 M T E u N j c z M T g 3 M F o i L z 4 8 R W 5 0 c n k g V H l w Z T 0 i R m l s b E N v b H V t b l R 5 c G V z I i B W Y W x 1 Z T 0 i c 0 J n W U d B d 0 F B Q U F B Q U F B T U R B d 0 1 E Q X d N R E F 3 T U R B d 0 1 E Q X d N R E F 3 T U R B d 0 1 E Q X d N R E F 3 T U R B d 0 0 9 I i 8 + P E V u d H J 5 I F R 5 c G U 9 I k Z p b G x D b 2 x 1 b W 5 O Y W 1 l c y I g V m F s d W U 9 I n N b J n F 1 b 3 Q 7 U 2 9 1 c m N l L k 5 h b W U m c X V v d D s s J n F 1 b 3 Q 7 R X h w b 3 J 0 I F N o Z W V 0 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y w m c X V v d D t D b 2 x 1 b W 4 z M y Z x d W 9 0 O y w m c X V v d D t D b 2 x 1 b W 4 z N C Z x d W 9 0 O y w m c X V v d D t D b 2 x 1 b W 4 z N S Z x d W 9 0 O y w m c X V v d D t D b 2 x 1 b W 4 z N i Z x d W 9 0 O y w m c X V v d D t D b 2 x 1 b W 4 z N y Z x d W 9 0 O y w m c X V v d D t D b 2 x 1 b W 4 z O C Z x d W 9 0 O y w m c X V v d D t D b 2 x 1 b W 4 z O S Z x d W 9 0 O y w m c X V v d D t D b 2 x 1 b W 4 0 M 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x L C Z x d W 9 0 O 2 t l e U N v b H V t b k 5 h b W V z J n F 1 b 3 Q 7 O l t d L C Z x d W 9 0 O 3 F 1 Z X J 5 U m V s Y X R p b 2 5 z a G l w c y Z x d W 9 0 O z p b X S w m c X V v d D t j b 2 x 1 b W 5 J Z G V u d G l 0 a W V z J n F 1 b 3 Q 7 O l s m c X V v d D t T Z W N 0 a W 9 u M S 9 F e H B v c n Q g c 2 h l Z X R z I C g 2 K S 9 D a G F u Z 2 V k I F R 5 c G U u e 1 N v d X J j Z S 5 O Y W 1 l L D B 9 J n F 1 b 3 Q 7 L C Z x d W 9 0 O 1 N l Y 3 R p b 2 4 x L 0 V 4 c G 9 y d C B z a G V l d H M g K D Y p L 0 N o Y W 5 n Z W Q g V H l w Z S 5 7 R X h w b 3 J 0 I F N o Z W V 0 L D F 9 J n F 1 b 3 Q 7 L C Z x d W 9 0 O 1 N l Y 3 R p b 2 4 x L 0 V 4 c G 9 y d C B z a G V l d H M g K D Y p L 0 N o Y W 5 n Z W Q g V H l w Z S 5 7 Q 2 9 s d W 1 u M i w y f S Z x d W 9 0 O y w m c X V v d D t T Z W N 0 a W 9 u M S 9 F e H B v c n Q g c 2 h l Z X R z I C g 2 K S 9 D a G F u Z 2 V k I F R 5 c G U u e 0 N v b H V t b j M s M 3 0 m c X V v d D s s J n F 1 b 3 Q 7 U 2 V j d G l v b j E v R X h w b 3 J 0 I H N o Z W V 0 c y A o N i k v Q 2 h h b m d l Z C B U e X B l L n t D b 2 x 1 b W 4 0 L D R 9 J n F 1 b 3 Q 7 L C Z x d W 9 0 O 1 N l Y 3 R p b 2 4 x L 0 V 4 c G 9 y d C B z a G V l d H M g K D Y p L 0 N o Y W 5 n Z W Q g V H l w Z S 5 7 Q 2 9 s d W 1 u N S w 1 f S Z x d W 9 0 O y w m c X V v d D t T Z W N 0 a W 9 u M S 9 F e H B v c n Q g c 2 h l Z X R z I C g 2 K S 9 D a G F u Z 2 V k I F R 5 c G U u e 0 N v b H V t b j Y s N n 0 m c X V v d D s s J n F 1 b 3 Q 7 U 2 V j d G l v b j E v R X h w b 3 J 0 I H N o Z W V 0 c y A o N i k v Q 2 h h b m d l Z C B U e X B l L n t D b 2 x 1 b W 4 3 L D d 9 J n F 1 b 3 Q 7 L C Z x d W 9 0 O 1 N l Y 3 R p b 2 4 x L 0 V 4 c G 9 y d C B z a G V l d H M g K D Y p L 0 N o Y W 5 n Z W Q g V H l w Z S 5 7 Q 2 9 s d W 1 u O C w 4 f S Z x d W 9 0 O y w m c X V v d D t T Z W N 0 a W 9 u M S 9 F e H B v c n Q g c 2 h l Z X R z I C g 2 K S 9 D a G F u Z 2 V k I F R 5 c G U u e 0 N v b H V t b j k s O X 0 m c X V v d D s s J n F 1 b 3 Q 7 U 2 V j d G l v b j E v R X h w b 3 J 0 I H N o Z W V 0 c y A o N i k v Q 2 h h b m d l Z C B U e X B l L n t D b 2 x 1 b W 4 x M C w x M H 0 m c X V v d D s s J n F 1 b 3 Q 7 U 2 V j d G l v b j E v R X h w b 3 J 0 I H N o Z W V 0 c y A o N i k v Q 2 h h b m d l Z C B U e X B l L n t D b 2 x 1 b W 4 x M S w x M X 0 m c X V v d D s s J n F 1 b 3 Q 7 U 2 V j d G l v b j E v R X h w b 3 J 0 I H N o Z W V 0 c y A o N i k v Q 2 h h b m d l Z C B U e X B l L n t D b 2 x 1 b W 4 x M i w x M n 0 m c X V v d D s s J n F 1 b 3 Q 7 U 2 V j d G l v b j E v R X h w b 3 J 0 I H N o Z W V 0 c y A o N i k v Q 2 h h b m d l Z C B U e X B l L n t D b 2 x 1 b W 4 x M y w x M 3 0 m c X V v d D s s J n F 1 b 3 Q 7 U 2 V j d G l v b j E v R X h w b 3 J 0 I H N o Z W V 0 c y A o N i k v Q 2 h h b m d l Z C B U e X B l L n t D b 2 x 1 b W 4 x N C w x N H 0 m c X V v d D s s J n F 1 b 3 Q 7 U 2 V j d G l v b j E v R X h w b 3 J 0 I H N o Z W V 0 c y A o N i k v Q 2 h h b m d l Z C B U e X B l L n t D b 2 x 1 b W 4 x N S w x N X 0 m c X V v d D s s J n F 1 b 3 Q 7 U 2 V j d G l v b j E v R X h w b 3 J 0 I H N o Z W V 0 c y A o N i k v Q 2 h h b m d l Z C B U e X B l L n t D b 2 x 1 b W 4 x N i w x N n 0 m c X V v d D s s J n F 1 b 3 Q 7 U 2 V j d G l v b j E v R X h w b 3 J 0 I H N o Z W V 0 c y A o N i k v Q 2 h h b m d l Z C B U e X B l L n t D b 2 x 1 b W 4 x N y w x N 3 0 m c X V v d D s s J n F 1 b 3 Q 7 U 2 V j d G l v b j E v R X h w b 3 J 0 I H N o Z W V 0 c y A o N i k v Q 2 h h b m d l Z C B U e X B l L n t D b 2 x 1 b W 4 x O C w x O H 0 m c X V v d D s s J n F 1 b 3 Q 7 U 2 V j d G l v b j E v R X h w b 3 J 0 I H N o Z W V 0 c y A o N i k v Q 2 h h b m d l Z C B U e X B l L n t D b 2 x 1 b W 4 x O S w x O X 0 m c X V v d D s s J n F 1 b 3 Q 7 U 2 V j d G l v b j E v R X h w b 3 J 0 I H N o Z W V 0 c y A o N i k v Q 2 h h b m d l Z C B U e X B l L n t D b 2 x 1 b W 4 y M C w y M H 0 m c X V v d D s s J n F 1 b 3 Q 7 U 2 V j d G l v b j E v R X h w b 3 J 0 I H N o Z W V 0 c y A o N i k v Q 2 h h b m d l Z C B U e X B l L n t D b 2 x 1 b W 4 y M S w y M X 0 m c X V v d D s s J n F 1 b 3 Q 7 U 2 V j d G l v b j E v R X h w b 3 J 0 I H N o Z W V 0 c y A o N i k v Q 2 h h b m d l Z C B U e X B l L n t D b 2 x 1 b W 4 y M i w y M n 0 m c X V v d D s s J n F 1 b 3 Q 7 U 2 V j d G l v b j E v R X h w b 3 J 0 I H N o Z W V 0 c y A o N i k v Q 2 h h b m d l Z C B U e X B l L n t D b 2 x 1 b W 4 y M y w y M 3 0 m c X V v d D s s J n F 1 b 3 Q 7 U 2 V j d G l v b j E v R X h w b 3 J 0 I H N o Z W V 0 c y A o N i k v Q 2 h h b m d l Z C B U e X B l L n t D b 2 x 1 b W 4 y N C w y N H 0 m c X V v d D s s J n F 1 b 3 Q 7 U 2 V j d G l v b j E v R X h w b 3 J 0 I H N o Z W V 0 c y A o N i k v Q 2 h h b m d l Z C B U e X B l L n t D b 2 x 1 b W 4 y N S w y N X 0 m c X V v d D s s J n F 1 b 3 Q 7 U 2 V j d G l v b j E v R X h w b 3 J 0 I H N o Z W V 0 c y A o N i k v Q 2 h h b m d l Z C B U e X B l L n t D b 2 x 1 b W 4 y N i w y N n 0 m c X V v d D s s J n F 1 b 3 Q 7 U 2 V j d G l v b j E v R X h w b 3 J 0 I H N o Z W V 0 c y A o N i k v Q 2 h h b m d l Z C B U e X B l L n t D b 2 x 1 b W 4 y N y w y N 3 0 m c X V v d D s s J n F 1 b 3 Q 7 U 2 V j d G l v b j E v R X h w b 3 J 0 I H N o Z W V 0 c y A o N i k v Q 2 h h b m d l Z C B U e X B l L n t D b 2 x 1 b W 4 y O C w y O H 0 m c X V v d D s s J n F 1 b 3 Q 7 U 2 V j d G l v b j E v R X h w b 3 J 0 I H N o Z W V 0 c y A o N i k v Q 2 h h b m d l Z C B U e X B l L n t D b 2 x 1 b W 4 y O S w y O X 0 m c X V v d D s s J n F 1 b 3 Q 7 U 2 V j d G l v b j E v R X h w b 3 J 0 I H N o Z W V 0 c y A o N i k v Q 2 h h b m d l Z C B U e X B l L n t D b 2 x 1 b W 4 z M C w z M H 0 m c X V v d D s s J n F 1 b 3 Q 7 U 2 V j d G l v b j E v R X h w b 3 J 0 I H N o Z W V 0 c y A o N i k v Q 2 h h b m d l Z C B U e X B l L n t D b 2 x 1 b W 4 z M S w z M X 0 m c X V v d D s s J n F 1 b 3 Q 7 U 2 V j d G l v b j E v R X h w b 3 J 0 I H N o Z W V 0 c y A o N i k v Q 2 h h b m d l Z C B U e X B l L n t D b 2 x 1 b W 4 z M i w z M n 0 m c X V v d D s s J n F 1 b 3 Q 7 U 2 V j d G l v b j E v R X h w b 3 J 0 I H N o Z W V 0 c y A o N i k v Q 2 h h b m d l Z C B U e X B l L n t D b 2 x 1 b W 4 z M y w z M 3 0 m c X V v d D s s J n F 1 b 3 Q 7 U 2 V j d G l v b j E v R X h w b 3 J 0 I H N o Z W V 0 c y A o N i k v Q 2 h h b m d l Z C B U e X B l L n t D b 2 x 1 b W 4 z N C w z N H 0 m c X V v d D s s J n F 1 b 3 Q 7 U 2 V j d G l v b j E v R X h w b 3 J 0 I H N o Z W V 0 c y A o N i k v Q 2 h h b m d l Z C B U e X B l L n t D b 2 x 1 b W 4 z N S w z N X 0 m c X V v d D s s J n F 1 b 3 Q 7 U 2 V j d G l v b j E v R X h w b 3 J 0 I H N o Z W V 0 c y A o N i k v Q 2 h h b m d l Z C B U e X B l L n t D b 2 x 1 b W 4 z N i w z N n 0 m c X V v d D s s J n F 1 b 3 Q 7 U 2 V j d G l v b j E v R X h w b 3 J 0 I H N o Z W V 0 c y A o N i k v Q 2 h h b m d l Z C B U e X B l L n t D b 2 x 1 b W 4 z N y w z N 3 0 m c X V v d D s s J n F 1 b 3 Q 7 U 2 V j d G l v b j E v R X h w b 3 J 0 I H N o Z W V 0 c y A o N i k v Q 2 h h b m d l Z C B U e X B l L n t D b 2 x 1 b W 4 z O C w z O H 0 m c X V v d D s s J n F 1 b 3 Q 7 U 2 V j d G l v b j E v R X h w b 3 J 0 I H N o Z W V 0 c y A o N i k v Q 2 h h b m d l Z C B U e X B l L n t D b 2 x 1 b W 4 z O S w z O X 0 m c X V v d D s s J n F 1 b 3 Q 7 U 2 V j d G l v b j E v R X h w b 3 J 0 I H N o Z W V 0 c y A o N i k v Q 2 h h b m d l Z C B U e X B l L n t D b 2 x 1 b W 4 0 M C w 0 M H 0 m c X V v d D t d L C Z x d W 9 0 O 0 N v b H V t b k N v d W 5 0 J n F 1 b 3 Q 7 O j Q x L C Z x d W 9 0 O 0 t l e U N v b H V t b k 5 h b W V z J n F 1 b 3 Q 7 O l t d L C Z x d W 9 0 O 0 N v b H V t b k l k Z W 5 0 a X R p Z X M m c X V v d D s 6 W y Z x d W 9 0 O 1 N l Y 3 R p b 2 4 x L 0 V 4 c G 9 y d C B z a G V l d H M g K D Y p L 0 N o Y W 5 n Z W Q g V H l w Z S 5 7 U 2 9 1 c m N l L k 5 h b W U s M H 0 m c X V v d D s s J n F 1 b 3 Q 7 U 2 V j d G l v b j E v R X h w b 3 J 0 I H N o Z W V 0 c y A o N i k v Q 2 h h b m d l Z C B U e X B l L n t F e H B v c n Q g U 2 h l Z X Q s M X 0 m c X V v d D s s J n F 1 b 3 Q 7 U 2 V j d G l v b j E v R X h w b 3 J 0 I H N o Z W V 0 c y A o N i k v Q 2 h h b m d l Z C B U e X B l L n t D b 2 x 1 b W 4 y L D J 9 J n F 1 b 3 Q 7 L C Z x d W 9 0 O 1 N l Y 3 R p b 2 4 x L 0 V 4 c G 9 y d C B z a G V l d H M g K D Y p L 0 N o Y W 5 n Z W Q g V H l w Z S 5 7 Q 2 9 s d W 1 u M y w z f S Z x d W 9 0 O y w m c X V v d D t T Z W N 0 a W 9 u M S 9 F e H B v c n Q g c 2 h l Z X R z I C g 2 K S 9 D a G F u Z 2 V k I F R 5 c G U u e 0 N v b H V t b j Q s N H 0 m c X V v d D s s J n F 1 b 3 Q 7 U 2 V j d G l v b j E v R X h w b 3 J 0 I H N o Z W V 0 c y A o N i k v Q 2 h h b m d l Z C B U e X B l L n t D b 2 x 1 b W 4 1 L D V 9 J n F 1 b 3 Q 7 L C Z x d W 9 0 O 1 N l Y 3 R p b 2 4 x L 0 V 4 c G 9 y d C B z a G V l d H M g K D Y p L 0 N o Y W 5 n Z W Q g V H l w Z S 5 7 Q 2 9 s d W 1 u N i w 2 f S Z x d W 9 0 O y w m c X V v d D t T Z W N 0 a W 9 u M S 9 F e H B v c n Q g c 2 h l Z X R z I C g 2 K S 9 D a G F u Z 2 V k I F R 5 c G U u e 0 N v b H V t b j c s N 3 0 m c X V v d D s s J n F 1 b 3 Q 7 U 2 V j d G l v b j E v R X h w b 3 J 0 I H N o Z W V 0 c y A o N i k v Q 2 h h b m d l Z C B U e X B l L n t D b 2 x 1 b W 4 4 L D h 9 J n F 1 b 3 Q 7 L C Z x d W 9 0 O 1 N l Y 3 R p b 2 4 x L 0 V 4 c G 9 y d C B z a G V l d H M g K D Y p L 0 N o Y W 5 n Z W Q g V H l w Z S 5 7 Q 2 9 s d W 1 u O S w 5 f S Z x d W 9 0 O y w m c X V v d D t T Z W N 0 a W 9 u M S 9 F e H B v c n Q g c 2 h l Z X R z I C g 2 K S 9 D a G F u Z 2 V k I F R 5 c G U u e 0 N v b H V t b j E w L D E w f S Z x d W 9 0 O y w m c X V v d D t T Z W N 0 a W 9 u M S 9 F e H B v c n Q g c 2 h l Z X R z I C g 2 K S 9 D a G F u Z 2 V k I F R 5 c G U u e 0 N v b H V t b j E x L D E x f S Z x d W 9 0 O y w m c X V v d D t T Z W N 0 a W 9 u M S 9 F e H B v c n Q g c 2 h l Z X R z I C g 2 K S 9 D a G F u Z 2 V k I F R 5 c G U u e 0 N v b H V t b j E y L D E y f S Z x d W 9 0 O y w m c X V v d D t T Z W N 0 a W 9 u M S 9 F e H B v c n Q g c 2 h l Z X R z I C g 2 K S 9 D a G F u Z 2 V k I F R 5 c G U u e 0 N v b H V t b j E z L D E z f S Z x d W 9 0 O y w m c X V v d D t T Z W N 0 a W 9 u M S 9 F e H B v c n Q g c 2 h l Z X R z I C g 2 K S 9 D a G F u Z 2 V k I F R 5 c G U u e 0 N v b H V t b j E 0 L D E 0 f S Z x d W 9 0 O y w m c X V v d D t T Z W N 0 a W 9 u M S 9 F e H B v c n Q g c 2 h l Z X R z I C g 2 K S 9 D a G F u Z 2 V k I F R 5 c G U u e 0 N v b H V t b j E 1 L D E 1 f S Z x d W 9 0 O y w m c X V v d D t T Z W N 0 a W 9 u M S 9 F e H B v c n Q g c 2 h l Z X R z I C g 2 K S 9 D a G F u Z 2 V k I F R 5 c G U u e 0 N v b H V t b j E 2 L D E 2 f S Z x d W 9 0 O y w m c X V v d D t T Z W N 0 a W 9 u M S 9 F e H B v c n Q g c 2 h l Z X R z I C g 2 K S 9 D a G F u Z 2 V k I F R 5 c G U u e 0 N v b H V t b j E 3 L D E 3 f S Z x d W 9 0 O y w m c X V v d D t T Z W N 0 a W 9 u M S 9 F e H B v c n Q g c 2 h l Z X R z I C g 2 K S 9 D a G F u Z 2 V k I F R 5 c G U u e 0 N v b H V t b j E 4 L D E 4 f S Z x d W 9 0 O y w m c X V v d D t T Z W N 0 a W 9 u M S 9 F e H B v c n Q g c 2 h l Z X R z I C g 2 K S 9 D a G F u Z 2 V k I F R 5 c G U u e 0 N v b H V t b j E 5 L D E 5 f S Z x d W 9 0 O y w m c X V v d D t T Z W N 0 a W 9 u M S 9 F e H B v c n Q g c 2 h l Z X R z I C g 2 K S 9 D a G F u Z 2 V k I F R 5 c G U u e 0 N v b H V t b j I w L D I w f S Z x d W 9 0 O y w m c X V v d D t T Z W N 0 a W 9 u M S 9 F e H B v c n Q g c 2 h l Z X R z I C g 2 K S 9 D a G F u Z 2 V k I F R 5 c G U u e 0 N v b H V t b j I x L D I x f S Z x d W 9 0 O y w m c X V v d D t T Z W N 0 a W 9 u M S 9 F e H B v c n Q g c 2 h l Z X R z I C g 2 K S 9 D a G F u Z 2 V k I F R 5 c G U u e 0 N v b H V t b j I y L D I y f S Z x d W 9 0 O y w m c X V v d D t T Z W N 0 a W 9 u M S 9 F e H B v c n Q g c 2 h l Z X R z I C g 2 K S 9 D a G F u Z 2 V k I F R 5 c G U u e 0 N v b H V t b j I z L D I z f S Z x d W 9 0 O y w m c X V v d D t T Z W N 0 a W 9 u M S 9 F e H B v c n Q g c 2 h l Z X R z I C g 2 K S 9 D a G F u Z 2 V k I F R 5 c G U u e 0 N v b H V t b j I 0 L D I 0 f S Z x d W 9 0 O y w m c X V v d D t T Z W N 0 a W 9 u M S 9 F e H B v c n Q g c 2 h l Z X R z I C g 2 K S 9 D a G F u Z 2 V k I F R 5 c G U u e 0 N v b H V t b j I 1 L D I 1 f S Z x d W 9 0 O y w m c X V v d D t T Z W N 0 a W 9 u M S 9 F e H B v c n Q g c 2 h l Z X R z I C g 2 K S 9 D a G F u Z 2 V k I F R 5 c G U u e 0 N v b H V t b j I 2 L D I 2 f S Z x d W 9 0 O y w m c X V v d D t T Z W N 0 a W 9 u M S 9 F e H B v c n Q g c 2 h l Z X R z I C g 2 K S 9 D a G F u Z 2 V k I F R 5 c G U u e 0 N v b H V t b j I 3 L D I 3 f S Z x d W 9 0 O y w m c X V v d D t T Z W N 0 a W 9 u M S 9 F e H B v c n Q g c 2 h l Z X R z I C g 2 K S 9 D a G F u Z 2 V k I F R 5 c G U u e 0 N v b H V t b j I 4 L D I 4 f S Z x d W 9 0 O y w m c X V v d D t T Z W N 0 a W 9 u M S 9 F e H B v c n Q g c 2 h l Z X R z I C g 2 K S 9 D a G F u Z 2 V k I F R 5 c G U u e 0 N v b H V t b j I 5 L D I 5 f S Z x d W 9 0 O y w m c X V v d D t T Z W N 0 a W 9 u M S 9 F e H B v c n Q g c 2 h l Z X R z I C g 2 K S 9 D a G F u Z 2 V k I F R 5 c G U u e 0 N v b H V t b j M w L D M w f S Z x d W 9 0 O y w m c X V v d D t T Z W N 0 a W 9 u M S 9 F e H B v c n Q g c 2 h l Z X R z I C g 2 K S 9 D a G F u Z 2 V k I F R 5 c G U u e 0 N v b H V t b j M x L D M x f S Z x d W 9 0 O y w m c X V v d D t T Z W N 0 a W 9 u M S 9 F e H B v c n Q g c 2 h l Z X R z I C g 2 K S 9 D a G F u Z 2 V k I F R 5 c G U u e 0 N v b H V t b j M y L D M y f S Z x d W 9 0 O y w m c X V v d D t T Z W N 0 a W 9 u M S 9 F e H B v c n Q g c 2 h l Z X R z I C g 2 K S 9 D a G F u Z 2 V k I F R 5 c G U u e 0 N v b H V t b j M z L D M z f S Z x d W 9 0 O y w m c X V v d D t T Z W N 0 a W 9 u M S 9 F e H B v c n Q g c 2 h l Z X R z I C g 2 K S 9 D a G F u Z 2 V k I F R 5 c G U u e 0 N v b H V t b j M 0 L D M 0 f S Z x d W 9 0 O y w m c X V v d D t T Z W N 0 a W 9 u M S 9 F e H B v c n Q g c 2 h l Z X R z I C g 2 K S 9 D a G F u Z 2 V k I F R 5 c G U u e 0 N v b H V t b j M 1 L D M 1 f S Z x d W 9 0 O y w m c X V v d D t T Z W N 0 a W 9 u M S 9 F e H B v c n Q g c 2 h l Z X R z I C g 2 K S 9 D a G F u Z 2 V k I F R 5 c G U u e 0 N v b H V t b j M 2 L D M 2 f S Z x d W 9 0 O y w m c X V v d D t T Z W N 0 a W 9 u M S 9 F e H B v c n Q g c 2 h l Z X R z I C g 2 K S 9 D a G F u Z 2 V k I F R 5 c G U u e 0 N v b H V t b j M 3 L D M 3 f S Z x d W 9 0 O y w m c X V v d D t T Z W N 0 a W 9 u M S 9 F e H B v c n Q g c 2 h l Z X R z I C g 2 K S 9 D a G F u Z 2 V k I F R 5 c G U u e 0 N v b H V t b j M 4 L D M 4 f S Z x d W 9 0 O y w m c X V v d D t T Z W N 0 a W 9 u M S 9 F e H B v c n Q g c 2 h l Z X R z I C g 2 K S 9 D a G F u Z 2 V k I F R 5 c G U u e 0 N v b H V t b j M 5 L D M 5 f S Z x d W 9 0 O y w m c X V v d D t T Z W N 0 a W 9 u M S 9 F e H B v c n Q g c 2 h l Z X R z I C g 2 K S 9 D a G F u Z 2 V k I F R 5 c G U u e 0 N v b H V t b j Q w L D Q w f S Z x d W 9 0 O 1 0 s J n F 1 b 3 Q 7 U m V s Y X R p b 2 5 z a G l w S W 5 m b y Z x d W 9 0 O z p b X X 0 i L z 4 8 R W 5 0 c n k g V H l w Z T 0 i U m V z d W x 0 V H l w Z S I g V m F s d W U 9 I n N F e G N l c H R p b 2 4 i L z 4 8 R W 5 0 c n k g V H l w Z T 0 i R m l s b E 9 i a m V j d F R 5 c G U i I F Z h b H V l P S J z Q 2 9 u b m V j d G l v b k 9 u b H k i L z 4 8 R W 5 0 c n k g V H l w Z T 0 i T G 9 h Z G V k V G 9 B b m F s e X N p c 1 N l c n Z p Y 2 V z I i B W Y W x 1 Z T 0 i b D A i L z 4 8 L 1 N 0 Y W J s Z U V u d H J p Z X M + P C 9 J d G V t P j x J d G V t P j x J d G V t T G 9 j Y X R p b 2 4 + P E l 0 Z W 1 U e X B l P k Z v c m 1 1 b G E 8 L 0 l 0 Z W 1 U e X B l P j x J d G V t U G F 0 a D 5 T Z W N 0 a W 9 u M S 9 F e H B v c n Q l M j B z a G V l d H M l M j A o O C k 8 L 0 l 0 Z W 1 Q Y X R o P j w v S X R l b U x v Y 2 F 0 a W 9 u P j x T d G F i b G V F b n R y a W V z P j x F b n R y e S B U e X B l P S J B Z G R l Z F R v R G F 0 Y U 1 v Z G V s I i B W Y W x 1 Z T 0 i b D A i L z 4 8 R W 5 0 c n k g V H l w Z T 0 i Q n V m Z m V y T m V 4 d F J l Z n J l c 2 g i I F Z h b H V l P S J s M S I v P j x F b n R y e S B U e X B l P S J G a W x s Q 2 9 1 b n Q i I F Z h b H V l P S J s N T A z N i I v P j x F b n R y e S B U e X B l P S J G a W x s R W 5 h Y m x l Z C I g V m F s d W U 9 I m w w I i 8 + P E V u d H J 5 I F R 5 c G U 9 I k Z p b G x F c n J v c k N v Z G U i I F Z h b H V l P S J z V W 5 r b m 9 3 b i I v P j x F b n R y e S B U e X B l P S J G a W x s R X J y b 3 J D b 3 V u d C I g V m F s d W U 9 I m w y O C I v P j x F b n R y e S B U e X B l P S J G a W x s T G F z d F V w Z G F 0 Z W Q i I F Z h b H V l P S J k M j A y M C 0 w N y 0 z M F Q x N D o z N T o y M i 4 0 N j E x M D k 4 W i I v P j x F b n R y e S B U e X B l P S J G a W x s Q 2 9 s d W 1 u V H l w Z X M i I F Z h b H V l P S J z Q m d Z R 0 F 3 Q U F B Q U F B Q U F N R E F 3 T U R B d 0 1 E Q X d N R E F 3 T U R B d 0 1 E Q X d N R E F 3 T U R B d 0 1 E Q X d N R E F 3 T T 0 i L z 4 8 R W 5 0 c n k g V H l w Z T 0 i R m l s b E N v b H V t b k 5 h b W V z I i B W Y W x 1 Z T 0 i c 1 s m c X V v d D t T b 3 V y Y 2 U u T m F t Z S Z x d W 9 0 O y w m c X V v d D t F e H B v c n Q g U 2 h l Z X Q 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D E s J n F 1 b 3 Q 7 a 2 V 5 Q 2 9 s d W 1 u T m F t Z X M m c X V v d D s 6 W 1 0 s J n F 1 b 3 Q 7 c X V l c n l S Z W x h d G l v b n N o a X B z J n F 1 b 3 Q 7 O l t d L C Z x d W 9 0 O 2 N v b H V t b k l k Z W 5 0 a X R p Z X M m c X V v d D s 6 W y Z x d W 9 0 O 1 N l Y 3 R p b 2 4 x L 0 V 4 c G 9 y d C B z a G V l d H M g K D g p L 0 N o Y W 5 n Z W Q g V H l w Z S 5 7 U 2 9 1 c m N l L k 5 h b W U s M H 0 m c X V v d D s s J n F 1 b 3 Q 7 U 2 V j d G l v b j E v R X h w b 3 J 0 I H N o Z W V 0 c y A o O C k v Q 2 h h b m d l Z C B U e X B l L n t F e H B v c n Q g U 2 h l Z X Q s M X 0 m c X V v d D s s J n F 1 b 3 Q 7 U 2 V j d G l v b j E v R X h w b 3 J 0 I H N o Z W V 0 c y A o O C k v Q 2 h h b m d l Z C B U e X B l L n t D b 2 x 1 b W 4 y L D J 9 J n F 1 b 3 Q 7 L C Z x d W 9 0 O 1 N l Y 3 R p b 2 4 x L 0 V 4 c G 9 y d C B z a G V l d H M g K D g p L 0 N o Y W 5 n Z W Q g V H l w Z S 5 7 Q 2 9 s d W 1 u M y w z f S Z x d W 9 0 O y w m c X V v d D t T Z W N 0 a W 9 u M S 9 F e H B v c n Q g c 2 h l Z X R z I C g 4 K S 9 D a G F u Z 2 V k I F R 5 c G U u e 0 N v b H V t b j Q s N H 0 m c X V v d D s s J n F 1 b 3 Q 7 U 2 V j d G l v b j E v R X h w b 3 J 0 I H N o Z W V 0 c y A o O C k v Q 2 h h b m d l Z C B U e X B l L n t D b 2 x 1 b W 4 1 L D V 9 J n F 1 b 3 Q 7 L C Z x d W 9 0 O 1 N l Y 3 R p b 2 4 x L 0 V 4 c G 9 y d C B z a G V l d H M g K D g p L 0 N o Y W 5 n Z W Q g V H l w Z S 5 7 Q 2 9 s d W 1 u N i w 2 f S Z x d W 9 0 O y w m c X V v d D t T Z W N 0 a W 9 u M S 9 F e H B v c n Q g c 2 h l Z X R z I C g 4 K S 9 D a G F u Z 2 V k I F R 5 c G U u e 0 N v b H V t b j c s N 3 0 m c X V v d D s s J n F 1 b 3 Q 7 U 2 V j d G l v b j E v R X h w b 3 J 0 I H N o Z W V 0 c y A o O C k v Q 2 h h b m d l Z C B U e X B l L n t D b 2 x 1 b W 4 4 L D h 9 J n F 1 b 3 Q 7 L C Z x d W 9 0 O 1 N l Y 3 R p b 2 4 x L 0 V 4 c G 9 y d C B z a G V l d H M g K D g p L 0 N o Y W 5 n Z W Q g V H l w Z S 5 7 Q 2 9 s d W 1 u O S w 5 f S Z x d W 9 0 O y w m c X V v d D t T Z W N 0 a W 9 u M S 9 F e H B v c n Q g c 2 h l Z X R z I C g 4 K S 9 D a G F u Z 2 V k I F R 5 c G U u e 0 N v b H V t b j E w L D E w f S Z x d W 9 0 O y w m c X V v d D t T Z W N 0 a W 9 u M S 9 F e H B v c n Q g c 2 h l Z X R z I C g 4 K S 9 D a G F u Z 2 V k I F R 5 c G U u e 0 N v b H V t b j E x L D E x f S Z x d W 9 0 O y w m c X V v d D t T Z W N 0 a W 9 u M S 9 F e H B v c n Q g c 2 h l Z X R z I C g 4 K S 9 D a G F u Z 2 V k I F R 5 c G U u e 0 N v b H V t b j E y L D E y f S Z x d W 9 0 O y w m c X V v d D t T Z W N 0 a W 9 u M S 9 F e H B v c n Q g c 2 h l Z X R z I C g 4 K S 9 D a G F u Z 2 V k I F R 5 c G U u e 0 N v b H V t b j E z L D E z f S Z x d W 9 0 O y w m c X V v d D t T Z W N 0 a W 9 u M S 9 F e H B v c n Q g c 2 h l Z X R z I C g 4 K S 9 D a G F u Z 2 V k I F R 5 c G U u e 0 N v b H V t b j E 0 L D E 0 f S Z x d W 9 0 O y w m c X V v d D t T Z W N 0 a W 9 u M S 9 F e H B v c n Q g c 2 h l Z X R z I C g 4 K S 9 D a G F u Z 2 V k I F R 5 c G U u e 0 N v b H V t b j E 1 L D E 1 f S Z x d W 9 0 O y w m c X V v d D t T Z W N 0 a W 9 u M S 9 F e H B v c n Q g c 2 h l Z X R z I C g 4 K S 9 D a G F u Z 2 V k I F R 5 c G U u e 0 N v b H V t b j E 2 L D E 2 f S Z x d W 9 0 O y w m c X V v d D t T Z W N 0 a W 9 u M S 9 F e H B v c n Q g c 2 h l Z X R z I C g 4 K S 9 D a G F u Z 2 V k I F R 5 c G U u e 0 N v b H V t b j E 3 L D E 3 f S Z x d W 9 0 O y w m c X V v d D t T Z W N 0 a W 9 u M S 9 F e H B v c n Q g c 2 h l Z X R z I C g 4 K S 9 D a G F u Z 2 V k I F R 5 c G U u e 0 N v b H V t b j E 4 L D E 4 f S Z x d W 9 0 O y w m c X V v d D t T Z W N 0 a W 9 u M S 9 F e H B v c n Q g c 2 h l Z X R z I C g 4 K S 9 D a G F u Z 2 V k I F R 5 c G U u e 0 N v b H V t b j E 5 L D E 5 f S Z x d W 9 0 O y w m c X V v d D t T Z W N 0 a W 9 u M S 9 F e H B v c n Q g c 2 h l Z X R z I C g 4 K S 9 D a G F u Z 2 V k I F R 5 c G U u e 0 N v b H V t b j I w L D I w f S Z x d W 9 0 O y w m c X V v d D t T Z W N 0 a W 9 u M S 9 F e H B v c n Q g c 2 h l Z X R z I C g 4 K S 9 D a G F u Z 2 V k I F R 5 c G U u e 0 N v b H V t b j I x L D I x f S Z x d W 9 0 O y w m c X V v d D t T Z W N 0 a W 9 u M S 9 F e H B v c n Q g c 2 h l Z X R z I C g 4 K S 9 D a G F u Z 2 V k I F R 5 c G U u e 0 N v b H V t b j I y L D I y f S Z x d W 9 0 O y w m c X V v d D t T Z W N 0 a W 9 u M S 9 F e H B v c n Q g c 2 h l Z X R z I C g 4 K S 9 D a G F u Z 2 V k I F R 5 c G U u e 0 N v b H V t b j I z L D I z f S Z x d W 9 0 O y w m c X V v d D t T Z W N 0 a W 9 u M S 9 F e H B v c n Q g c 2 h l Z X R z I C g 4 K S 9 D a G F u Z 2 V k I F R 5 c G U u e 0 N v b H V t b j I 0 L D I 0 f S Z x d W 9 0 O y w m c X V v d D t T Z W N 0 a W 9 u M S 9 F e H B v c n Q g c 2 h l Z X R z I C g 4 K S 9 D a G F u Z 2 V k I F R 5 c G U u e 0 N v b H V t b j I 1 L D I 1 f S Z x d W 9 0 O y w m c X V v d D t T Z W N 0 a W 9 u M S 9 F e H B v c n Q g c 2 h l Z X R z I C g 4 K S 9 D a G F u Z 2 V k I F R 5 c G U u e 0 N v b H V t b j I 2 L D I 2 f S Z x d W 9 0 O y w m c X V v d D t T Z W N 0 a W 9 u M S 9 F e H B v c n Q g c 2 h l Z X R z I C g 4 K S 9 D a G F u Z 2 V k I F R 5 c G U u e 0 N v b H V t b j I 3 L D I 3 f S Z x d W 9 0 O y w m c X V v d D t T Z W N 0 a W 9 u M S 9 F e H B v c n Q g c 2 h l Z X R z I C g 4 K S 9 D a G F u Z 2 V k I F R 5 c G U u e 0 N v b H V t b j I 4 L D I 4 f S Z x d W 9 0 O y w m c X V v d D t T Z W N 0 a W 9 u M S 9 F e H B v c n Q g c 2 h l Z X R z I C g 4 K S 9 D a G F u Z 2 V k I F R 5 c G U u e 0 N v b H V t b j I 5 L D I 5 f S Z x d W 9 0 O y w m c X V v d D t T Z W N 0 a W 9 u M S 9 F e H B v c n Q g c 2 h l Z X R z I C g 4 K S 9 D a G F u Z 2 V k I F R 5 c G U u e 0 N v b H V t b j M w L D M w f S Z x d W 9 0 O y w m c X V v d D t T Z W N 0 a W 9 u M S 9 F e H B v c n Q g c 2 h l Z X R z I C g 4 K S 9 D a G F u Z 2 V k I F R 5 c G U u e 0 N v b H V t b j M x L D M x f S Z x d W 9 0 O y w m c X V v d D t T Z W N 0 a W 9 u M S 9 F e H B v c n Q g c 2 h l Z X R z I C g 4 K S 9 D a G F u Z 2 V k I F R 5 c G U u e 0 N v b H V t b j M y L D M y f S Z x d W 9 0 O y w m c X V v d D t T Z W N 0 a W 9 u M S 9 F e H B v c n Q g c 2 h l Z X R z I C g 4 K S 9 D a G F u Z 2 V k I F R 5 c G U u e 0 N v b H V t b j M z L D M z f S Z x d W 9 0 O y w m c X V v d D t T Z W N 0 a W 9 u M S 9 F e H B v c n Q g c 2 h l Z X R z I C g 4 K S 9 D a G F u Z 2 V k I F R 5 c G U u e 0 N v b H V t b j M 0 L D M 0 f S Z x d W 9 0 O y w m c X V v d D t T Z W N 0 a W 9 u M S 9 F e H B v c n Q g c 2 h l Z X R z I C g 4 K S 9 D a G F u Z 2 V k I F R 5 c G U u e 0 N v b H V t b j M 1 L D M 1 f S Z x d W 9 0 O y w m c X V v d D t T Z W N 0 a W 9 u M S 9 F e H B v c n Q g c 2 h l Z X R z I C g 4 K S 9 D a G F u Z 2 V k I F R 5 c G U u e 0 N v b H V t b j M 2 L D M 2 f S Z x d W 9 0 O y w m c X V v d D t T Z W N 0 a W 9 u M S 9 F e H B v c n Q g c 2 h l Z X R z I C g 4 K S 9 D a G F u Z 2 V k I F R 5 c G U u e 0 N v b H V t b j M 3 L D M 3 f S Z x d W 9 0 O y w m c X V v d D t T Z W N 0 a W 9 u M S 9 F e H B v c n Q g c 2 h l Z X R z I C g 4 K S 9 D a G F u Z 2 V k I F R 5 c G U u e 0 N v b H V t b j M 4 L D M 4 f S Z x d W 9 0 O y w m c X V v d D t T Z W N 0 a W 9 u M S 9 F e H B v c n Q g c 2 h l Z X R z I C g 4 K S 9 D a G F u Z 2 V k I F R 5 c G U u e 0 N v b H V t b j M 5 L D M 5 f S Z x d W 9 0 O y w m c X V v d D t T Z W N 0 a W 9 u M S 9 F e H B v c n Q g c 2 h l Z X R z I C g 4 K S 9 D a G F u Z 2 V k I F R 5 c G U u e 0 N v b H V t b j Q w L D Q w f S Z x d W 9 0 O 1 0 s J n F 1 b 3 Q 7 Q 2 9 s d W 1 u Q 2 9 1 b n Q m c X V v d D s 6 N D E s J n F 1 b 3 Q 7 S 2 V 5 Q 2 9 s d W 1 u T m F t Z X M m c X V v d D s 6 W 1 0 s J n F 1 b 3 Q 7 Q 2 9 s d W 1 u S W R l b n R p d G l l c y Z x d W 9 0 O z p b J n F 1 b 3 Q 7 U 2 V j d G l v b j E v R X h w b 3 J 0 I H N o Z W V 0 c y A o O C k v Q 2 h h b m d l Z C B U e X B l L n t T b 3 V y Y 2 U u T m F t Z S w w f S Z x d W 9 0 O y w m c X V v d D t T Z W N 0 a W 9 u M S 9 F e H B v c n Q g c 2 h l Z X R z I C g 4 K S 9 D a G F u Z 2 V k I F R 5 c G U u e 0 V 4 c G 9 y d C B T a G V l d C w x f S Z x d W 9 0 O y w m c X V v d D t T Z W N 0 a W 9 u M S 9 F e H B v c n Q g c 2 h l Z X R z I C g 4 K S 9 D a G F u Z 2 V k I F R 5 c G U u e 0 N v b H V t b j I s M n 0 m c X V v d D s s J n F 1 b 3 Q 7 U 2 V j d G l v b j E v R X h w b 3 J 0 I H N o Z W V 0 c y A o O C k v Q 2 h h b m d l Z C B U e X B l L n t D b 2 x 1 b W 4 z L D N 9 J n F 1 b 3 Q 7 L C Z x d W 9 0 O 1 N l Y 3 R p b 2 4 x L 0 V 4 c G 9 y d C B z a G V l d H M g K D g p L 0 N o Y W 5 n Z W Q g V H l w Z S 5 7 Q 2 9 s d W 1 u N C w 0 f S Z x d W 9 0 O y w m c X V v d D t T Z W N 0 a W 9 u M S 9 F e H B v c n Q g c 2 h l Z X R z I C g 4 K S 9 D a G F u Z 2 V k I F R 5 c G U u e 0 N v b H V t b j U s N X 0 m c X V v d D s s J n F 1 b 3 Q 7 U 2 V j d G l v b j E v R X h w b 3 J 0 I H N o Z W V 0 c y A o O C k v Q 2 h h b m d l Z C B U e X B l L n t D b 2 x 1 b W 4 2 L D Z 9 J n F 1 b 3 Q 7 L C Z x d W 9 0 O 1 N l Y 3 R p b 2 4 x L 0 V 4 c G 9 y d C B z a G V l d H M g K D g p L 0 N o Y W 5 n Z W Q g V H l w Z S 5 7 Q 2 9 s d W 1 u N y w 3 f S Z x d W 9 0 O y w m c X V v d D t T Z W N 0 a W 9 u M S 9 F e H B v c n Q g c 2 h l Z X R z I C g 4 K S 9 D a G F u Z 2 V k I F R 5 c G U u e 0 N v b H V t b j g s O H 0 m c X V v d D s s J n F 1 b 3 Q 7 U 2 V j d G l v b j E v R X h w b 3 J 0 I H N o Z W V 0 c y A o O C k v Q 2 h h b m d l Z C B U e X B l L n t D b 2 x 1 b W 4 5 L D l 9 J n F 1 b 3 Q 7 L C Z x d W 9 0 O 1 N l Y 3 R p b 2 4 x L 0 V 4 c G 9 y d C B z a G V l d H M g K D g p L 0 N o Y W 5 n Z W Q g V H l w Z S 5 7 Q 2 9 s d W 1 u M T A s M T B 9 J n F 1 b 3 Q 7 L C Z x d W 9 0 O 1 N l Y 3 R p b 2 4 x L 0 V 4 c G 9 y d C B z a G V l d H M g K D g p L 0 N o Y W 5 n Z W Q g V H l w Z S 5 7 Q 2 9 s d W 1 u M T E s M T F 9 J n F 1 b 3 Q 7 L C Z x d W 9 0 O 1 N l Y 3 R p b 2 4 x L 0 V 4 c G 9 y d C B z a G V l d H M g K D g p L 0 N o Y W 5 n Z W Q g V H l w Z S 5 7 Q 2 9 s d W 1 u M T I s M T J 9 J n F 1 b 3 Q 7 L C Z x d W 9 0 O 1 N l Y 3 R p b 2 4 x L 0 V 4 c G 9 y d C B z a G V l d H M g K D g p L 0 N o Y W 5 n Z W Q g V H l w Z S 5 7 Q 2 9 s d W 1 u M T M s M T N 9 J n F 1 b 3 Q 7 L C Z x d W 9 0 O 1 N l Y 3 R p b 2 4 x L 0 V 4 c G 9 y d C B z a G V l d H M g K D g p L 0 N o Y W 5 n Z W Q g V H l w Z S 5 7 Q 2 9 s d W 1 u M T Q s M T R 9 J n F 1 b 3 Q 7 L C Z x d W 9 0 O 1 N l Y 3 R p b 2 4 x L 0 V 4 c G 9 y d C B z a G V l d H M g K D g p L 0 N o Y W 5 n Z W Q g V H l w Z S 5 7 Q 2 9 s d W 1 u M T U s M T V 9 J n F 1 b 3 Q 7 L C Z x d W 9 0 O 1 N l Y 3 R p b 2 4 x L 0 V 4 c G 9 y d C B z a G V l d H M g K D g p L 0 N o Y W 5 n Z W Q g V H l w Z S 5 7 Q 2 9 s d W 1 u M T Y s M T Z 9 J n F 1 b 3 Q 7 L C Z x d W 9 0 O 1 N l Y 3 R p b 2 4 x L 0 V 4 c G 9 y d C B z a G V l d H M g K D g p L 0 N o Y W 5 n Z W Q g V H l w Z S 5 7 Q 2 9 s d W 1 u M T c s M T d 9 J n F 1 b 3 Q 7 L C Z x d W 9 0 O 1 N l Y 3 R p b 2 4 x L 0 V 4 c G 9 y d C B z a G V l d H M g K D g p L 0 N o Y W 5 n Z W Q g V H l w Z S 5 7 Q 2 9 s d W 1 u M T g s M T h 9 J n F 1 b 3 Q 7 L C Z x d W 9 0 O 1 N l Y 3 R p b 2 4 x L 0 V 4 c G 9 y d C B z a G V l d H M g K D g p L 0 N o Y W 5 n Z W Q g V H l w Z S 5 7 Q 2 9 s d W 1 u M T k s M T l 9 J n F 1 b 3 Q 7 L C Z x d W 9 0 O 1 N l Y 3 R p b 2 4 x L 0 V 4 c G 9 y d C B z a G V l d H M g K D g p L 0 N o Y W 5 n Z W Q g V H l w Z S 5 7 Q 2 9 s d W 1 u M j A s M j B 9 J n F 1 b 3 Q 7 L C Z x d W 9 0 O 1 N l Y 3 R p b 2 4 x L 0 V 4 c G 9 y d C B z a G V l d H M g K D g p L 0 N o Y W 5 n Z W Q g V H l w Z S 5 7 Q 2 9 s d W 1 u M j E s M j F 9 J n F 1 b 3 Q 7 L C Z x d W 9 0 O 1 N l Y 3 R p b 2 4 x L 0 V 4 c G 9 y d C B z a G V l d H M g K D g p L 0 N o Y W 5 n Z W Q g V H l w Z S 5 7 Q 2 9 s d W 1 u M j I s M j J 9 J n F 1 b 3 Q 7 L C Z x d W 9 0 O 1 N l Y 3 R p b 2 4 x L 0 V 4 c G 9 y d C B z a G V l d H M g K D g p L 0 N o Y W 5 n Z W Q g V H l w Z S 5 7 Q 2 9 s d W 1 u M j M s M j N 9 J n F 1 b 3 Q 7 L C Z x d W 9 0 O 1 N l Y 3 R p b 2 4 x L 0 V 4 c G 9 y d C B z a G V l d H M g K D g p L 0 N o Y W 5 n Z W Q g V H l w Z S 5 7 Q 2 9 s d W 1 u M j Q s M j R 9 J n F 1 b 3 Q 7 L C Z x d W 9 0 O 1 N l Y 3 R p b 2 4 x L 0 V 4 c G 9 y d C B z a G V l d H M g K D g p L 0 N o Y W 5 n Z W Q g V H l w Z S 5 7 Q 2 9 s d W 1 u M j U s M j V 9 J n F 1 b 3 Q 7 L C Z x d W 9 0 O 1 N l Y 3 R p b 2 4 x L 0 V 4 c G 9 y d C B z a G V l d H M g K D g p L 0 N o Y W 5 n Z W Q g V H l w Z S 5 7 Q 2 9 s d W 1 u M j Y s M j Z 9 J n F 1 b 3 Q 7 L C Z x d W 9 0 O 1 N l Y 3 R p b 2 4 x L 0 V 4 c G 9 y d C B z a G V l d H M g K D g p L 0 N o Y W 5 n Z W Q g V H l w Z S 5 7 Q 2 9 s d W 1 u M j c s M j d 9 J n F 1 b 3 Q 7 L C Z x d W 9 0 O 1 N l Y 3 R p b 2 4 x L 0 V 4 c G 9 y d C B z a G V l d H M g K D g p L 0 N o Y W 5 n Z W Q g V H l w Z S 5 7 Q 2 9 s d W 1 u M j g s M j h 9 J n F 1 b 3 Q 7 L C Z x d W 9 0 O 1 N l Y 3 R p b 2 4 x L 0 V 4 c G 9 y d C B z a G V l d H M g K D g p L 0 N o Y W 5 n Z W Q g V H l w Z S 5 7 Q 2 9 s d W 1 u M j k s M j l 9 J n F 1 b 3 Q 7 L C Z x d W 9 0 O 1 N l Y 3 R p b 2 4 x L 0 V 4 c G 9 y d C B z a G V l d H M g K D g p L 0 N o Y W 5 n Z W Q g V H l w Z S 5 7 Q 2 9 s d W 1 u M z A s M z B 9 J n F 1 b 3 Q 7 L C Z x d W 9 0 O 1 N l Y 3 R p b 2 4 x L 0 V 4 c G 9 y d C B z a G V l d H M g K D g p L 0 N o Y W 5 n Z W Q g V H l w Z S 5 7 Q 2 9 s d W 1 u M z E s M z F 9 J n F 1 b 3 Q 7 L C Z x d W 9 0 O 1 N l Y 3 R p b 2 4 x L 0 V 4 c G 9 y d C B z a G V l d H M g K D g p L 0 N o Y W 5 n Z W Q g V H l w Z S 5 7 Q 2 9 s d W 1 u M z I s M z J 9 J n F 1 b 3 Q 7 L C Z x d W 9 0 O 1 N l Y 3 R p b 2 4 x L 0 V 4 c G 9 y d C B z a G V l d H M g K D g p L 0 N o Y W 5 n Z W Q g V H l w Z S 5 7 Q 2 9 s d W 1 u M z M s M z N 9 J n F 1 b 3 Q 7 L C Z x d W 9 0 O 1 N l Y 3 R p b 2 4 x L 0 V 4 c G 9 y d C B z a G V l d H M g K D g p L 0 N o Y W 5 n Z W Q g V H l w Z S 5 7 Q 2 9 s d W 1 u M z Q s M z R 9 J n F 1 b 3 Q 7 L C Z x d W 9 0 O 1 N l Y 3 R p b 2 4 x L 0 V 4 c G 9 y d C B z a G V l d H M g K D g p L 0 N o Y W 5 n Z W Q g V H l w Z S 5 7 Q 2 9 s d W 1 u M z U s M z V 9 J n F 1 b 3 Q 7 L C Z x d W 9 0 O 1 N l Y 3 R p b 2 4 x L 0 V 4 c G 9 y d C B z a G V l d H M g K D g p L 0 N o Y W 5 n Z W Q g V H l w Z S 5 7 Q 2 9 s d W 1 u M z Y s M z Z 9 J n F 1 b 3 Q 7 L C Z x d W 9 0 O 1 N l Y 3 R p b 2 4 x L 0 V 4 c G 9 y d C B z a G V l d H M g K D g p L 0 N o Y W 5 n Z W Q g V H l w Z S 5 7 Q 2 9 s d W 1 u M z c s M z d 9 J n F 1 b 3 Q 7 L C Z x d W 9 0 O 1 N l Y 3 R p b 2 4 x L 0 V 4 c G 9 y d C B z a G V l d H M g K D g p L 0 N o Y W 5 n Z W Q g V H l w Z S 5 7 Q 2 9 s d W 1 u M z g s M z h 9 J n F 1 b 3 Q 7 L C Z x d W 9 0 O 1 N l Y 3 R p b 2 4 x L 0 V 4 c G 9 y d C B z a G V l d H M g K D g p L 0 N o Y W 5 n Z W Q g V H l w Z S 5 7 Q 2 9 s d W 1 u M z k s M z l 9 J n F 1 b 3 Q 7 L C Z x d W 9 0 O 1 N l Y 3 R p b 2 4 x L 0 V 4 c G 9 y d C B z a G V l d H M g K D g p L 0 N o Y W 5 n Z W Q g V H l w Z S 5 7 Q 2 9 s d W 1 u N D A s N D B 9 J n F 1 b 3 Q 7 X S w m c X V v d D t S Z W x h d G l v b n N o a X B J b m Z v J n F 1 b 3 Q 7 O l t d f S I v P j x F b n R y e S B U e X B l P S J S Z X N 1 b H R U e X B l I i B W Y W x 1 Z T 0 i c 0 V 4 Y 2 V w d G l v b i I v P j x F b n R y e S B U e X B l P S J G a W x s T 2 J q Z W N 0 V H l w Z S I g V m F s d W U 9 I n N D b 2 5 u Z W N 0 a W 9 u T 2 5 s e S I v P j x F b n R y e S B U e X B l P S J O Y W 1 l V X B k Y X R l Z E F m d G V y R m l s b C I g V m F s d W U 9 I m w w I i 8 + P C 9 T d G F i b G V F b n R y a W V z P j w v S X R l b T 4 8 S X R l b T 4 8 S X R l b U x v Y 2 F 0 a W 9 u P j x J d G V t V H l w Z T 5 G b 3 J t d W x h P C 9 J d G V t V H l w Z T 4 8 S X R l b V B h d G g + U 2 V j d G l v b j E v U G F y Y W 1 l d G V y N j 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w L T A 3 L T M w V D E 0 O j M 1 O j E 2 L j Q z N j k y O T B 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O D c 3 N G V l Y m Y t M z E 0 M C 0 0 N T h l L T k x Y z k t N G Q z N 2 I 3 Z m M 0 O W N j I i 8 + P E V u d H J 5 I F R 5 c G U 9 I l J l c 3 V s d F R 5 c G U i I F Z h b H V l P S J z R X h j Z X B 0 a W 9 u I i 8 + P E V u d H J 5 I F R 5 c G U 9 I k Z p b G x P Y m p l Y 3 R U e X B l I i B W Y W x 1 Z T 0 i c 0 N v b m 5 l Y 3 R p b 2 5 P b m x 5 I i 8 + P E V u d H J 5 I F R 5 c G U 9 I k x v Y W R U b 1 J l c G 9 y d E R p c 2 F i b G V k I i B W Y W x 1 Z T 0 i b D E i L z 4 8 L 1 N 0 Y W J s Z U V u d H J p Z X M + P C 9 J d G V t P j x J d G V t P j x J d G V t T G 9 j Y X R p b 2 4 + P E l 0 Z W 1 U e X B l P k Z v c m 1 1 b G E 8 L 0 l 0 Z W 1 U e X B l P j x J d G V t U G F 0 a D 5 T Z W N 0 a W 9 u M S 9 T Y W 1 w b G U l M j B G a W x l J T I w K D Y 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A t M D c t M z B U M T Q 6 M z U 6 M T Y u N D M 2 O T I 5 M F 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4 N z c 0 Z W V i Z i 0 z M T Q w L T Q 1 O G U t O T F j O S 0 0 Z D M 3 Y j d m Y z Q 5 Y 2 M i L z 4 8 R W 5 0 c n k g V H l w Z T 0 i U m V z d W x 0 V H l w Z S I g V m F s d W U 9 I n N F e G N l c H R p b 2 4 i L z 4 8 R W 5 0 c n k g V H l w Z T 0 i R m l s b E 9 i a m V j d F R 5 c G U i I F Z h b H V l P S J z Q 2 9 u b m V j d G l v b k 9 u b H k i L z 4 8 R W 5 0 c n k g V H l w Z T 0 i T G 9 h Z G V k V G 9 B b m F s e X N p c 1 N l c n Z p Y 2 V z I i B W Y W x 1 Z T 0 i b D A i L z 4 8 R W 5 0 c n k g V H l w Z T 0 i T G 9 h Z F R v U m V w b 3 J 0 R G l z Y W J s Z W Q i I F Z h b H V l P S J s M S I v P j w v U 3 R h Y m x l R W 5 0 c m l l c z 4 8 L 0 l 0 Z W 0 + P E l 0 Z W 0 + P E l 0 Z W 1 M b 2 N h d G l v b j 4 8 S X R l b V R 5 c G U + R m 9 y b X V s Y T w v S X R l b V R 5 c G U + P E l 0 Z W 1 Q Y X R o P l N l Y 3 R p b 2 4 x L 1 R y Y W 5 z Z m 9 y b S U y M F N h b X B s Z S U y M E Z p b G U l M j A o N 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C 0 w N y 0 z M F Q x N D o z N T o x N i 4 0 M j E z M D E y 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2 Y z M D E 5 Y W M 0 L W Y z N z g t N D h l O C 1 i M D Y 5 L W N m N 2 E 4 Y W V k M m I y M S I v P j x F b n R y e S B U e X B l P S J S Z X N 1 b H R U e X B l I i B W Y W x 1 Z T 0 i c 0 V 4 Y 2 V w d G l v b i I v P j x F b n R y e S B U e X B l P S J G a W x s T 2 J q Z W N 0 V H l w Z S I g V m F s d W U 9 I n N D b 2 5 u Z W N 0 a W 9 u T 2 5 s e S I v P j x F b n R y e S B U e X B l P S J O Y W 1 l V X B k Y X R l Z E F m d G V y R m l s b C I g V m F s d W U 9 I m w x I i 8 + P E V u d H J 5 I F R 5 c G U 9 I k x v Y W R U b 1 J l c G 9 y d E R p c 2 F i b G V k I i B W Y W x 1 Z T 0 i b D E i L z 4 8 L 1 N 0 Y W J s Z U V u d H J p Z X M + P C 9 J d G V t P j x J d G V t P j x J d G V t T G 9 j Y X R p b 2 4 + P E l 0 Z W 1 U e X B l P k Z v c m 1 1 b G E 8 L 0 l 0 Z W 1 U e X B l P j x J d G V t U G F 0 a D 5 T Z W N 0 a W 9 u M S 9 U c m F u c 2 Z v c m 0 l M j B G a W x l J T I w K D Y 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A t M D c t M z B U M T Q 6 M z U 6 M T Y u N D U y N T g w M l 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4 N z c 0 Z W V i Z i 0 z M T Q w L T Q 1 O G U t O T F j O S 0 0 Z D M 3 Y j d m Y z Q 5 Y 2 M i L z 4 8 R W 5 0 c n k g V H l w Z T 0 i U m V z d W x 0 V H l w Z S I g V m F s d W U 9 I n N G d W 5 j d G l v b i I v P j x F b n R y e S B U e X B l P S J G a W x s T 2 J q Z W N 0 V H l w Z S I g V m F s d W U 9 I n N D b 2 5 u Z W N 0 a W 9 u T 2 5 s e S I v P j x F b n R y e S B U e X B l P S J M b 2 F k V G 9 S Z X B v c n R E a X N h Y m x l Z C I g V m F s d W U 9 I m w x I i 8 + P C 9 T d G F i b G V F b n R y a W V z P j w v S X R l b T 4 8 S X R l b T 4 8 S X R l b U x v Y 2 F 0 a W 9 u P j x J d G V t V H l w Z T 5 G b 3 J t d W x h P C 9 J d G V t V H l w Z T 4 8 S X R l b V B h d G g + U 2 V j d G l v b j E v R X h w b 3 J 0 J T I w c 2 h l Z X R z J T I w K D k p P C 9 J d G V t U G F 0 a D 4 8 L 0 l 0 Z W 1 M b 2 N h d G l v b j 4 8 U 3 R h Y m x l R W 5 0 c m l l c z 4 8 R W 5 0 c n k g V H l w Z T 0 i Q W R k Z W R U b 0 R h d G F N b 2 R l b C I g V m F s d W U 9 I m w w I i 8 + P E V u d H J 5 I F R 5 c G U 9 I k J 1 Z m Z l c k 5 l e H R S Z W Z y Z X N o I i B W Y W x 1 Z T 0 i b D E i L z 4 8 R W 5 0 c n k g V H l w Z T 0 i R m l s b E N v d W 5 0 I i B W Y W x 1 Z T 0 i b D U w M z Y i L z 4 8 R W 5 0 c n k g V H l w Z T 0 i R m l s b E V u Y W J s Z W Q i I F Z h b H V l P S J s M C I v P j x F b n R y e S B U e X B l P S J G a W x s R X J y b 3 J D b 2 R l I i B W Y W x 1 Z T 0 i c 1 V u a 2 5 v d 2 4 i L z 4 8 R W 5 0 c n k g V H l w Z T 0 i R m l s b E V y c m 9 y Q 2 9 1 b n Q i I F Z h b H V l P S J s M j g i L z 4 8 R W 5 0 c n k g V H l w Z T 0 i R m l s b E x h c 3 R V c G R h d G V k I i B W Y W x 1 Z T 0 i Z D I w M j A t M D c t M z B U M T Q 6 M z U 6 M j I u N D Y x M T A 5 O F o i L z 4 8 R W 5 0 c n k g V H l w Z T 0 i R m l s b E N v b H V t b l R 5 c G V z I i B W Y W x 1 Z T 0 i c 0 J n W U d B d 0 F B Q U F B Q U F B T U R B d 0 1 E Q X d N R E F 3 T U R B d 0 1 E Q X d N R E F 3 T U R B d 0 1 E Q X d N R E F 3 T U R B d 0 0 9 I i 8 + P E V u d H J 5 I F R 5 c G U 9 I k Z p b G x D b 2 x 1 b W 5 O Y W 1 l c y I g V m F s d W U 9 I n N b J n F 1 b 3 Q 7 U 2 9 1 c m N l L k 5 h b W U m c X V v d D s s J n F 1 b 3 Q 7 R X h w b 3 J 0 I F N o Z W V 0 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y w m c X V v d D t D b 2 x 1 b W 4 z M y Z x d W 9 0 O y w m c X V v d D t D b 2 x 1 b W 4 z N C Z x d W 9 0 O y w m c X V v d D t D b 2 x 1 b W 4 z N S Z x d W 9 0 O y w m c X V v d D t D b 2 x 1 b W 4 z N i Z x d W 9 0 O y w m c X V v d D t D b 2 x 1 b W 4 z N y Z x d W 9 0 O y w m c X V v d D t D b 2 x 1 b W 4 z O C Z x d W 9 0 O y w m c X V v d D t D b 2 x 1 b W 4 z O S Z x d W 9 0 O y w m c X V v d D t D b 2 x 1 b W 4 0 M 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x L C Z x d W 9 0 O 2 t l e U N v b H V t b k 5 h b W V z J n F 1 b 3 Q 7 O l t d L C Z x d W 9 0 O 3 F 1 Z X J 5 U m V s Y X R p b 2 5 z a G l w c y Z x d W 9 0 O z p b X S w m c X V v d D t j b 2 x 1 b W 5 J Z G V u d G l 0 a W V z J n F 1 b 3 Q 7 O l s m c X V v d D t T Z W N 0 a W 9 u M S 9 F e H B v c n Q g c 2 h l Z X R z I C g 4 K S 9 D a G F u Z 2 V k I F R 5 c G U u e 1 N v d X J j Z S 5 O Y W 1 l L D B 9 J n F 1 b 3 Q 7 L C Z x d W 9 0 O 1 N l Y 3 R p b 2 4 x L 0 V 4 c G 9 y d C B z a G V l d H M g K D g p L 0 N o Y W 5 n Z W Q g V H l w Z S 5 7 R X h w b 3 J 0 I F N o Z W V 0 L D F 9 J n F 1 b 3 Q 7 L C Z x d W 9 0 O 1 N l Y 3 R p b 2 4 x L 0 V 4 c G 9 y d C B z a G V l d H M g K D g p L 0 N o Y W 5 n Z W Q g V H l w Z S 5 7 Q 2 9 s d W 1 u M i w y f S Z x d W 9 0 O y w m c X V v d D t T Z W N 0 a W 9 u M S 9 F e H B v c n Q g c 2 h l Z X R z I C g 4 K S 9 D a G F u Z 2 V k I F R 5 c G U u e 0 N v b H V t b j M s M 3 0 m c X V v d D s s J n F 1 b 3 Q 7 U 2 V j d G l v b j E v R X h w b 3 J 0 I H N o Z W V 0 c y A o O C k v Q 2 h h b m d l Z C B U e X B l L n t D b 2 x 1 b W 4 0 L D R 9 J n F 1 b 3 Q 7 L C Z x d W 9 0 O 1 N l Y 3 R p b 2 4 x L 0 V 4 c G 9 y d C B z a G V l d H M g K D g p L 0 N o Y W 5 n Z W Q g V H l w Z S 5 7 Q 2 9 s d W 1 u N S w 1 f S Z x d W 9 0 O y w m c X V v d D t T Z W N 0 a W 9 u M S 9 F e H B v c n Q g c 2 h l Z X R z I C g 4 K S 9 D a G F u Z 2 V k I F R 5 c G U u e 0 N v b H V t b j Y s N n 0 m c X V v d D s s J n F 1 b 3 Q 7 U 2 V j d G l v b j E v R X h w b 3 J 0 I H N o Z W V 0 c y A o O C k v Q 2 h h b m d l Z C B U e X B l L n t D b 2 x 1 b W 4 3 L D d 9 J n F 1 b 3 Q 7 L C Z x d W 9 0 O 1 N l Y 3 R p b 2 4 x L 0 V 4 c G 9 y d C B z a G V l d H M g K D g p L 0 N o Y W 5 n Z W Q g V H l w Z S 5 7 Q 2 9 s d W 1 u O C w 4 f S Z x d W 9 0 O y w m c X V v d D t T Z W N 0 a W 9 u M S 9 F e H B v c n Q g c 2 h l Z X R z I C g 4 K S 9 D a G F u Z 2 V k I F R 5 c G U u e 0 N v b H V t b j k s O X 0 m c X V v d D s s J n F 1 b 3 Q 7 U 2 V j d G l v b j E v R X h w b 3 J 0 I H N o Z W V 0 c y A o O C k v Q 2 h h b m d l Z C B U e X B l L n t D b 2 x 1 b W 4 x M C w x M H 0 m c X V v d D s s J n F 1 b 3 Q 7 U 2 V j d G l v b j E v R X h w b 3 J 0 I H N o Z W V 0 c y A o O C k v Q 2 h h b m d l Z C B U e X B l L n t D b 2 x 1 b W 4 x M S w x M X 0 m c X V v d D s s J n F 1 b 3 Q 7 U 2 V j d G l v b j E v R X h w b 3 J 0 I H N o Z W V 0 c y A o O C k v Q 2 h h b m d l Z C B U e X B l L n t D b 2 x 1 b W 4 x M i w x M n 0 m c X V v d D s s J n F 1 b 3 Q 7 U 2 V j d G l v b j E v R X h w b 3 J 0 I H N o Z W V 0 c y A o O C k v Q 2 h h b m d l Z C B U e X B l L n t D b 2 x 1 b W 4 x M y w x M 3 0 m c X V v d D s s J n F 1 b 3 Q 7 U 2 V j d G l v b j E v R X h w b 3 J 0 I H N o Z W V 0 c y A o O C k v Q 2 h h b m d l Z C B U e X B l L n t D b 2 x 1 b W 4 x N C w x N H 0 m c X V v d D s s J n F 1 b 3 Q 7 U 2 V j d G l v b j E v R X h w b 3 J 0 I H N o Z W V 0 c y A o O C k v Q 2 h h b m d l Z C B U e X B l L n t D b 2 x 1 b W 4 x N S w x N X 0 m c X V v d D s s J n F 1 b 3 Q 7 U 2 V j d G l v b j E v R X h w b 3 J 0 I H N o Z W V 0 c y A o O C k v Q 2 h h b m d l Z C B U e X B l L n t D b 2 x 1 b W 4 x N i w x N n 0 m c X V v d D s s J n F 1 b 3 Q 7 U 2 V j d G l v b j E v R X h w b 3 J 0 I H N o Z W V 0 c y A o O C k v Q 2 h h b m d l Z C B U e X B l L n t D b 2 x 1 b W 4 x N y w x N 3 0 m c X V v d D s s J n F 1 b 3 Q 7 U 2 V j d G l v b j E v R X h w b 3 J 0 I H N o Z W V 0 c y A o O C k v Q 2 h h b m d l Z C B U e X B l L n t D b 2 x 1 b W 4 x O C w x O H 0 m c X V v d D s s J n F 1 b 3 Q 7 U 2 V j d G l v b j E v R X h w b 3 J 0 I H N o Z W V 0 c y A o O C k v Q 2 h h b m d l Z C B U e X B l L n t D b 2 x 1 b W 4 x O S w x O X 0 m c X V v d D s s J n F 1 b 3 Q 7 U 2 V j d G l v b j E v R X h w b 3 J 0 I H N o Z W V 0 c y A o O C k v Q 2 h h b m d l Z C B U e X B l L n t D b 2 x 1 b W 4 y M C w y M H 0 m c X V v d D s s J n F 1 b 3 Q 7 U 2 V j d G l v b j E v R X h w b 3 J 0 I H N o Z W V 0 c y A o O C k v Q 2 h h b m d l Z C B U e X B l L n t D b 2 x 1 b W 4 y M S w y M X 0 m c X V v d D s s J n F 1 b 3 Q 7 U 2 V j d G l v b j E v R X h w b 3 J 0 I H N o Z W V 0 c y A o O C k v Q 2 h h b m d l Z C B U e X B l L n t D b 2 x 1 b W 4 y M i w y M n 0 m c X V v d D s s J n F 1 b 3 Q 7 U 2 V j d G l v b j E v R X h w b 3 J 0 I H N o Z W V 0 c y A o O C k v Q 2 h h b m d l Z C B U e X B l L n t D b 2 x 1 b W 4 y M y w y M 3 0 m c X V v d D s s J n F 1 b 3 Q 7 U 2 V j d G l v b j E v R X h w b 3 J 0 I H N o Z W V 0 c y A o O C k v Q 2 h h b m d l Z C B U e X B l L n t D b 2 x 1 b W 4 y N C w y N H 0 m c X V v d D s s J n F 1 b 3 Q 7 U 2 V j d G l v b j E v R X h w b 3 J 0 I H N o Z W V 0 c y A o O C k v Q 2 h h b m d l Z C B U e X B l L n t D b 2 x 1 b W 4 y N S w y N X 0 m c X V v d D s s J n F 1 b 3 Q 7 U 2 V j d G l v b j E v R X h w b 3 J 0 I H N o Z W V 0 c y A o O C k v Q 2 h h b m d l Z C B U e X B l L n t D b 2 x 1 b W 4 y N i w y N n 0 m c X V v d D s s J n F 1 b 3 Q 7 U 2 V j d G l v b j E v R X h w b 3 J 0 I H N o Z W V 0 c y A o O C k v Q 2 h h b m d l Z C B U e X B l L n t D b 2 x 1 b W 4 y N y w y N 3 0 m c X V v d D s s J n F 1 b 3 Q 7 U 2 V j d G l v b j E v R X h w b 3 J 0 I H N o Z W V 0 c y A o O C k v Q 2 h h b m d l Z C B U e X B l L n t D b 2 x 1 b W 4 y O C w y O H 0 m c X V v d D s s J n F 1 b 3 Q 7 U 2 V j d G l v b j E v R X h w b 3 J 0 I H N o Z W V 0 c y A o O C k v Q 2 h h b m d l Z C B U e X B l L n t D b 2 x 1 b W 4 y O S w y O X 0 m c X V v d D s s J n F 1 b 3 Q 7 U 2 V j d G l v b j E v R X h w b 3 J 0 I H N o Z W V 0 c y A o O C k v Q 2 h h b m d l Z C B U e X B l L n t D b 2 x 1 b W 4 z M C w z M H 0 m c X V v d D s s J n F 1 b 3 Q 7 U 2 V j d G l v b j E v R X h w b 3 J 0 I H N o Z W V 0 c y A o O C k v Q 2 h h b m d l Z C B U e X B l L n t D b 2 x 1 b W 4 z M S w z M X 0 m c X V v d D s s J n F 1 b 3 Q 7 U 2 V j d G l v b j E v R X h w b 3 J 0 I H N o Z W V 0 c y A o O C k v Q 2 h h b m d l Z C B U e X B l L n t D b 2 x 1 b W 4 z M i w z M n 0 m c X V v d D s s J n F 1 b 3 Q 7 U 2 V j d G l v b j E v R X h w b 3 J 0 I H N o Z W V 0 c y A o O C k v Q 2 h h b m d l Z C B U e X B l L n t D b 2 x 1 b W 4 z M y w z M 3 0 m c X V v d D s s J n F 1 b 3 Q 7 U 2 V j d G l v b j E v R X h w b 3 J 0 I H N o Z W V 0 c y A o O C k v Q 2 h h b m d l Z C B U e X B l L n t D b 2 x 1 b W 4 z N C w z N H 0 m c X V v d D s s J n F 1 b 3 Q 7 U 2 V j d G l v b j E v R X h w b 3 J 0 I H N o Z W V 0 c y A o O C k v Q 2 h h b m d l Z C B U e X B l L n t D b 2 x 1 b W 4 z N S w z N X 0 m c X V v d D s s J n F 1 b 3 Q 7 U 2 V j d G l v b j E v R X h w b 3 J 0 I H N o Z W V 0 c y A o O C k v Q 2 h h b m d l Z C B U e X B l L n t D b 2 x 1 b W 4 z N i w z N n 0 m c X V v d D s s J n F 1 b 3 Q 7 U 2 V j d G l v b j E v R X h w b 3 J 0 I H N o Z W V 0 c y A o O C k v Q 2 h h b m d l Z C B U e X B l L n t D b 2 x 1 b W 4 z N y w z N 3 0 m c X V v d D s s J n F 1 b 3 Q 7 U 2 V j d G l v b j E v R X h w b 3 J 0 I H N o Z W V 0 c y A o O C k v Q 2 h h b m d l Z C B U e X B l L n t D b 2 x 1 b W 4 z O C w z O H 0 m c X V v d D s s J n F 1 b 3 Q 7 U 2 V j d G l v b j E v R X h w b 3 J 0 I H N o Z W V 0 c y A o O C k v Q 2 h h b m d l Z C B U e X B l L n t D b 2 x 1 b W 4 z O S w z O X 0 m c X V v d D s s J n F 1 b 3 Q 7 U 2 V j d G l v b j E v R X h w b 3 J 0 I H N o Z W V 0 c y A o O C k v Q 2 h h b m d l Z C B U e X B l L n t D b 2 x 1 b W 4 0 M C w 0 M H 0 m c X V v d D t d L C Z x d W 9 0 O 0 N v b H V t b k N v d W 5 0 J n F 1 b 3 Q 7 O j Q x L C Z x d W 9 0 O 0 t l e U N v b H V t b k 5 h b W V z J n F 1 b 3 Q 7 O l t d L C Z x d W 9 0 O 0 N v b H V t b k l k Z W 5 0 a X R p Z X M m c X V v d D s 6 W y Z x d W 9 0 O 1 N l Y 3 R p b 2 4 x L 0 V 4 c G 9 y d C B z a G V l d H M g K D g p L 0 N o Y W 5 n Z W Q g V H l w Z S 5 7 U 2 9 1 c m N l L k 5 h b W U s M H 0 m c X V v d D s s J n F 1 b 3 Q 7 U 2 V j d G l v b j E v R X h w b 3 J 0 I H N o Z W V 0 c y A o O C k v Q 2 h h b m d l Z C B U e X B l L n t F e H B v c n Q g U 2 h l Z X Q s M X 0 m c X V v d D s s J n F 1 b 3 Q 7 U 2 V j d G l v b j E v R X h w b 3 J 0 I H N o Z W V 0 c y A o O C k v Q 2 h h b m d l Z C B U e X B l L n t D b 2 x 1 b W 4 y L D J 9 J n F 1 b 3 Q 7 L C Z x d W 9 0 O 1 N l Y 3 R p b 2 4 x L 0 V 4 c G 9 y d C B z a G V l d H M g K D g p L 0 N o Y W 5 n Z W Q g V H l w Z S 5 7 Q 2 9 s d W 1 u M y w z f S Z x d W 9 0 O y w m c X V v d D t T Z W N 0 a W 9 u M S 9 F e H B v c n Q g c 2 h l Z X R z I C g 4 K S 9 D a G F u Z 2 V k I F R 5 c G U u e 0 N v b H V t b j Q s N H 0 m c X V v d D s s J n F 1 b 3 Q 7 U 2 V j d G l v b j E v R X h w b 3 J 0 I H N o Z W V 0 c y A o O C k v Q 2 h h b m d l Z C B U e X B l L n t D b 2 x 1 b W 4 1 L D V 9 J n F 1 b 3 Q 7 L C Z x d W 9 0 O 1 N l Y 3 R p b 2 4 x L 0 V 4 c G 9 y d C B z a G V l d H M g K D g p L 0 N o Y W 5 n Z W Q g V H l w Z S 5 7 Q 2 9 s d W 1 u N i w 2 f S Z x d W 9 0 O y w m c X V v d D t T Z W N 0 a W 9 u M S 9 F e H B v c n Q g c 2 h l Z X R z I C g 4 K S 9 D a G F u Z 2 V k I F R 5 c G U u e 0 N v b H V t b j c s N 3 0 m c X V v d D s s J n F 1 b 3 Q 7 U 2 V j d G l v b j E v R X h w b 3 J 0 I H N o Z W V 0 c y A o O C k v Q 2 h h b m d l Z C B U e X B l L n t D b 2 x 1 b W 4 4 L D h 9 J n F 1 b 3 Q 7 L C Z x d W 9 0 O 1 N l Y 3 R p b 2 4 x L 0 V 4 c G 9 y d C B z a G V l d H M g K D g p L 0 N o Y W 5 n Z W Q g V H l w Z S 5 7 Q 2 9 s d W 1 u O S w 5 f S Z x d W 9 0 O y w m c X V v d D t T Z W N 0 a W 9 u M S 9 F e H B v c n Q g c 2 h l Z X R z I C g 4 K S 9 D a G F u Z 2 V k I F R 5 c G U u e 0 N v b H V t b j E w L D E w f S Z x d W 9 0 O y w m c X V v d D t T Z W N 0 a W 9 u M S 9 F e H B v c n Q g c 2 h l Z X R z I C g 4 K S 9 D a G F u Z 2 V k I F R 5 c G U u e 0 N v b H V t b j E x L D E x f S Z x d W 9 0 O y w m c X V v d D t T Z W N 0 a W 9 u M S 9 F e H B v c n Q g c 2 h l Z X R z I C g 4 K S 9 D a G F u Z 2 V k I F R 5 c G U u e 0 N v b H V t b j E y L D E y f S Z x d W 9 0 O y w m c X V v d D t T Z W N 0 a W 9 u M S 9 F e H B v c n Q g c 2 h l Z X R z I C g 4 K S 9 D a G F u Z 2 V k I F R 5 c G U u e 0 N v b H V t b j E z L D E z f S Z x d W 9 0 O y w m c X V v d D t T Z W N 0 a W 9 u M S 9 F e H B v c n Q g c 2 h l Z X R z I C g 4 K S 9 D a G F u Z 2 V k I F R 5 c G U u e 0 N v b H V t b j E 0 L D E 0 f S Z x d W 9 0 O y w m c X V v d D t T Z W N 0 a W 9 u M S 9 F e H B v c n Q g c 2 h l Z X R z I C g 4 K S 9 D a G F u Z 2 V k I F R 5 c G U u e 0 N v b H V t b j E 1 L D E 1 f S Z x d W 9 0 O y w m c X V v d D t T Z W N 0 a W 9 u M S 9 F e H B v c n Q g c 2 h l Z X R z I C g 4 K S 9 D a G F u Z 2 V k I F R 5 c G U u e 0 N v b H V t b j E 2 L D E 2 f S Z x d W 9 0 O y w m c X V v d D t T Z W N 0 a W 9 u M S 9 F e H B v c n Q g c 2 h l Z X R z I C g 4 K S 9 D a G F u Z 2 V k I F R 5 c G U u e 0 N v b H V t b j E 3 L D E 3 f S Z x d W 9 0 O y w m c X V v d D t T Z W N 0 a W 9 u M S 9 F e H B v c n Q g c 2 h l Z X R z I C g 4 K S 9 D a G F u Z 2 V k I F R 5 c G U u e 0 N v b H V t b j E 4 L D E 4 f S Z x d W 9 0 O y w m c X V v d D t T Z W N 0 a W 9 u M S 9 F e H B v c n Q g c 2 h l Z X R z I C g 4 K S 9 D a G F u Z 2 V k I F R 5 c G U u e 0 N v b H V t b j E 5 L D E 5 f S Z x d W 9 0 O y w m c X V v d D t T Z W N 0 a W 9 u M S 9 F e H B v c n Q g c 2 h l Z X R z I C g 4 K S 9 D a G F u Z 2 V k I F R 5 c G U u e 0 N v b H V t b j I w L D I w f S Z x d W 9 0 O y w m c X V v d D t T Z W N 0 a W 9 u M S 9 F e H B v c n Q g c 2 h l Z X R z I C g 4 K S 9 D a G F u Z 2 V k I F R 5 c G U u e 0 N v b H V t b j I x L D I x f S Z x d W 9 0 O y w m c X V v d D t T Z W N 0 a W 9 u M S 9 F e H B v c n Q g c 2 h l Z X R z I C g 4 K S 9 D a G F u Z 2 V k I F R 5 c G U u e 0 N v b H V t b j I y L D I y f S Z x d W 9 0 O y w m c X V v d D t T Z W N 0 a W 9 u M S 9 F e H B v c n Q g c 2 h l Z X R z I C g 4 K S 9 D a G F u Z 2 V k I F R 5 c G U u e 0 N v b H V t b j I z L D I z f S Z x d W 9 0 O y w m c X V v d D t T Z W N 0 a W 9 u M S 9 F e H B v c n Q g c 2 h l Z X R z I C g 4 K S 9 D a G F u Z 2 V k I F R 5 c G U u e 0 N v b H V t b j I 0 L D I 0 f S Z x d W 9 0 O y w m c X V v d D t T Z W N 0 a W 9 u M S 9 F e H B v c n Q g c 2 h l Z X R z I C g 4 K S 9 D a G F u Z 2 V k I F R 5 c G U u e 0 N v b H V t b j I 1 L D I 1 f S Z x d W 9 0 O y w m c X V v d D t T Z W N 0 a W 9 u M S 9 F e H B v c n Q g c 2 h l Z X R z I C g 4 K S 9 D a G F u Z 2 V k I F R 5 c G U u e 0 N v b H V t b j I 2 L D I 2 f S Z x d W 9 0 O y w m c X V v d D t T Z W N 0 a W 9 u M S 9 F e H B v c n Q g c 2 h l Z X R z I C g 4 K S 9 D a G F u Z 2 V k I F R 5 c G U u e 0 N v b H V t b j I 3 L D I 3 f S Z x d W 9 0 O y w m c X V v d D t T Z W N 0 a W 9 u M S 9 F e H B v c n Q g c 2 h l Z X R z I C g 4 K S 9 D a G F u Z 2 V k I F R 5 c G U u e 0 N v b H V t b j I 4 L D I 4 f S Z x d W 9 0 O y w m c X V v d D t T Z W N 0 a W 9 u M S 9 F e H B v c n Q g c 2 h l Z X R z I C g 4 K S 9 D a G F u Z 2 V k I F R 5 c G U u e 0 N v b H V t b j I 5 L D I 5 f S Z x d W 9 0 O y w m c X V v d D t T Z W N 0 a W 9 u M S 9 F e H B v c n Q g c 2 h l Z X R z I C g 4 K S 9 D a G F u Z 2 V k I F R 5 c G U u e 0 N v b H V t b j M w L D M w f S Z x d W 9 0 O y w m c X V v d D t T Z W N 0 a W 9 u M S 9 F e H B v c n Q g c 2 h l Z X R z I C g 4 K S 9 D a G F u Z 2 V k I F R 5 c G U u e 0 N v b H V t b j M x L D M x f S Z x d W 9 0 O y w m c X V v d D t T Z W N 0 a W 9 u M S 9 F e H B v c n Q g c 2 h l Z X R z I C g 4 K S 9 D a G F u Z 2 V k I F R 5 c G U u e 0 N v b H V t b j M y L D M y f S Z x d W 9 0 O y w m c X V v d D t T Z W N 0 a W 9 u M S 9 F e H B v c n Q g c 2 h l Z X R z I C g 4 K S 9 D a G F u Z 2 V k I F R 5 c G U u e 0 N v b H V t b j M z L D M z f S Z x d W 9 0 O y w m c X V v d D t T Z W N 0 a W 9 u M S 9 F e H B v c n Q g c 2 h l Z X R z I C g 4 K S 9 D a G F u Z 2 V k I F R 5 c G U u e 0 N v b H V t b j M 0 L D M 0 f S Z x d W 9 0 O y w m c X V v d D t T Z W N 0 a W 9 u M S 9 F e H B v c n Q g c 2 h l Z X R z I C g 4 K S 9 D a G F u Z 2 V k I F R 5 c G U u e 0 N v b H V t b j M 1 L D M 1 f S Z x d W 9 0 O y w m c X V v d D t T Z W N 0 a W 9 u M S 9 F e H B v c n Q g c 2 h l Z X R z I C g 4 K S 9 D a G F u Z 2 V k I F R 5 c G U u e 0 N v b H V t b j M 2 L D M 2 f S Z x d W 9 0 O y w m c X V v d D t T Z W N 0 a W 9 u M S 9 F e H B v c n Q g c 2 h l Z X R z I C g 4 K S 9 D a G F u Z 2 V k I F R 5 c G U u e 0 N v b H V t b j M 3 L D M 3 f S Z x d W 9 0 O y w m c X V v d D t T Z W N 0 a W 9 u M S 9 F e H B v c n Q g c 2 h l Z X R z I C g 4 K S 9 D a G F u Z 2 V k I F R 5 c G U u e 0 N v b H V t b j M 4 L D M 4 f S Z x d W 9 0 O y w m c X V v d D t T Z W N 0 a W 9 u M S 9 F e H B v c n Q g c 2 h l Z X R z I C g 4 K S 9 D a G F u Z 2 V k I F R 5 c G U u e 0 N v b H V t b j M 5 L D M 5 f S Z x d W 9 0 O y w m c X V v d D t T Z W N 0 a W 9 u M S 9 F e H B v c n Q g c 2 h l Z X R z I C g 4 K S 9 D a G F u Z 2 V k I F R 5 c G U u e 0 N v b H V t b j Q w L D Q w f S Z x d W 9 0 O 1 0 s J n F 1 b 3 Q 7 U m V s Y X R p b 2 5 z a G l w S W 5 m b y Z x d W 9 0 O z p b X X 0 i L z 4 8 R W 5 0 c n k g V H l w Z T 0 i U m V z d W x 0 V H l w Z S I g V m F s d W U 9 I n N F e G N l c H R p b 2 4 i L z 4 8 R W 5 0 c n k g V H l w Z T 0 i R m l s b E 9 i a m V j d F R 5 c G U i I F Z h b H V l P S J z Q 2 9 u b m V j d G l v b k 9 u b H k i L z 4 8 R W 5 0 c n k g V H l w Z T 0 i T G 9 h Z G V k V G 9 B b m F s e X N p c 1 N l c n Z p Y 2 V z I i B W Y W x 1 Z T 0 i b D A i L z 4 8 L 1 N 0 Y W J s Z U V u d H J p Z X M + P C 9 J d G V t P j x J d G V t P j x J d G V t T G 9 j Y X R p b 2 4 + P E l 0 Z W 1 U e X B l P k Z v c m 1 1 b G E 8 L 0 l 0 Z W 1 U e X B l P j x J d G V t U G F 0 a D 5 T Z W N 0 a W 9 u M S 9 F e H B v c n Q l M j B z a G V l d H M l M j A o M T A p P C 9 J d G V t U G F 0 a D 4 8 L 0 l 0 Z W 1 M b 2 N h d G l v b j 4 8 U 3 R h Y m x l R W 5 0 c m l l c z 4 8 R W 5 0 c n k g V H l w Z T 0 i Q W R k Z W R U b 0 R h d G F N b 2 R l b C I g V m F s d W U 9 I m w w I i 8 + P E V u d H J 5 I F R 5 c G U 9 I k J 1 Z m Z l c k 5 l e H R S Z W Z y Z X N o I i B W Y W x 1 Z T 0 i b D E i L z 4 8 R W 5 0 c n k g V H l w Z T 0 i R m l s b E N v d W 5 0 I i B W Y W x 1 Z T 0 i b D U x M z E i L z 4 8 R W 5 0 c n k g V H l w Z T 0 i R m l s b E V u Y W J s Z W Q i I F Z h b H V l P S J s M C I v P j x F b n R y e S B U e X B l P S J G a W x s R X J y b 3 J D b 2 R l I i B W Y W x 1 Z T 0 i c 1 V u a 2 5 v d 2 4 i L z 4 8 R W 5 0 c n k g V H l w Z T 0 i R m l s b E V y c m 9 y Q 2 9 1 b n Q i I F Z h b H V l P S J s M j k i L z 4 8 R W 5 0 c n k g V H l w Z T 0 i R m l s b E x h c 3 R V c G R h d G V k I i B W Y W x 1 Z T 0 i Z D I w M j A t M D c t M z B U M T U 6 M D c 6 M T k u O T Q 3 M D Q 0 O F o i L z 4 8 R W 5 0 c n k g V H l w Z T 0 i R m l s b E N v b H V t b l R 5 c G V z I i B W Y W x 1 Z T 0 i c 0 J n W U d B d 0 F B Q U F B Q U F B T U R B d 0 1 E Q X d N R E F 3 T U R B d 0 1 E Q X d N R E F 3 T U R B d 0 1 E Q X d N R E F 3 T U R B d 0 0 9 I i 8 + P E V u d H J 5 I F R 5 c G U 9 I k Z p b G x D b 2 x 1 b W 5 O Y W 1 l c y I g V m F s d W U 9 I n N b J n F 1 b 3 Q 7 U 2 9 1 c m N l L k 5 h b W U m c X V v d D s s J n F 1 b 3 Q 7 R X h w b 3 J 0 I F N o Z W V 0 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y w m c X V v d D t D b 2 x 1 b W 4 z M y Z x d W 9 0 O y w m c X V v d D t D b 2 x 1 b W 4 z N C Z x d W 9 0 O y w m c X V v d D t D b 2 x 1 b W 4 z N S Z x d W 9 0 O y w m c X V v d D t D b 2 x 1 b W 4 z N i Z x d W 9 0 O y w m c X V v d D t D b 2 x 1 b W 4 z N y Z x d W 9 0 O y w m c X V v d D t D b 2 x 1 b W 4 z O C Z x d W 9 0 O y w m c X V v d D t D b 2 x 1 b W 4 z O S Z x d W 9 0 O y w m c X V v d D t D b 2 x 1 b W 4 0 M 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x L C Z x d W 9 0 O 2 t l e U N v b H V t b k 5 h b W V z J n F 1 b 3 Q 7 O l t d L C Z x d W 9 0 O 3 F 1 Z X J 5 U m V s Y X R p b 2 5 z a G l w c y Z x d W 9 0 O z p b X S w m c X V v d D t j b 2 x 1 b W 5 J Z G V u d G l 0 a W V z J n F 1 b 3 Q 7 O l s m c X V v d D t T Z W N 0 a W 9 u M S 9 F e H B v c n Q g c 2 h l Z X R z I C g x M C k v Q 2 h h b m d l Z C B U e X B l L n t T b 3 V y Y 2 U u T m F t Z S w w f S Z x d W 9 0 O y w m c X V v d D t T Z W N 0 a W 9 u M S 9 F e H B v c n Q g c 2 h l Z X R z I C g x M C k v Q 2 h h b m d l Z C B U e X B l L n t F e H B v c n Q g U 2 h l Z X Q s M X 0 m c X V v d D s s J n F 1 b 3 Q 7 U 2 V j d G l v b j E v R X h w b 3 J 0 I H N o Z W V 0 c y A o M T A p L 0 N o Y W 5 n Z W Q g V H l w Z S 5 7 Q 2 9 s d W 1 u M i w y f S Z x d W 9 0 O y w m c X V v d D t T Z W N 0 a W 9 u M S 9 F e H B v c n Q g c 2 h l Z X R z I C g x M C k v Q 2 h h b m d l Z C B U e X B l L n t D b 2 x 1 b W 4 z L D N 9 J n F 1 b 3 Q 7 L C Z x d W 9 0 O 1 N l Y 3 R p b 2 4 x L 0 V 4 c G 9 y d C B z a G V l d H M g K D E w K S 9 D a G F u Z 2 V k I F R 5 c G U u e 0 N v b H V t b j Q s N H 0 m c X V v d D s s J n F 1 b 3 Q 7 U 2 V j d G l v b j E v R X h w b 3 J 0 I H N o Z W V 0 c y A o M T A p L 0 N o Y W 5 n Z W Q g V H l w Z S 5 7 Q 2 9 s d W 1 u N S w 1 f S Z x d W 9 0 O y w m c X V v d D t T Z W N 0 a W 9 u M S 9 F e H B v c n Q g c 2 h l Z X R z I C g x M C k v Q 2 h h b m d l Z C B U e X B l L n t D b 2 x 1 b W 4 2 L D Z 9 J n F 1 b 3 Q 7 L C Z x d W 9 0 O 1 N l Y 3 R p b 2 4 x L 0 V 4 c G 9 y d C B z a G V l d H M g K D E w K S 9 D a G F u Z 2 V k I F R 5 c G U u e 0 N v b H V t b j c s N 3 0 m c X V v d D s s J n F 1 b 3 Q 7 U 2 V j d G l v b j E v R X h w b 3 J 0 I H N o Z W V 0 c y A o M T A p L 0 N o Y W 5 n Z W Q g V H l w Z S 5 7 Q 2 9 s d W 1 u O C w 4 f S Z x d W 9 0 O y w m c X V v d D t T Z W N 0 a W 9 u M S 9 F e H B v c n Q g c 2 h l Z X R z I C g x M C k v Q 2 h h b m d l Z C B U e X B l L n t D b 2 x 1 b W 4 5 L D l 9 J n F 1 b 3 Q 7 L C Z x d W 9 0 O 1 N l Y 3 R p b 2 4 x L 0 V 4 c G 9 y d C B z a G V l d H M g K D E w K S 9 D a G F u Z 2 V k I F R 5 c G U u e 0 N v b H V t b j E w L D E w f S Z x d W 9 0 O y w m c X V v d D t T Z W N 0 a W 9 u M S 9 F e H B v c n Q g c 2 h l Z X R z I C g x M C k v Q 2 h h b m d l Z C B U e X B l L n t D b 2 x 1 b W 4 x M S w x M X 0 m c X V v d D s s J n F 1 b 3 Q 7 U 2 V j d G l v b j E v R X h w b 3 J 0 I H N o Z W V 0 c y A o M T A p L 0 N o Y W 5 n Z W Q g V H l w Z S 5 7 Q 2 9 s d W 1 u M T I s M T J 9 J n F 1 b 3 Q 7 L C Z x d W 9 0 O 1 N l Y 3 R p b 2 4 x L 0 V 4 c G 9 y d C B z a G V l d H M g K D E w K S 9 D a G F u Z 2 V k I F R 5 c G U u e 0 N v b H V t b j E z L D E z f S Z x d W 9 0 O y w m c X V v d D t T Z W N 0 a W 9 u M S 9 F e H B v c n Q g c 2 h l Z X R z I C g x M C k v Q 2 h h b m d l Z C B U e X B l L n t D b 2 x 1 b W 4 x N C w x N H 0 m c X V v d D s s J n F 1 b 3 Q 7 U 2 V j d G l v b j E v R X h w b 3 J 0 I H N o Z W V 0 c y A o M T A p L 0 N o Y W 5 n Z W Q g V H l w Z S 5 7 Q 2 9 s d W 1 u M T U s M T V 9 J n F 1 b 3 Q 7 L C Z x d W 9 0 O 1 N l Y 3 R p b 2 4 x L 0 V 4 c G 9 y d C B z a G V l d H M g K D E w K S 9 D a G F u Z 2 V k I F R 5 c G U u e 0 N v b H V t b j E 2 L D E 2 f S Z x d W 9 0 O y w m c X V v d D t T Z W N 0 a W 9 u M S 9 F e H B v c n Q g c 2 h l Z X R z I C g x M C k v Q 2 h h b m d l Z C B U e X B l L n t D b 2 x 1 b W 4 x N y w x N 3 0 m c X V v d D s s J n F 1 b 3 Q 7 U 2 V j d G l v b j E v R X h w b 3 J 0 I H N o Z W V 0 c y A o M T A p L 0 N o Y W 5 n Z W Q g V H l w Z S 5 7 Q 2 9 s d W 1 u M T g s M T h 9 J n F 1 b 3 Q 7 L C Z x d W 9 0 O 1 N l Y 3 R p b 2 4 x L 0 V 4 c G 9 y d C B z a G V l d H M g K D E w K S 9 D a G F u Z 2 V k I F R 5 c G U u e 0 N v b H V t b j E 5 L D E 5 f S Z x d W 9 0 O y w m c X V v d D t T Z W N 0 a W 9 u M S 9 F e H B v c n Q g c 2 h l Z X R z I C g x M C k v Q 2 h h b m d l Z C B U e X B l L n t D b 2 x 1 b W 4 y M C w y M H 0 m c X V v d D s s J n F 1 b 3 Q 7 U 2 V j d G l v b j E v R X h w b 3 J 0 I H N o Z W V 0 c y A o M T A p L 0 N o Y W 5 n Z W Q g V H l w Z S 5 7 Q 2 9 s d W 1 u M j E s M j F 9 J n F 1 b 3 Q 7 L C Z x d W 9 0 O 1 N l Y 3 R p b 2 4 x L 0 V 4 c G 9 y d C B z a G V l d H M g K D E w K S 9 D a G F u Z 2 V k I F R 5 c G U u e 0 N v b H V t b j I y L D I y f S Z x d W 9 0 O y w m c X V v d D t T Z W N 0 a W 9 u M S 9 F e H B v c n Q g c 2 h l Z X R z I C g x M C k v Q 2 h h b m d l Z C B U e X B l L n t D b 2 x 1 b W 4 y M y w y M 3 0 m c X V v d D s s J n F 1 b 3 Q 7 U 2 V j d G l v b j E v R X h w b 3 J 0 I H N o Z W V 0 c y A o M T A p L 0 N o Y W 5 n Z W Q g V H l w Z S 5 7 Q 2 9 s d W 1 u M j Q s M j R 9 J n F 1 b 3 Q 7 L C Z x d W 9 0 O 1 N l Y 3 R p b 2 4 x L 0 V 4 c G 9 y d C B z a G V l d H M g K D E w K S 9 D a G F u Z 2 V k I F R 5 c G U u e 0 N v b H V t b j I 1 L D I 1 f S Z x d W 9 0 O y w m c X V v d D t T Z W N 0 a W 9 u M S 9 F e H B v c n Q g c 2 h l Z X R z I C g x M C k v Q 2 h h b m d l Z C B U e X B l L n t D b 2 x 1 b W 4 y N i w y N n 0 m c X V v d D s s J n F 1 b 3 Q 7 U 2 V j d G l v b j E v R X h w b 3 J 0 I H N o Z W V 0 c y A o M T A p L 0 N o Y W 5 n Z W Q g V H l w Z S 5 7 Q 2 9 s d W 1 u M j c s M j d 9 J n F 1 b 3 Q 7 L C Z x d W 9 0 O 1 N l Y 3 R p b 2 4 x L 0 V 4 c G 9 y d C B z a G V l d H M g K D E w K S 9 D a G F u Z 2 V k I F R 5 c G U u e 0 N v b H V t b j I 4 L D I 4 f S Z x d W 9 0 O y w m c X V v d D t T Z W N 0 a W 9 u M S 9 F e H B v c n Q g c 2 h l Z X R z I C g x M C k v Q 2 h h b m d l Z C B U e X B l L n t D b 2 x 1 b W 4 y O S w y O X 0 m c X V v d D s s J n F 1 b 3 Q 7 U 2 V j d G l v b j E v R X h w b 3 J 0 I H N o Z W V 0 c y A o M T A p L 0 N o Y W 5 n Z W Q g V H l w Z S 5 7 Q 2 9 s d W 1 u M z A s M z B 9 J n F 1 b 3 Q 7 L C Z x d W 9 0 O 1 N l Y 3 R p b 2 4 x L 0 V 4 c G 9 y d C B z a G V l d H M g K D E w K S 9 D a G F u Z 2 V k I F R 5 c G U u e 0 N v b H V t b j M x L D M x f S Z x d W 9 0 O y w m c X V v d D t T Z W N 0 a W 9 u M S 9 F e H B v c n Q g c 2 h l Z X R z I C g x M C k v Q 2 h h b m d l Z C B U e X B l L n t D b 2 x 1 b W 4 z M i w z M n 0 m c X V v d D s s J n F 1 b 3 Q 7 U 2 V j d G l v b j E v R X h w b 3 J 0 I H N o Z W V 0 c y A o M T A p L 0 N o Y W 5 n Z W Q g V H l w Z S 5 7 Q 2 9 s d W 1 u M z M s M z N 9 J n F 1 b 3 Q 7 L C Z x d W 9 0 O 1 N l Y 3 R p b 2 4 x L 0 V 4 c G 9 y d C B z a G V l d H M g K D E w K S 9 D a G F u Z 2 V k I F R 5 c G U u e 0 N v b H V t b j M 0 L D M 0 f S Z x d W 9 0 O y w m c X V v d D t T Z W N 0 a W 9 u M S 9 F e H B v c n Q g c 2 h l Z X R z I C g x M C k v Q 2 h h b m d l Z C B U e X B l L n t D b 2 x 1 b W 4 z N S w z N X 0 m c X V v d D s s J n F 1 b 3 Q 7 U 2 V j d G l v b j E v R X h w b 3 J 0 I H N o Z W V 0 c y A o M T A p L 0 N o Y W 5 n Z W Q g V H l w Z S 5 7 Q 2 9 s d W 1 u M z Y s M z Z 9 J n F 1 b 3 Q 7 L C Z x d W 9 0 O 1 N l Y 3 R p b 2 4 x L 0 V 4 c G 9 y d C B z a G V l d H M g K D E w K S 9 D a G F u Z 2 V k I F R 5 c G U u e 0 N v b H V t b j M 3 L D M 3 f S Z x d W 9 0 O y w m c X V v d D t T Z W N 0 a W 9 u M S 9 F e H B v c n Q g c 2 h l Z X R z I C g x M C k v Q 2 h h b m d l Z C B U e X B l L n t D b 2 x 1 b W 4 z O C w z O H 0 m c X V v d D s s J n F 1 b 3 Q 7 U 2 V j d G l v b j E v R X h w b 3 J 0 I H N o Z W V 0 c y A o M T A p L 0 N o Y W 5 n Z W Q g V H l w Z S 5 7 Q 2 9 s d W 1 u M z k s M z l 9 J n F 1 b 3 Q 7 L C Z x d W 9 0 O 1 N l Y 3 R p b 2 4 x L 0 V 4 c G 9 y d C B z a G V l d H M g K D E w K S 9 D a G F u Z 2 V k I F R 5 c G U u e 0 N v b H V t b j Q w L D Q w f S Z x d W 9 0 O 1 0 s J n F 1 b 3 Q 7 Q 2 9 s d W 1 u Q 2 9 1 b n Q m c X V v d D s 6 N D E s J n F 1 b 3 Q 7 S 2 V 5 Q 2 9 s d W 1 u T m F t Z X M m c X V v d D s 6 W 1 0 s J n F 1 b 3 Q 7 Q 2 9 s d W 1 u S W R l b n R p d G l l c y Z x d W 9 0 O z p b J n F 1 b 3 Q 7 U 2 V j d G l v b j E v R X h w b 3 J 0 I H N o Z W V 0 c y A o M T A p L 0 N o Y W 5 n Z W Q g V H l w Z S 5 7 U 2 9 1 c m N l L k 5 h b W U s M H 0 m c X V v d D s s J n F 1 b 3 Q 7 U 2 V j d G l v b j E v R X h w b 3 J 0 I H N o Z W V 0 c y A o M T A p L 0 N o Y W 5 n Z W Q g V H l w Z S 5 7 R X h w b 3 J 0 I F N o Z W V 0 L D F 9 J n F 1 b 3 Q 7 L C Z x d W 9 0 O 1 N l Y 3 R p b 2 4 x L 0 V 4 c G 9 y d C B z a G V l d H M g K D E w K S 9 D a G F u Z 2 V k I F R 5 c G U u e 0 N v b H V t b j I s M n 0 m c X V v d D s s J n F 1 b 3 Q 7 U 2 V j d G l v b j E v R X h w b 3 J 0 I H N o Z W V 0 c y A o M T A p L 0 N o Y W 5 n Z W Q g V H l w Z S 5 7 Q 2 9 s d W 1 u M y w z f S Z x d W 9 0 O y w m c X V v d D t T Z W N 0 a W 9 u M S 9 F e H B v c n Q g c 2 h l Z X R z I C g x M C k v Q 2 h h b m d l Z C B U e X B l L n t D b 2 x 1 b W 4 0 L D R 9 J n F 1 b 3 Q 7 L C Z x d W 9 0 O 1 N l Y 3 R p b 2 4 x L 0 V 4 c G 9 y d C B z a G V l d H M g K D E w K S 9 D a G F u Z 2 V k I F R 5 c G U u e 0 N v b H V t b j U s N X 0 m c X V v d D s s J n F 1 b 3 Q 7 U 2 V j d G l v b j E v R X h w b 3 J 0 I H N o Z W V 0 c y A o M T A p L 0 N o Y W 5 n Z W Q g V H l w Z S 5 7 Q 2 9 s d W 1 u N i w 2 f S Z x d W 9 0 O y w m c X V v d D t T Z W N 0 a W 9 u M S 9 F e H B v c n Q g c 2 h l Z X R z I C g x M C k v Q 2 h h b m d l Z C B U e X B l L n t D b 2 x 1 b W 4 3 L D d 9 J n F 1 b 3 Q 7 L C Z x d W 9 0 O 1 N l Y 3 R p b 2 4 x L 0 V 4 c G 9 y d C B z a G V l d H M g K D E w K S 9 D a G F u Z 2 V k I F R 5 c G U u e 0 N v b H V t b j g s O H 0 m c X V v d D s s J n F 1 b 3 Q 7 U 2 V j d G l v b j E v R X h w b 3 J 0 I H N o Z W V 0 c y A o M T A p L 0 N o Y W 5 n Z W Q g V H l w Z S 5 7 Q 2 9 s d W 1 u O S w 5 f S Z x d W 9 0 O y w m c X V v d D t T Z W N 0 a W 9 u M S 9 F e H B v c n Q g c 2 h l Z X R z I C g x M C k v Q 2 h h b m d l Z C B U e X B l L n t D b 2 x 1 b W 4 x M C w x M H 0 m c X V v d D s s J n F 1 b 3 Q 7 U 2 V j d G l v b j E v R X h w b 3 J 0 I H N o Z W V 0 c y A o M T A p L 0 N o Y W 5 n Z W Q g V H l w Z S 5 7 Q 2 9 s d W 1 u M T E s M T F 9 J n F 1 b 3 Q 7 L C Z x d W 9 0 O 1 N l Y 3 R p b 2 4 x L 0 V 4 c G 9 y d C B z a G V l d H M g K D E w K S 9 D a G F u Z 2 V k I F R 5 c G U u e 0 N v b H V t b j E y L D E y f S Z x d W 9 0 O y w m c X V v d D t T Z W N 0 a W 9 u M S 9 F e H B v c n Q g c 2 h l Z X R z I C g x M C k v Q 2 h h b m d l Z C B U e X B l L n t D b 2 x 1 b W 4 x M y w x M 3 0 m c X V v d D s s J n F 1 b 3 Q 7 U 2 V j d G l v b j E v R X h w b 3 J 0 I H N o Z W V 0 c y A o M T A p L 0 N o Y W 5 n Z W Q g V H l w Z S 5 7 Q 2 9 s d W 1 u M T Q s M T R 9 J n F 1 b 3 Q 7 L C Z x d W 9 0 O 1 N l Y 3 R p b 2 4 x L 0 V 4 c G 9 y d C B z a G V l d H M g K D E w K S 9 D a G F u Z 2 V k I F R 5 c G U u e 0 N v b H V t b j E 1 L D E 1 f S Z x d W 9 0 O y w m c X V v d D t T Z W N 0 a W 9 u M S 9 F e H B v c n Q g c 2 h l Z X R z I C g x M C k v Q 2 h h b m d l Z C B U e X B l L n t D b 2 x 1 b W 4 x N i w x N n 0 m c X V v d D s s J n F 1 b 3 Q 7 U 2 V j d G l v b j E v R X h w b 3 J 0 I H N o Z W V 0 c y A o M T A p L 0 N o Y W 5 n Z W Q g V H l w Z S 5 7 Q 2 9 s d W 1 u M T c s M T d 9 J n F 1 b 3 Q 7 L C Z x d W 9 0 O 1 N l Y 3 R p b 2 4 x L 0 V 4 c G 9 y d C B z a G V l d H M g K D E w K S 9 D a G F u Z 2 V k I F R 5 c G U u e 0 N v b H V t b j E 4 L D E 4 f S Z x d W 9 0 O y w m c X V v d D t T Z W N 0 a W 9 u M S 9 F e H B v c n Q g c 2 h l Z X R z I C g x M C k v Q 2 h h b m d l Z C B U e X B l L n t D b 2 x 1 b W 4 x O S w x O X 0 m c X V v d D s s J n F 1 b 3 Q 7 U 2 V j d G l v b j E v R X h w b 3 J 0 I H N o Z W V 0 c y A o M T A p L 0 N o Y W 5 n Z W Q g V H l w Z S 5 7 Q 2 9 s d W 1 u M j A s M j B 9 J n F 1 b 3 Q 7 L C Z x d W 9 0 O 1 N l Y 3 R p b 2 4 x L 0 V 4 c G 9 y d C B z a G V l d H M g K D E w K S 9 D a G F u Z 2 V k I F R 5 c G U u e 0 N v b H V t b j I x L D I x f S Z x d W 9 0 O y w m c X V v d D t T Z W N 0 a W 9 u M S 9 F e H B v c n Q g c 2 h l Z X R z I C g x M C k v Q 2 h h b m d l Z C B U e X B l L n t D b 2 x 1 b W 4 y M i w y M n 0 m c X V v d D s s J n F 1 b 3 Q 7 U 2 V j d G l v b j E v R X h w b 3 J 0 I H N o Z W V 0 c y A o M T A p L 0 N o Y W 5 n Z W Q g V H l w Z S 5 7 Q 2 9 s d W 1 u M j M s M j N 9 J n F 1 b 3 Q 7 L C Z x d W 9 0 O 1 N l Y 3 R p b 2 4 x L 0 V 4 c G 9 y d C B z a G V l d H M g K D E w K S 9 D a G F u Z 2 V k I F R 5 c G U u e 0 N v b H V t b j I 0 L D I 0 f S Z x d W 9 0 O y w m c X V v d D t T Z W N 0 a W 9 u M S 9 F e H B v c n Q g c 2 h l Z X R z I C g x M C k v Q 2 h h b m d l Z C B U e X B l L n t D b 2 x 1 b W 4 y N S w y N X 0 m c X V v d D s s J n F 1 b 3 Q 7 U 2 V j d G l v b j E v R X h w b 3 J 0 I H N o Z W V 0 c y A o M T A p L 0 N o Y W 5 n Z W Q g V H l w Z S 5 7 Q 2 9 s d W 1 u M j Y s M j Z 9 J n F 1 b 3 Q 7 L C Z x d W 9 0 O 1 N l Y 3 R p b 2 4 x L 0 V 4 c G 9 y d C B z a G V l d H M g K D E w K S 9 D a G F u Z 2 V k I F R 5 c G U u e 0 N v b H V t b j I 3 L D I 3 f S Z x d W 9 0 O y w m c X V v d D t T Z W N 0 a W 9 u M S 9 F e H B v c n Q g c 2 h l Z X R z I C g x M C k v Q 2 h h b m d l Z C B U e X B l L n t D b 2 x 1 b W 4 y O C w y O H 0 m c X V v d D s s J n F 1 b 3 Q 7 U 2 V j d G l v b j E v R X h w b 3 J 0 I H N o Z W V 0 c y A o M T A p L 0 N o Y W 5 n Z W Q g V H l w Z S 5 7 Q 2 9 s d W 1 u M j k s M j l 9 J n F 1 b 3 Q 7 L C Z x d W 9 0 O 1 N l Y 3 R p b 2 4 x L 0 V 4 c G 9 y d C B z a G V l d H M g K D E w K S 9 D a G F u Z 2 V k I F R 5 c G U u e 0 N v b H V t b j M w L D M w f S Z x d W 9 0 O y w m c X V v d D t T Z W N 0 a W 9 u M S 9 F e H B v c n Q g c 2 h l Z X R z I C g x M C k v Q 2 h h b m d l Z C B U e X B l L n t D b 2 x 1 b W 4 z M S w z M X 0 m c X V v d D s s J n F 1 b 3 Q 7 U 2 V j d G l v b j E v R X h w b 3 J 0 I H N o Z W V 0 c y A o M T A p L 0 N o Y W 5 n Z W Q g V H l w Z S 5 7 Q 2 9 s d W 1 u M z I s M z J 9 J n F 1 b 3 Q 7 L C Z x d W 9 0 O 1 N l Y 3 R p b 2 4 x L 0 V 4 c G 9 y d C B z a G V l d H M g K D E w K S 9 D a G F u Z 2 V k I F R 5 c G U u e 0 N v b H V t b j M z L D M z f S Z x d W 9 0 O y w m c X V v d D t T Z W N 0 a W 9 u M S 9 F e H B v c n Q g c 2 h l Z X R z I C g x M C k v Q 2 h h b m d l Z C B U e X B l L n t D b 2 x 1 b W 4 z N C w z N H 0 m c X V v d D s s J n F 1 b 3 Q 7 U 2 V j d G l v b j E v R X h w b 3 J 0 I H N o Z W V 0 c y A o M T A p L 0 N o Y W 5 n Z W Q g V H l w Z S 5 7 Q 2 9 s d W 1 u M z U s M z V 9 J n F 1 b 3 Q 7 L C Z x d W 9 0 O 1 N l Y 3 R p b 2 4 x L 0 V 4 c G 9 y d C B z a G V l d H M g K D E w K S 9 D a G F u Z 2 V k I F R 5 c G U u e 0 N v b H V t b j M 2 L D M 2 f S Z x d W 9 0 O y w m c X V v d D t T Z W N 0 a W 9 u M S 9 F e H B v c n Q g c 2 h l Z X R z I C g x M C k v Q 2 h h b m d l Z C B U e X B l L n t D b 2 x 1 b W 4 z N y w z N 3 0 m c X V v d D s s J n F 1 b 3 Q 7 U 2 V j d G l v b j E v R X h w b 3 J 0 I H N o Z W V 0 c y A o M T A p L 0 N o Y W 5 n Z W Q g V H l w Z S 5 7 Q 2 9 s d W 1 u M z g s M z h 9 J n F 1 b 3 Q 7 L C Z x d W 9 0 O 1 N l Y 3 R p b 2 4 x L 0 V 4 c G 9 y d C B z a G V l d H M g K D E w K S 9 D a G F u Z 2 V k I F R 5 c G U u e 0 N v b H V t b j M 5 L D M 5 f S Z x d W 9 0 O y w m c X V v d D t T Z W N 0 a W 9 u M S 9 F e H B v c n Q g c 2 h l Z X R z I C g x M C k v Q 2 h h b m d l Z C B U e X B l L n t D b 2 x 1 b W 4 0 M C w 0 M H 0 m c X V v d D t d L C Z x d W 9 0 O 1 J l b G F 0 a W 9 u c 2 h p c E l u Z m 8 m c X V v d D s 6 W 1 1 9 I i 8 + P E V u d H J 5 I F R 5 c G U 9 I l J l c 3 V s d F R 5 c G U i I F Z h b H V l P S J z R X h j Z X B 0 a W 9 u I i 8 + P E V u d H J 5 I F R 5 c G U 9 I k Z p b G x P Y m p l Y 3 R U e X B l I i B W Y W x 1 Z T 0 i c 0 N v b m 5 l Y 3 R p b 2 5 P b m x 5 I i 8 + P E V u d H J 5 I F R 5 c G U 9 I k 5 h b W V V c G R h d G V k Q W Z 0 Z X J G a W x s I i B W Y W x 1 Z T 0 i b D A i L z 4 8 L 1 N 0 Y W J s Z U V u d H J p Z X M + P C 9 J d G V t P j x J d G V t P j x J d G V t T G 9 j Y X R p b 2 4 + P E l 0 Z W 1 U e X B l P k Z v c m 1 1 b G E 8 L 0 l 0 Z W 1 U e X B l P j x J d G V t U G F 0 a D 5 T Z W N 0 a W 9 u M S 9 Q Y X J h b W V 0 Z X I 3 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A t M D c t M z B U M T U 6 M D c 6 M T M u O T U 2 M z I 1 M V 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3 O W I w N m E w Z i 0 z N j k 1 L T Q 5 O D Q t Y j c 3 N C 0 1 Y z R i O G Q y Y 2 Q 0 N D I i L z 4 8 R W 5 0 c n k g V H l w Z T 0 i U m V z d W x 0 V H l w Z S I g V m F s d W U 9 I n N F e G N l c H R p b 2 4 i L z 4 8 R W 5 0 c n k g V H l w Z T 0 i R m l s b E 9 i a m V j d F R 5 c G U i I F Z h b H V l P S J z Q 2 9 u b m V j d G l v b k 9 u b H k i L z 4 8 R W 5 0 c n k g V H l w Z T 0 i T G 9 h Z F R v U m V w b 3 J 0 R G l z Y W J s Z W Q i I F Z h b H V l P S J s M S I v P j w v U 3 R h Y m x l R W 5 0 c m l l c z 4 8 L 0 l 0 Z W 0 + P E l 0 Z W 0 + P E l 0 Z W 1 M b 2 N h d G l v b j 4 8 S X R l b V R 5 c G U + R m 9 y b X V s Y T w v S X R l b V R 5 c G U + P E l 0 Z W 1 Q Y X R o P l N l Y 3 R p b 2 4 x L 1 N h b X B s Z S U y M E Z p b G U l M j A o N y 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C 0 w N y 0 z M F Q x N T o w N z o x M y 4 5 N T Y z M j U x 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z c 5 Y j A 2 Y T B m L T M 2 O T U t N D k 4 N C 1 i N z c 0 L T V j N G I 4 Z D J j Z D Q 0 M i I v P j x F b n R y e S B U e X B l P S J S Z X N 1 b H R U e X B l I i B W Y W x 1 Z T 0 i c 0 V 4 Y 2 V w d G l v b i I v P j x F b n R y e S B U e X B l P S J G a W x s T 2 J q Z W N 0 V H l w Z S I g V m F s d W U 9 I n N D b 2 5 u Z W N 0 a W 9 u T 2 5 s e S I v P j x F b n R y e S B U e X B l P S J M b 2 F k Z W R U b 0 F u Y W x 5 c 2 l z U 2 V y d m l j Z X M i I F Z h b H V l P S J s M C I v P j x F b n R y e S B U e X B l P S J M b 2 F k V G 9 S Z X B v c n R E a X N h Y m x l Z C I g V m F s d W U 9 I m w x I i 8 + P C 9 T d G F i b G V F b n R y a W V z P j w v S X R l b T 4 8 S X R l b T 4 8 S X R l b U x v Y 2 F 0 a W 9 u P j x J d G V t V H l w Z T 5 G b 3 J t d W x h P C 9 J d G V t V H l w Z T 4 8 S X R l b V B h d G g + U 2 V j d G l v b j E v V H J h b n N m b 3 J t J T I w U 2 F t c G x l J T I w R m l s Z S U y M C g 3 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w L T A 3 L T M w V D E 1 O j A 3 O j E z L j k 0 M D c w M z N 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O G Y 0 N z R k Y 2 Y t Y T g y Y i 0 0 N W Q 2 L W I y Y j Q t O T Q y Z G I 5 N D N l M 2 E y I i 8 + P E V u d H J 5 I F R 5 c G U 9 I l J l c 3 V s d F R 5 c G U i I F Z h b H V l P S J z R X h j Z X B 0 a W 9 u I i 8 + P E V u d H J 5 I F R 5 c G U 9 I k Z p b G x P Y m p l Y 3 R U e X B l I i B W Y W x 1 Z T 0 i c 0 N v b m 5 l Y 3 R p b 2 5 P b m x 5 I i 8 + P E V u d H J 5 I F R 5 c G U 9 I k 5 h b W V V c G R h d G V k Q W Z 0 Z X J G a W x s I i B W Y W x 1 Z T 0 i b D E i L z 4 8 R W 5 0 c n k g V H l w Z T 0 i T G 9 h Z F R v U m V w b 3 J 0 R G l z Y W J s Z W Q i I F Z h b H V l P S J s M S I v P j w v U 3 R h Y m x l R W 5 0 c m l l c z 4 8 L 0 l 0 Z W 0 + P E l 0 Z W 0 + P E l 0 Z W 1 M b 2 N h d G l v b j 4 8 S X R l b V R 5 c G U + R m 9 y b X V s Y T w v S X R l b V R 5 c G U + P E l 0 Z W 1 Q Y X R o P l N l Y 3 R p b 2 4 x L 1 R y Y W 5 z Z m 9 y b S U y M E Z p b G U l M j A o N y 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C 0 w N y 0 z M F Q x N T o w N z o x M y 4 5 N z E 5 N D g z 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z c 5 Y j A 2 Y T B m L T M 2 O T U t N D k 4 N C 1 i N z c 0 L T V j N G I 4 Z D J j Z D Q 0 M i I v P j x F b n R y e S B U e X B l P S J S Z X N 1 b H R U e X B l I i B W Y W x 1 Z T 0 i c 0 Z 1 b m N 0 a W 9 u I i 8 + P E V u d H J 5 I F R 5 c G U 9 I k Z p b G x P Y m p l Y 3 R U e X B l I i B W Y W x 1 Z T 0 i c 0 N v b m 5 l Y 3 R p b 2 5 P b m x 5 I i 8 + P E V u d H J 5 I F R 5 c G U 9 I k x v Y W R U b 1 J l c G 9 y d E R p c 2 F i b G V k I i B W Y W x 1 Z T 0 i b D E i L z 4 8 L 1 N 0 Y W J s Z U V u d H J p Z X M + P C 9 J d G V t P j x J d G V t P j x J d G V t T G 9 j Y X R p b 2 4 + P E l 0 Z W 1 U e X B l P k Z v c m 1 1 b G E 8 L 0 l 0 Z W 1 U e X B l P j x J d G V t U G F 0 a D 5 T Z W N 0 a W 9 u M S 9 F e H B v c n Q l M j B z a G V l d H M l M j A o M T E p P C 9 J d G V t U G F 0 a D 4 8 L 0 l 0 Z W 1 M b 2 N h d G l v b j 4 8 U 3 R h Y m x l R W 5 0 c m l l c z 4 8 R W 5 0 c n k g V H l w Z T 0 i Q W R k Z W R U b 0 R h d G F N b 2 R l b C I g V m F s d W U 9 I m w w I i 8 + P E V u d H J 5 I F R 5 c G U 9 I k J 1 Z m Z l c k 5 l e H R S Z W Z y Z X N o I i B W Y W x 1 Z T 0 i b D E i L z 4 8 R W 5 0 c n k g V H l w Z T 0 i R m l s b E N v d W 5 0 I i B W Y W x 1 Z T 0 i b D U x M z E i L z 4 8 R W 5 0 c n k g V H l w Z T 0 i R m l s b E V u Y W J s Z W Q i I F Z h b H V l P S J s M C I v P j x F b n R y e S B U e X B l P S J G a W x s R X J y b 3 J D b 2 R l I i B W Y W x 1 Z T 0 i c 1 V u a 2 5 v d 2 4 i L z 4 8 R W 5 0 c n k g V H l w Z T 0 i R m l s b E V y c m 9 y Q 2 9 1 b n Q i I F Z h b H V l P S J s M j k i L z 4 8 R W 5 0 c n k g V H l w Z T 0 i R m l s b E x h c 3 R V c G R h d G V k I i B W Y W x 1 Z T 0 i Z D I w M j A t M D c t M z B U M T U 6 M D c 6 M T k u O T Q 3 M D Q 0 O F o i L z 4 8 R W 5 0 c n k g V H l w Z T 0 i R m l s b E N v b H V t b l R 5 c G V z I i B W Y W x 1 Z T 0 i c 0 J n W U d B d 0 F B Q U F B Q U F B T U R B d 0 1 E Q X d N R E F 3 T U R B d 0 1 E Q X d N R E F 3 T U R B d 0 1 E Q X d N R E F 3 T U R B d 0 0 9 I i 8 + P E V u d H J 5 I F R 5 c G U 9 I k Z p b G x D b 2 x 1 b W 5 O Y W 1 l c y I g V m F s d W U 9 I n N b J n F 1 b 3 Q 7 U 2 9 1 c m N l L k 5 h b W U m c X V v d D s s J n F 1 b 3 Q 7 R X h w b 3 J 0 I F N o Z W V 0 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y w m c X V v d D t D b 2 x 1 b W 4 z M y Z x d W 9 0 O y w m c X V v d D t D b 2 x 1 b W 4 z N C Z x d W 9 0 O y w m c X V v d D t D b 2 x 1 b W 4 z N S Z x d W 9 0 O y w m c X V v d D t D b 2 x 1 b W 4 z N i Z x d W 9 0 O y w m c X V v d D t D b 2 x 1 b W 4 z N y Z x d W 9 0 O y w m c X V v d D t D b 2 x 1 b W 4 z O C Z x d W 9 0 O y w m c X V v d D t D b 2 x 1 b W 4 z O S Z x d W 9 0 O y w m c X V v d D t D b 2 x 1 b W 4 0 M 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x L C Z x d W 9 0 O 2 t l e U N v b H V t b k 5 h b W V z J n F 1 b 3 Q 7 O l t d L C Z x d W 9 0 O 3 F 1 Z X J 5 U m V s Y X R p b 2 5 z a G l w c y Z x d W 9 0 O z p b X S w m c X V v d D t j b 2 x 1 b W 5 J Z G V u d G l 0 a W V z J n F 1 b 3 Q 7 O l s m c X V v d D t T Z W N 0 a W 9 u M S 9 F e H B v c n Q g c 2 h l Z X R z I C g x M C k v Q 2 h h b m d l Z C B U e X B l L n t T b 3 V y Y 2 U u T m F t Z S w w f S Z x d W 9 0 O y w m c X V v d D t T Z W N 0 a W 9 u M S 9 F e H B v c n Q g c 2 h l Z X R z I C g x M C k v Q 2 h h b m d l Z C B U e X B l L n t F e H B v c n Q g U 2 h l Z X Q s M X 0 m c X V v d D s s J n F 1 b 3 Q 7 U 2 V j d G l v b j E v R X h w b 3 J 0 I H N o Z W V 0 c y A o M T A p L 0 N o Y W 5 n Z W Q g V H l w Z S 5 7 Q 2 9 s d W 1 u M i w y f S Z x d W 9 0 O y w m c X V v d D t T Z W N 0 a W 9 u M S 9 F e H B v c n Q g c 2 h l Z X R z I C g x M C k v Q 2 h h b m d l Z C B U e X B l L n t D b 2 x 1 b W 4 z L D N 9 J n F 1 b 3 Q 7 L C Z x d W 9 0 O 1 N l Y 3 R p b 2 4 x L 0 V 4 c G 9 y d C B z a G V l d H M g K D E w K S 9 D a G F u Z 2 V k I F R 5 c G U u e 0 N v b H V t b j Q s N H 0 m c X V v d D s s J n F 1 b 3 Q 7 U 2 V j d G l v b j E v R X h w b 3 J 0 I H N o Z W V 0 c y A o M T A p L 0 N o Y W 5 n Z W Q g V H l w Z S 5 7 Q 2 9 s d W 1 u N S w 1 f S Z x d W 9 0 O y w m c X V v d D t T Z W N 0 a W 9 u M S 9 F e H B v c n Q g c 2 h l Z X R z I C g x M C k v Q 2 h h b m d l Z C B U e X B l L n t D b 2 x 1 b W 4 2 L D Z 9 J n F 1 b 3 Q 7 L C Z x d W 9 0 O 1 N l Y 3 R p b 2 4 x L 0 V 4 c G 9 y d C B z a G V l d H M g K D E w K S 9 D a G F u Z 2 V k I F R 5 c G U u e 0 N v b H V t b j c s N 3 0 m c X V v d D s s J n F 1 b 3 Q 7 U 2 V j d G l v b j E v R X h w b 3 J 0 I H N o Z W V 0 c y A o M T A p L 0 N o Y W 5 n Z W Q g V H l w Z S 5 7 Q 2 9 s d W 1 u O C w 4 f S Z x d W 9 0 O y w m c X V v d D t T Z W N 0 a W 9 u M S 9 F e H B v c n Q g c 2 h l Z X R z I C g x M C k v Q 2 h h b m d l Z C B U e X B l L n t D b 2 x 1 b W 4 5 L D l 9 J n F 1 b 3 Q 7 L C Z x d W 9 0 O 1 N l Y 3 R p b 2 4 x L 0 V 4 c G 9 y d C B z a G V l d H M g K D E w K S 9 D a G F u Z 2 V k I F R 5 c G U u e 0 N v b H V t b j E w L D E w f S Z x d W 9 0 O y w m c X V v d D t T Z W N 0 a W 9 u M S 9 F e H B v c n Q g c 2 h l Z X R z I C g x M C k v Q 2 h h b m d l Z C B U e X B l L n t D b 2 x 1 b W 4 x M S w x M X 0 m c X V v d D s s J n F 1 b 3 Q 7 U 2 V j d G l v b j E v R X h w b 3 J 0 I H N o Z W V 0 c y A o M T A p L 0 N o Y W 5 n Z W Q g V H l w Z S 5 7 Q 2 9 s d W 1 u M T I s M T J 9 J n F 1 b 3 Q 7 L C Z x d W 9 0 O 1 N l Y 3 R p b 2 4 x L 0 V 4 c G 9 y d C B z a G V l d H M g K D E w K S 9 D a G F u Z 2 V k I F R 5 c G U u e 0 N v b H V t b j E z L D E z f S Z x d W 9 0 O y w m c X V v d D t T Z W N 0 a W 9 u M S 9 F e H B v c n Q g c 2 h l Z X R z I C g x M C k v Q 2 h h b m d l Z C B U e X B l L n t D b 2 x 1 b W 4 x N C w x N H 0 m c X V v d D s s J n F 1 b 3 Q 7 U 2 V j d G l v b j E v R X h w b 3 J 0 I H N o Z W V 0 c y A o M T A p L 0 N o Y W 5 n Z W Q g V H l w Z S 5 7 Q 2 9 s d W 1 u M T U s M T V 9 J n F 1 b 3 Q 7 L C Z x d W 9 0 O 1 N l Y 3 R p b 2 4 x L 0 V 4 c G 9 y d C B z a G V l d H M g K D E w K S 9 D a G F u Z 2 V k I F R 5 c G U u e 0 N v b H V t b j E 2 L D E 2 f S Z x d W 9 0 O y w m c X V v d D t T Z W N 0 a W 9 u M S 9 F e H B v c n Q g c 2 h l Z X R z I C g x M C k v Q 2 h h b m d l Z C B U e X B l L n t D b 2 x 1 b W 4 x N y w x N 3 0 m c X V v d D s s J n F 1 b 3 Q 7 U 2 V j d G l v b j E v R X h w b 3 J 0 I H N o Z W V 0 c y A o M T A p L 0 N o Y W 5 n Z W Q g V H l w Z S 5 7 Q 2 9 s d W 1 u M T g s M T h 9 J n F 1 b 3 Q 7 L C Z x d W 9 0 O 1 N l Y 3 R p b 2 4 x L 0 V 4 c G 9 y d C B z a G V l d H M g K D E w K S 9 D a G F u Z 2 V k I F R 5 c G U u e 0 N v b H V t b j E 5 L D E 5 f S Z x d W 9 0 O y w m c X V v d D t T Z W N 0 a W 9 u M S 9 F e H B v c n Q g c 2 h l Z X R z I C g x M C k v Q 2 h h b m d l Z C B U e X B l L n t D b 2 x 1 b W 4 y M C w y M H 0 m c X V v d D s s J n F 1 b 3 Q 7 U 2 V j d G l v b j E v R X h w b 3 J 0 I H N o Z W V 0 c y A o M T A p L 0 N o Y W 5 n Z W Q g V H l w Z S 5 7 Q 2 9 s d W 1 u M j E s M j F 9 J n F 1 b 3 Q 7 L C Z x d W 9 0 O 1 N l Y 3 R p b 2 4 x L 0 V 4 c G 9 y d C B z a G V l d H M g K D E w K S 9 D a G F u Z 2 V k I F R 5 c G U u e 0 N v b H V t b j I y L D I y f S Z x d W 9 0 O y w m c X V v d D t T Z W N 0 a W 9 u M S 9 F e H B v c n Q g c 2 h l Z X R z I C g x M C k v Q 2 h h b m d l Z C B U e X B l L n t D b 2 x 1 b W 4 y M y w y M 3 0 m c X V v d D s s J n F 1 b 3 Q 7 U 2 V j d G l v b j E v R X h w b 3 J 0 I H N o Z W V 0 c y A o M T A p L 0 N o Y W 5 n Z W Q g V H l w Z S 5 7 Q 2 9 s d W 1 u M j Q s M j R 9 J n F 1 b 3 Q 7 L C Z x d W 9 0 O 1 N l Y 3 R p b 2 4 x L 0 V 4 c G 9 y d C B z a G V l d H M g K D E w K S 9 D a G F u Z 2 V k I F R 5 c G U u e 0 N v b H V t b j I 1 L D I 1 f S Z x d W 9 0 O y w m c X V v d D t T Z W N 0 a W 9 u M S 9 F e H B v c n Q g c 2 h l Z X R z I C g x M C k v Q 2 h h b m d l Z C B U e X B l L n t D b 2 x 1 b W 4 y N i w y N n 0 m c X V v d D s s J n F 1 b 3 Q 7 U 2 V j d G l v b j E v R X h w b 3 J 0 I H N o Z W V 0 c y A o M T A p L 0 N o Y W 5 n Z W Q g V H l w Z S 5 7 Q 2 9 s d W 1 u M j c s M j d 9 J n F 1 b 3 Q 7 L C Z x d W 9 0 O 1 N l Y 3 R p b 2 4 x L 0 V 4 c G 9 y d C B z a G V l d H M g K D E w K S 9 D a G F u Z 2 V k I F R 5 c G U u e 0 N v b H V t b j I 4 L D I 4 f S Z x d W 9 0 O y w m c X V v d D t T Z W N 0 a W 9 u M S 9 F e H B v c n Q g c 2 h l Z X R z I C g x M C k v Q 2 h h b m d l Z C B U e X B l L n t D b 2 x 1 b W 4 y O S w y O X 0 m c X V v d D s s J n F 1 b 3 Q 7 U 2 V j d G l v b j E v R X h w b 3 J 0 I H N o Z W V 0 c y A o M T A p L 0 N o Y W 5 n Z W Q g V H l w Z S 5 7 Q 2 9 s d W 1 u M z A s M z B 9 J n F 1 b 3 Q 7 L C Z x d W 9 0 O 1 N l Y 3 R p b 2 4 x L 0 V 4 c G 9 y d C B z a G V l d H M g K D E w K S 9 D a G F u Z 2 V k I F R 5 c G U u e 0 N v b H V t b j M x L D M x f S Z x d W 9 0 O y w m c X V v d D t T Z W N 0 a W 9 u M S 9 F e H B v c n Q g c 2 h l Z X R z I C g x M C k v Q 2 h h b m d l Z C B U e X B l L n t D b 2 x 1 b W 4 z M i w z M n 0 m c X V v d D s s J n F 1 b 3 Q 7 U 2 V j d G l v b j E v R X h w b 3 J 0 I H N o Z W V 0 c y A o M T A p L 0 N o Y W 5 n Z W Q g V H l w Z S 5 7 Q 2 9 s d W 1 u M z M s M z N 9 J n F 1 b 3 Q 7 L C Z x d W 9 0 O 1 N l Y 3 R p b 2 4 x L 0 V 4 c G 9 y d C B z a G V l d H M g K D E w K S 9 D a G F u Z 2 V k I F R 5 c G U u e 0 N v b H V t b j M 0 L D M 0 f S Z x d W 9 0 O y w m c X V v d D t T Z W N 0 a W 9 u M S 9 F e H B v c n Q g c 2 h l Z X R z I C g x M C k v Q 2 h h b m d l Z C B U e X B l L n t D b 2 x 1 b W 4 z N S w z N X 0 m c X V v d D s s J n F 1 b 3 Q 7 U 2 V j d G l v b j E v R X h w b 3 J 0 I H N o Z W V 0 c y A o M T A p L 0 N o Y W 5 n Z W Q g V H l w Z S 5 7 Q 2 9 s d W 1 u M z Y s M z Z 9 J n F 1 b 3 Q 7 L C Z x d W 9 0 O 1 N l Y 3 R p b 2 4 x L 0 V 4 c G 9 y d C B z a G V l d H M g K D E w K S 9 D a G F u Z 2 V k I F R 5 c G U u e 0 N v b H V t b j M 3 L D M 3 f S Z x d W 9 0 O y w m c X V v d D t T Z W N 0 a W 9 u M S 9 F e H B v c n Q g c 2 h l Z X R z I C g x M C k v Q 2 h h b m d l Z C B U e X B l L n t D b 2 x 1 b W 4 z O C w z O H 0 m c X V v d D s s J n F 1 b 3 Q 7 U 2 V j d G l v b j E v R X h w b 3 J 0 I H N o Z W V 0 c y A o M T A p L 0 N o Y W 5 n Z W Q g V H l w Z S 5 7 Q 2 9 s d W 1 u M z k s M z l 9 J n F 1 b 3 Q 7 L C Z x d W 9 0 O 1 N l Y 3 R p b 2 4 x L 0 V 4 c G 9 y d C B z a G V l d H M g K D E w K S 9 D a G F u Z 2 V k I F R 5 c G U u e 0 N v b H V t b j Q w L D Q w f S Z x d W 9 0 O 1 0 s J n F 1 b 3 Q 7 Q 2 9 s d W 1 u Q 2 9 1 b n Q m c X V v d D s 6 N D E s J n F 1 b 3 Q 7 S 2 V 5 Q 2 9 s d W 1 u T m F t Z X M m c X V v d D s 6 W 1 0 s J n F 1 b 3 Q 7 Q 2 9 s d W 1 u S W R l b n R p d G l l c y Z x d W 9 0 O z p b J n F 1 b 3 Q 7 U 2 V j d G l v b j E v R X h w b 3 J 0 I H N o Z W V 0 c y A o M T A p L 0 N o Y W 5 n Z W Q g V H l w Z S 5 7 U 2 9 1 c m N l L k 5 h b W U s M H 0 m c X V v d D s s J n F 1 b 3 Q 7 U 2 V j d G l v b j E v R X h w b 3 J 0 I H N o Z W V 0 c y A o M T A p L 0 N o Y W 5 n Z W Q g V H l w Z S 5 7 R X h w b 3 J 0 I F N o Z W V 0 L D F 9 J n F 1 b 3 Q 7 L C Z x d W 9 0 O 1 N l Y 3 R p b 2 4 x L 0 V 4 c G 9 y d C B z a G V l d H M g K D E w K S 9 D a G F u Z 2 V k I F R 5 c G U u e 0 N v b H V t b j I s M n 0 m c X V v d D s s J n F 1 b 3 Q 7 U 2 V j d G l v b j E v R X h w b 3 J 0 I H N o Z W V 0 c y A o M T A p L 0 N o Y W 5 n Z W Q g V H l w Z S 5 7 Q 2 9 s d W 1 u M y w z f S Z x d W 9 0 O y w m c X V v d D t T Z W N 0 a W 9 u M S 9 F e H B v c n Q g c 2 h l Z X R z I C g x M C k v Q 2 h h b m d l Z C B U e X B l L n t D b 2 x 1 b W 4 0 L D R 9 J n F 1 b 3 Q 7 L C Z x d W 9 0 O 1 N l Y 3 R p b 2 4 x L 0 V 4 c G 9 y d C B z a G V l d H M g K D E w K S 9 D a G F u Z 2 V k I F R 5 c G U u e 0 N v b H V t b j U s N X 0 m c X V v d D s s J n F 1 b 3 Q 7 U 2 V j d G l v b j E v R X h w b 3 J 0 I H N o Z W V 0 c y A o M T A p L 0 N o Y W 5 n Z W Q g V H l w Z S 5 7 Q 2 9 s d W 1 u N i w 2 f S Z x d W 9 0 O y w m c X V v d D t T Z W N 0 a W 9 u M S 9 F e H B v c n Q g c 2 h l Z X R z I C g x M C k v Q 2 h h b m d l Z C B U e X B l L n t D b 2 x 1 b W 4 3 L D d 9 J n F 1 b 3 Q 7 L C Z x d W 9 0 O 1 N l Y 3 R p b 2 4 x L 0 V 4 c G 9 y d C B z a G V l d H M g K D E w K S 9 D a G F u Z 2 V k I F R 5 c G U u e 0 N v b H V t b j g s O H 0 m c X V v d D s s J n F 1 b 3 Q 7 U 2 V j d G l v b j E v R X h w b 3 J 0 I H N o Z W V 0 c y A o M T A p L 0 N o Y W 5 n Z W Q g V H l w Z S 5 7 Q 2 9 s d W 1 u O S w 5 f S Z x d W 9 0 O y w m c X V v d D t T Z W N 0 a W 9 u M S 9 F e H B v c n Q g c 2 h l Z X R z I C g x M C k v Q 2 h h b m d l Z C B U e X B l L n t D b 2 x 1 b W 4 x M C w x M H 0 m c X V v d D s s J n F 1 b 3 Q 7 U 2 V j d G l v b j E v R X h w b 3 J 0 I H N o Z W V 0 c y A o M T A p L 0 N o Y W 5 n Z W Q g V H l w Z S 5 7 Q 2 9 s d W 1 u M T E s M T F 9 J n F 1 b 3 Q 7 L C Z x d W 9 0 O 1 N l Y 3 R p b 2 4 x L 0 V 4 c G 9 y d C B z a G V l d H M g K D E w K S 9 D a G F u Z 2 V k I F R 5 c G U u e 0 N v b H V t b j E y L D E y f S Z x d W 9 0 O y w m c X V v d D t T Z W N 0 a W 9 u M S 9 F e H B v c n Q g c 2 h l Z X R z I C g x M C k v Q 2 h h b m d l Z C B U e X B l L n t D b 2 x 1 b W 4 x M y w x M 3 0 m c X V v d D s s J n F 1 b 3 Q 7 U 2 V j d G l v b j E v R X h w b 3 J 0 I H N o Z W V 0 c y A o M T A p L 0 N o Y W 5 n Z W Q g V H l w Z S 5 7 Q 2 9 s d W 1 u M T Q s M T R 9 J n F 1 b 3 Q 7 L C Z x d W 9 0 O 1 N l Y 3 R p b 2 4 x L 0 V 4 c G 9 y d C B z a G V l d H M g K D E w K S 9 D a G F u Z 2 V k I F R 5 c G U u e 0 N v b H V t b j E 1 L D E 1 f S Z x d W 9 0 O y w m c X V v d D t T Z W N 0 a W 9 u M S 9 F e H B v c n Q g c 2 h l Z X R z I C g x M C k v Q 2 h h b m d l Z C B U e X B l L n t D b 2 x 1 b W 4 x N i w x N n 0 m c X V v d D s s J n F 1 b 3 Q 7 U 2 V j d G l v b j E v R X h w b 3 J 0 I H N o Z W V 0 c y A o M T A p L 0 N o Y W 5 n Z W Q g V H l w Z S 5 7 Q 2 9 s d W 1 u M T c s M T d 9 J n F 1 b 3 Q 7 L C Z x d W 9 0 O 1 N l Y 3 R p b 2 4 x L 0 V 4 c G 9 y d C B z a G V l d H M g K D E w K S 9 D a G F u Z 2 V k I F R 5 c G U u e 0 N v b H V t b j E 4 L D E 4 f S Z x d W 9 0 O y w m c X V v d D t T Z W N 0 a W 9 u M S 9 F e H B v c n Q g c 2 h l Z X R z I C g x M C k v Q 2 h h b m d l Z C B U e X B l L n t D b 2 x 1 b W 4 x O S w x O X 0 m c X V v d D s s J n F 1 b 3 Q 7 U 2 V j d G l v b j E v R X h w b 3 J 0 I H N o Z W V 0 c y A o M T A p L 0 N o Y W 5 n Z W Q g V H l w Z S 5 7 Q 2 9 s d W 1 u M j A s M j B 9 J n F 1 b 3 Q 7 L C Z x d W 9 0 O 1 N l Y 3 R p b 2 4 x L 0 V 4 c G 9 y d C B z a G V l d H M g K D E w K S 9 D a G F u Z 2 V k I F R 5 c G U u e 0 N v b H V t b j I x L D I x f S Z x d W 9 0 O y w m c X V v d D t T Z W N 0 a W 9 u M S 9 F e H B v c n Q g c 2 h l Z X R z I C g x M C k v Q 2 h h b m d l Z C B U e X B l L n t D b 2 x 1 b W 4 y M i w y M n 0 m c X V v d D s s J n F 1 b 3 Q 7 U 2 V j d G l v b j E v R X h w b 3 J 0 I H N o Z W V 0 c y A o M T A p L 0 N o Y W 5 n Z W Q g V H l w Z S 5 7 Q 2 9 s d W 1 u M j M s M j N 9 J n F 1 b 3 Q 7 L C Z x d W 9 0 O 1 N l Y 3 R p b 2 4 x L 0 V 4 c G 9 y d C B z a G V l d H M g K D E w K S 9 D a G F u Z 2 V k I F R 5 c G U u e 0 N v b H V t b j I 0 L D I 0 f S Z x d W 9 0 O y w m c X V v d D t T Z W N 0 a W 9 u M S 9 F e H B v c n Q g c 2 h l Z X R z I C g x M C k v Q 2 h h b m d l Z C B U e X B l L n t D b 2 x 1 b W 4 y N S w y N X 0 m c X V v d D s s J n F 1 b 3 Q 7 U 2 V j d G l v b j E v R X h w b 3 J 0 I H N o Z W V 0 c y A o M T A p L 0 N o Y W 5 n Z W Q g V H l w Z S 5 7 Q 2 9 s d W 1 u M j Y s M j Z 9 J n F 1 b 3 Q 7 L C Z x d W 9 0 O 1 N l Y 3 R p b 2 4 x L 0 V 4 c G 9 y d C B z a G V l d H M g K D E w K S 9 D a G F u Z 2 V k I F R 5 c G U u e 0 N v b H V t b j I 3 L D I 3 f S Z x d W 9 0 O y w m c X V v d D t T Z W N 0 a W 9 u M S 9 F e H B v c n Q g c 2 h l Z X R z I C g x M C k v Q 2 h h b m d l Z C B U e X B l L n t D b 2 x 1 b W 4 y O C w y O H 0 m c X V v d D s s J n F 1 b 3 Q 7 U 2 V j d G l v b j E v R X h w b 3 J 0 I H N o Z W V 0 c y A o M T A p L 0 N o Y W 5 n Z W Q g V H l w Z S 5 7 Q 2 9 s d W 1 u M j k s M j l 9 J n F 1 b 3 Q 7 L C Z x d W 9 0 O 1 N l Y 3 R p b 2 4 x L 0 V 4 c G 9 y d C B z a G V l d H M g K D E w K S 9 D a G F u Z 2 V k I F R 5 c G U u e 0 N v b H V t b j M w L D M w f S Z x d W 9 0 O y w m c X V v d D t T Z W N 0 a W 9 u M S 9 F e H B v c n Q g c 2 h l Z X R z I C g x M C k v Q 2 h h b m d l Z C B U e X B l L n t D b 2 x 1 b W 4 z M S w z M X 0 m c X V v d D s s J n F 1 b 3 Q 7 U 2 V j d G l v b j E v R X h w b 3 J 0 I H N o Z W V 0 c y A o M T A p L 0 N o Y W 5 n Z W Q g V H l w Z S 5 7 Q 2 9 s d W 1 u M z I s M z J 9 J n F 1 b 3 Q 7 L C Z x d W 9 0 O 1 N l Y 3 R p b 2 4 x L 0 V 4 c G 9 y d C B z a G V l d H M g K D E w K S 9 D a G F u Z 2 V k I F R 5 c G U u e 0 N v b H V t b j M z L D M z f S Z x d W 9 0 O y w m c X V v d D t T Z W N 0 a W 9 u M S 9 F e H B v c n Q g c 2 h l Z X R z I C g x M C k v Q 2 h h b m d l Z C B U e X B l L n t D b 2 x 1 b W 4 z N C w z N H 0 m c X V v d D s s J n F 1 b 3 Q 7 U 2 V j d G l v b j E v R X h w b 3 J 0 I H N o Z W V 0 c y A o M T A p L 0 N o Y W 5 n Z W Q g V H l w Z S 5 7 Q 2 9 s d W 1 u M z U s M z V 9 J n F 1 b 3 Q 7 L C Z x d W 9 0 O 1 N l Y 3 R p b 2 4 x L 0 V 4 c G 9 y d C B z a G V l d H M g K D E w K S 9 D a G F u Z 2 V k I F R 5 c G U u e 0 N v b H V t b j M 2 L D M 2 f S Z x d W 9 0 O y w m c X V v d D t T Z W N 0 a W 9 u M S 9 F e H B v c n Q g c 2 h l Z X R z I C g x M C k v Q 2 h h b m d l Z C B U e X B l L n t D b 2 x 1 b W 4 z N y w z N 3 0 m c X V v d D s s J n F 1 b 3 Q 7 U 2 V j d G l v b j E v R X h w b 3 J 0 I H N o Z W V 0 c y A o M T A p L 0 N o Y W 5 n Z W Q g V H l w Z S 5 7 Q 2 9 s d W 1 u M z g s M z h 9 J n F 1 b 3 Q 7 L C Z x d W 9 0 O 1 N l Y 3 R p b 2 4 x L 0 V 4 c G 9 y d C B z a G V l d H M g K D E w K S 9 D a G F u Z 2 V k I F R 5 c G U u e 0 N v b H V t b j M 5 L D M 5 f S Z x d W 9 0 O y w m c X V v d D t T Z W N 0 a W 9 u M S 9 F e H B v c n Q g c 2 h l Z X R z I C g x M C k v Q 2 h h b m d l Z C B U e X B l L n t D b 2 x 1 b W 4 0 M C w 0 M H 0 m c X V v d D t d L C Z x d W 9 0 O 1 J l b G F 0 a W 9 u c 2 h p c E l u Z m 8 m c X V v d D s 6 W 1 1 9 I i 8 + P E V u d H J 5 I F R 5 c G U 9 I l J l c 3 V s d F R 5 c G U i I F Z h b H V l P S J z R X h j Z X B 0 a W 9 u I i 8 + P E V u d H J 5 I F R 5 c G U 9 I k Z p b G x P Y m p l Y 3 R U e X B l I i B W Y W x 1 Z T 0 i c 0 N v b m 5 l Y 3 R p b 2 5 P b m x 5 I i 8 + P E V u d H J 5 I F R 5 c G U 9 I k x v Y W R l Z F R v Q W 5 h b H l z a X N T Z X J 2 a W N l c y I g V m F s d W U 9 I m w w I i 8 + P C 9 T d G F i b G V F b n R y a W V z P j w v S X R l b T 4 8 S X R l b T 4 8 S X R l b U x v Y 2 F 0 a W 9 u P j x J d G V t V H l w Z T 5 G b 3 J t d W x h P C 9 J d G V t V H l w Z T 4 8 S X R l b V B h d G g + U 2 V j d G l v b j E v R X h w b 3 J 0 J T I w c 2 h l Z X R z J T I w K D E y K T w v S X R l b V B h d G g + P C 9 J d G V t T G 9 j Y X R p b 2 4 + P F N 0 Y W J s Z U V u d H J p Z X M + P E V u d H J 5 I F R 5 c G U 9 I k F k Z G V k V G 9 E Y X R h T W 9 k Z W w i I F Z h b H V l P S J s M C I v P j x F b n R y e S B U e X B l P S J C d W Z m Z X J O Z X h 0 U m V m c m V z a C I g V m F s d W U 9 I m w x I i 8 + P E V u d H J 5 I F R 5 c G U 9 I k Z p b G x D b 3 V u d C I g V m F s d W U 9 I m w 1 M T M x I i 8 + P E V u d H J 5 I F R 5 c G U 9 I k Z p b G x F b m F i b G V k I i B W Y W x 1 Z T 0 i b D A i L z 4 8 R W 5 0 c n k g V H l w Z T 0 i R m l s b E V y c m 9 y Q 2 9 k Z S I g V m F s d W U 9 I n N V b m t u b 3 d u I i 8 + P E V u d H J 5 I F R 5 c G U 9 I k Z p b G x F c n J v c k N v d W 5 0 I i B W Y W x 1 Z T 0 i b D I 5 I i 8 + P E V u d H J 5 I F R 5 c G U 9 I k Z p b G x M Y X N 0 V X B k Y X R l Z C I g V m F s d W U 9 I m Q y M D I w L T A 3 L T M w V D E 3 O j A x O j I 0 L j k 4 M D E y O D F a I i 8 + P E V u d H J 5 I F R 5 c G U 9 I k Z p b G x D b 2 x 1 b W 5 U e X B l c y I g V m F s d W U 9 I n N C Z 1 l H Q X d B Q U F B Q U F B Q U 1 E Q X d N R E F 3 T U R B d 0 1 E Q X d N R E F 3 T U R B d 0 1 E Q X d N R E F 3 T U R B d 0 1 E Q X d N P S I v P j x F b n R y e S B U e X B l P S J G a W x s Q 2 9 s d W 1 u T m F t Z X M i I F Z h b H V l P S J z W y Z x d W 9 0 O 1 N v d X J j Z S 5 O Y W 1 l J n F 1 b 3 Q 7 L C Z x d W 9 0 O 0 V 4 c G 9 y d C B T a G V l d 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M S w m c X V v d D t r Z X l D b 2 x 1 b W 5 O Y W 1 l c y Z x d W 9 0 O z p b X S w m c X V v d D t x d W V y e V J l b G F 0 a W 9 u c 2 h p c H M m c X V v d D s 6 W 1 0 s J n F 1 b 3 Q 7 Y 2 9 s d W 1 u S W R l b n R p d G l l c y Z x d W 9 0 O z p b J n F 1 b 3 Q 7 U 2 V j d G l v b j E v R X h w b 3 J 0 I H N o Z W V 0 c y A o M T I p L 0 N o Y W 5 n Z W Q g V H l w Z S 5 7 U 2 9 1 c m N l L k 5 h b W U s M H 0 m c X V v d D s s J n F 1 b 3 Q 7 U 2 V j d G l v b j E v R X h w b 3 J 0 I H N o Z W V 0 c y A o M T I p L 0 N o Y W 5 n Z W Q g V H l w Z S 5 7 R X h w b 3 J 0 I F N o Z W V 0 L D F 9 J n F 1 b 3 Q 7 L C Z x d W 9 0 O 1 N l Y 3 R p b 2 4 x L 0 V 4 c G 9 y d C B z a G V l d H M g K D E y K S 9 D a G F u Z 2 V k I F R 5 c G U u e 0 N v b H V t b j I s M n 0 m c X V v d D s s J n F 1 b 3 Q 7 U 2 V j d G l v b j E v R X h w b 3 J 0 I H N o Z W V 0 c y A o M T I p L 0 N o Y W 5 n Z W Q g V H l w Z S 5 7 Q 2 9 s d W 1 u M y w z f S Z x d W 9 0 O y w m c X V v d D t T Z W N 0 a W 9 u M S 9 F e H B v c n Q g c 2 h l Z X R z I C g x M i k v Q 2 h h b m d l Z C B U e X B l L n t D b 2 x 1 b W 4 0 L D R 9 J n F 1 b 3 Q 7 L C Z x d W 9 0 O 1 N l Y 3 R p b 2 4 x L 0 V 4 c G 9 y d C B z a G V l d H M g K D E y K S 9 D a G F u Z 2 V k I F R 5 c G U u e 0 N v b H V t b j U s N X 0 m c X V v d D s s J n F 1 b 3 Q 7 U 2 V j d G l v b j E v R X h w b 3 J 0 I H N o Z W V 0 c y A o M T I p L 0 N o Y W 5 n Z W Q g V H l w Z S 5 7 Q 2 9 s d W 1 u N i w 2 f S Z x d W 9 0 O y w m c X V v d D t T Z W N 0 a W 9 u M S 9 F e H B v c n Q g c 2 h l Z X R z I C g x M i k v Q 2 h h b m d l Z C B U e X B l L n t D b 2 x 1 b W 4 3 L D d 9 J n F 1 b 3 Q 7 L C Z x d W 9 0 O 1 N l Y 3 R p b 2 4 x L 0 V 4 c G 9 y d C B z a G V l d H M g K D E y K S 9 D a G F u Z 2 V k I F R 5 c G U u e 0 N v b H V t b j g s O H 0 m c X V v d D s s J n F 1 b 3 Q 7 U 2 V j d G l v b j E v R X h w b 3 J 0 I H N o Z W V 0 c y A o M T I p L 0 N o Y W 5 n Z W Q g V H l w Z S 5 7 Q 2 9 s d W 1 u O S w 5 f S Z x d W 9 0 O y w m c X V v d D t T Z W N 0 a W 9 u M S 9 F e H B v c n Q g c 2 h l Z X R z I C g x M i k v Q 2 h h b m d l Z C B U e X B l L n t D b 2 x 1 b W 4 x M C w x M H 0 m c X V v d D s s J n F 1 b 3 Q 7 U 2 V j d G l v b j E v R X h w b 3 J 0 I H N o Z W V 0 c y A o M T I p L 0 N o Y W 5 n Z W Q g V H l w Z S 5 7 Q 2 9 s d W 1 u M T E s M T F 9 J n F 1 b 3 Q 7 L C Z x d W 9 0 O 1 N l Y 3 R p b 2 4 x L 0 V 4 c G 9 y d C B z a G V l d H M g K D E y K S 9 D a G F u Z 2 V k I F R 5 c G U u e 0 N v b H V t b j E y L D E y f S Z x d W 9 0 O y w m c X V v d D t T Z W N 0 a W 9 u M S 9 F e H B v c n Q g c 2 h l Z X R z I C g x M i k v Q 2 h h b m d l Z C B U e X B l L n t D b 2 x 1 b W 4 x M y w x M 3 0 m c X V v d D s s J n F 1 b 3 Q 7 U 2 V j d G l v b j E v R X h w b 3 J 0 I H N o Z W V 0 c y A o M T I p L 0 N o Y W 5 n Z W Q g V H l w Z S 5 7 Q 2 9 s d W 1 u M T Q s M T R 9 J n F 1 b 3 Q 7 L C Z x d W 9 0 O 1 N l Y 3 R p b 2 4 x L 0 V 4 c G 9 y d C B z a G V l d H M g K D E y K S 9 D a G F u Z 2 V k I F R 5 c G U u e 0 N v b H V t b j E 1 L D E 1 f S Z x d W 9 0 O y w m c X V v d D t T Z W N 0 a W 9 u M S 9 F e H B v c n Q g c 2 h l Z X R z I C g x M i k v Q 2 h h b m d l Z C B U e X B l L n t D b 2 x 1 b W 4 x N i w x N n 0 m c X V v d D s s J n F 1 b 3 Q 7 U 2 V j d G l v b j E v R X h w b 3 J 0 I H N o Z W V 0 c y A o M T I p L 0 N o Y W 5 n Z W Q g V H l w Z S 5 7 Q 2 9 s d W 1 u M T c s M T d 9 J n F 1 b 3 Q 7 L C Z x d W 9 0 O 1 N l Y 3 R p b 2 4 x L 0 V 4 c G 9 y d C B z a G V l d H M g K D E y K S 9 D a G F u Z 2 V k I F R 5 c G U u e 0 N v b H V t b j E 4 L D E 4 f S Z x d W 9 0 O y w m c X V v d D t T Z W N 0 a W 9 u M S 9 F e H B v c n Q g c 2 h l Z X R z I C g x M i k v Q 2 h h b m d l Z C B U e X B l L n t D b 2 x 1 b W 4 x O S w x O X 0 m c X V v d D s s J n F 1 b 3 Q 7 U 2 V j d G l v b j E v R X h w b 3 J 0 I H N o Z W V 0 c y A o M T I p L 0 N o Y W 5 n Z W Q g V H l w Z S 5 7 Q 2 9 s d W 1 u M j A s M j B 9 J n F 1 b 3 Q 7 L C Z x d W 9 0 O 1 N l Y 3 R p b 2 4 x L 0 V 4 c G 9 y d C B z a G V l d H M g K D E y K S 9 D a G F u Z 2 V k I F R 5 c G U u e 0 N v b H V t b j I x L D I x f S Z x d W 9 0 O y w m c X V v d D t T Z W N 0 a W 9 u M S 9 F e H B v c n Q g c 2 h l Z X R z I C g x M i k v Q 2 h h b m d l Z C B U e X B l L n t D b 2 x 1 b W 4 y M i w y M n 0 m c X V v d D s s J n F 1 b 3 Q 7 U 2 V j d G l v b j E v R X h w b 3 J 0 I H N o Z W V 0 c y A o M T I p L 0 N o Y W 5 n Z W Q g V H l w Z S 5 7 Q 2 9 s d W 1 u M j M s M j N 9 J n F 1 b 3 Q 7 L C Z x d W 9 0 O 1 N l Y 3 R p b 2 4 x L 0 V 4 c G 9 y d C B z a G V l d H M g K D E y K S 9 D a G F u Z 2 V k I F R 5 c G U u e 0 N v b H V t b j I 0 L D I 0 f S Z x d W 9 0 O y w m c X V v d D t T Z W N 0 a W 9 u M S 9 F e H B v c n Q g c 2 h l Z X R z I C g x M i k v Q 2 h h b m d l Z C B U e X B l L n t D b 2 x 1 b W 4 y N S w y N X 0 m c X V v d D s s J n F 1 b 3 Q 7 U 2 V j d G l v b j E v R X h w b 3 J 0 I H N o Z W V 0 c y A o M T I p L 0 N o Y W 5 n Z W Q g V H l w Z S 5 7 Q 2 9 s d W 1 u M j Y s M j Z 9 J n F 1 b 3 Q 7 L C Z x d W 9 0 O 1 N l Y 3 R p b 2 4 x L 0 V 4 c G 9 y d C B z a G V l d H M g K D E y K S 9 D a G F u Z 2 V k I F R 5 c G U u e 0 N v b H V t b j I 3 L D I 3 f S Z x d W 9 0 O y w m c X V v d D t T Z W N 0 a W 9 u M S 9 F e H B v c n Q g c 2 h l Z X R z I C g x M i k v Q 2 h h b m d l Z C B U e X B l L n t D b 2 x 1 b W 4 y O C w y O H 0 m c X V v d D s s J n F 1 b 3 Q 7 U 2 V j d G l v b j E v R X h w b 3 J 0 I H N o Z W V 0 c y A o M T I p L 0 N o Y W 5 n Z W Q g V H l w Z S 5 7 Q 2 9 s d W 1 u M j k s M j l 9 J n F 1 b 3 Q 7 L C Z x d W 9 0 O 1 N l Y 3 R p b 2 4 x L 0 V 4 c G 9 y d C B z a G V l d H M g K D E y K S 9 D a G F u Z 2 V k I F R 5 c G U u e 0 N v b H V t b j M w L D M w f S Z x d W 9 0 O y w m c X V v d D t T Z W N 0 a W 9 u M S 9 F e H B v c n Q g c 2 h l Z X R z I C g x M i k v Q 2 h h b m d l Z C B U e X B l L n t D b 2 x 1 b W 4 z M S w z M X 0 m c X V v d D s s J n F 1 b 3 Q 7 U 2 V j d G l v b j E v R X h w b 3 J 0 I H N o Z W V 0 c y A o M T I p L 0 N o Y W 5 n Z W Q g V H l w Z S 5 7 Q 2 9 s d W 1 u M z I s M z J 9 J n F 1 b 3 Q 7 L C Z x d W 9 0 O 1 N l Y 3 R p b 2 4 x L 0 V 4 c G 9 y d C B z a G V l d H M g K D E y K S 9 D a G F u Z 2 V k I F R 5 c G U u e 0 N v b H V t b j M z L D M z f S Z x d W 9 0 O y w m c X V v d D t T Z W N 0 a W 9 u M S 9 F e H B v c n Q g c 2 h l Z X R z I C g x M i k v Q 2 h h b m d l Z C B U e X B l L n t D b 2 x 1 b W 4 z N C w z N H 0 m c X V v d D s s J n F 1 b 3 Q 7 U 2 V j d G l v b j E v R X h w b 3 J 0 I H N o Z W V 0 c y A o M T I p L 0 N o Y W 5 n Z W Q g V H l w Z S 5 7 Q 2 9 s d W 1 u M z U s M z V 9 J n F 1 b 3 Q 7 L C Z x d W 9 0 O 1 N l Y 3 R p b 2 4 x L 0 V 4 c G 9 y d C B z a G V l d H M g K D E y K S 9 D a G F u Z 2 V k I F R 5 c G U u e 0 N v b H V t b j M 2 L D M 2 f S Z x d W 9 0 O y w m c X V v d D t T Z W N 0 a W 9 u M S 9 F e H B v c n Q g c 2 h l Z X R z I C g x M i k v Q 2 h h b m d l Z C B U e X B l L n t D b 2 x 1 b W 4 z N y w z N 3 0 m c X V v d D s s J n F 1 b 3 Q 7 U 2 V j d G l v b j E v R X h w b 3 J 0 I H N o Z W V 0 c y A o M T I p L 0 N o Y W 5 n Z W Q g V H l w Z S 5 7 Q 2 9 s d W 1 u M z g s M z h 9 J n F 1 b 3 Q 7 L C Z x d W 9 0 O 1 N l Y 3 R p b 2 4 x L 0 V 4 c G 9 y d C B z a G V l d H M g K D E y K S 9 D a G F u Z 2 V k I F R 5 c G U u e 0 N v b H V t b j M 5 L D M 5 f S Z x d W 9 0 O y w m c X V v d D t T Z W N 0 a W 9 u M S 9 F e H B v c n Q g c 2 h l Z X R z I C g x M i k v Q 2 h h b m d l Z C B U e X B l L n t D b 2 x 1 b W 4 0 M C w 0 M H 0 m c X V v d D t d L C Z x d W 9 0 O 0 N v b H V t b k N v d W 5 0 J n F 1 b 3 Q 7 O j Q x L C Z x d W 9 0 O 0 t l e U N v b H V t b k 5 h b W V z J n F 1 b 3 Q 7 O l t d L C Z x d W 9 0 O 0 N v b H V t b k l k Z W 5 0 a X R p Z X M m c X V v d D s 6 W y Z x d W 9 0 O 1 N l Y 3 R p b 2 4 x L 0 V 4 c G 9 y d C B z a G V l d H M g K D E y K S 9 D a G F u Z 2 V k I F R 5 c G U u e 1 N v d X J j Z S 5 O Y W 1 l L D B 9 J n F 1 b 3 Q 7 L C Z x d W 9 0 O 1 N l Y 3 R p b 2 4 x L 0 V 4 c G 9 y d C B z a G V l d H M g K D E y K S 9 D a G F u Z 2 V k I F R 5 c G U u e 0 V 4 c G 9 y d C B T a G V l d C w x f S Z x d W 9 0 O y w m c X V v d D t T Z W N 0 a W 9 u M S 9 F e H B v c n Q g c 2 h l Z X R z I C g x M i k v Q 2 h h b m d l Z C B U e X B l L n t D b 2 x 1 b W 4 y L D J 9 J n F 1 b 3 Q 7 L C Z x d W 9 0 O 1 N l Y 3 R p b 2 4 x L 0 V 4 c G 9 y d C B z a G V l d H M g K D E y K S 9 D a G F u Z 2 V k I F R 5 c G U u e 0 N v b H V t b j M s M 3 0 m c X V v d D s s J n F 1 b 3 Q 7 U 2 V j d G l v b j E v R X h w b 3 J 0 I H N o Z W V 0 c y A o M T I p L 0 N o Y W 5 n Z W Q g V H l w Z S 5 7 Q 2 9 s d W 1 u N C w 0 f S Z x d W 9 0 O y w m c X V v d D t T Z W N 0 a W 9 u M S 9 F e H B v c n Q g c 2 h l Z X R z I C g x M i k v Q 2 h h b m d l Z C B U e X B l L n t D b 2 x 1 b W 4 1 L D V 9 J n F 1 b 3 Q 7 L C Z x d W 9 0 O 1 N l Y 3 R p b 2 4 x L 0 V 4 c G 9 y d C B z a G V l d H M g K D E y K S 9 D a G F u Z 2 V k I F R 5 c G U u e 0 N v b H V t b j Y s N n 0 m c X V v d D s s J n F 1 b 3 Q 7 U 2 V j d G l v b j E v R X h w b 3 J 0 I H N o Z W V 0 c y A o M T I p L 0 N o Y W 5 n Z W Q g V H l w Z S 5 7 Q 2 9 s d W 1 u N y w 3 f S Z x d W 9 0 O y w m c X V v d D t T Z W N 0 a W 9 u M S 9 F e H B v c n Q g c 2 h l Z X R z I C g x M i k v Q 2 h h b m d l Z C B U e X B l L n t D b 2 x 1 b W 4 4 L D h 9 J n F 1 b 3 Q 7 L C Z x d W 9 0 O 1 N l Y 3 R p b 2 4 x L 0 V 4 c G 9 y d C B z a G V l d H M g K D E y K S 9 D a G F u Z 2 V k I F R 5 c G U u e 0 N v b H V t b j k s O X 0 m c X V v d D s s J n F 1 b 3 Q 7 U 2 V j d G l v b j E v R X h w b 3 J 0 I H N o Z W V 0 c y A o M T I p L 0 N o Y W 5 n Z W Q g V H l w Z S 5 7 Q 2 9 s d W 1 u M T A s M T B 9 J n F 1 b 3 Q 7 L C Z x d W 9 0 O 1 N l Y 3 R p b 2 4 x L 0 V 4 c G 9 y d C B z a G V l d H M g K D E y K S 9 D a G F u Z 2 V k I F R 5 c G U u e 0 N v b H V t b j E x L D E x f S Z x d W 9 0 O y w m c X V v d D t T Z W N 0 a W 9 u M S 9 F e H B v c n Q g c 2 h l Z X R z I C g x M i k v Q 2 h h b m d l Z C B U e X B l L n t D b 2 x 1 b W 4 x M i w x M n 0 m c X V v d D s s J n F 1 b 3 Q 7 U 2 V j d G l v b j E v R X h w b 3 J 0 I H N o Z W V 0 c y A o M T I p L 0 N o Y W 5 n Z W Q g V H l w Z S 5 7 Q 2 9 s d W 1 u M T M s M T N 9 J n F 1 b 3 Q 7 L C Z x d W 9 0 O 1 N l Y 3 R p b 2 4 x L 0 V 4 c G 9 y d C B z a G V l d H M g K D E y K S 9 D a G F u Z 2 V k I F R 5 c G U u e 0 N v b H V t b j E 0 L D E 0 f S Z x d W 9 0 O y w m c X V v d D t T Z W N 0 a W 9 u M S 9 F e H B v c n Q g c 2 h l Z X R z I C g x M i k v Q 2 h h b m d l Z C B U e X B l L n t D b 2 x 1 b W 4 x N S w x N X 0 m c X V v d D s s J n F 1 b 3 Q 7 U 2 V j d G l v b j E v R X h w b 3 J 0 I H N o Z W V 0 c y A o M T I p L 0 N o Y W 5 n Z W Q g V H l w Z S 5 7 Q 2 9 s d W 1 u M T Y s M T Z 9 J n F 1 b 3 Q 7 L C Z x d W 9 0 O 1 N l Y 3 R p b 2 4 x L 0 V 4 c G 9 y d C B z a G V l d H M g K D E y K S 9 D a G F u Z 2 V k I F R 5 c G U u e 0 N v b H V t b j E 3 L D E 3 f S Z x d W 9 0 O y w m c X V v d D t T Z W N 0 a W 9 u M S 9 F e H B v c n Q g c 2 h l Z X R z I C g x M i k v Q 2 h h b m d l Z C B U e X B l L n t D b 2 x 1 b W 4 x O C w x O H 0 m c X V v d D s s J n F 1 b 3 Q 7 U 2 V j d G l v b j E v R X h w b 3 J 0 I H N o Z W V 0 c y A o M T I p L 0 N o Y W 5 n Z W Q g V H l w Z S 5 7 Q 2 9 s d W 1 u M T k s M T l 9 J n F 1 b 3 Q 7 L C Z x d W 9 0 O 1 N l Y 3 R p b 2 4 x L 0 V 4 c G 9 y d C B z a G V l d H M g K D E y K S 9 D a G F u Z 2 V k I F R 5 c G U u e 0 N v b H V t b j I w L D I w f S Z x d W 9 0 O y w m c X V v d D t T Z W N 0 a W 9 u M S 9 F e H B v c n Q g c 2 h l Z X R z I C g x M i k v Q 2 h h b m d l Z C B U e X B l L n t D b 2 x 1 b W 4 y M S w y M X 0 m c X V v d D s s J n F 1 b 3 Q 7 U 2 V j d G l v b j E v R X h w b 3 J 0 I H N o Z W V 0 c y A o M T I p L 0 N o Y W 5 n Z W Q g V H l w Z S 5 7 Q 2 9 s d W 1 u M j I s M j J 9 J n F 1 b 3 Q 7 L C Z x d W 9 0 O 1 N l Y 3 R p b 2 4 x L 0 V 4 c G 9 y d C B z a G V l d H M g K D E y K S 9 D a G F u Z 2 V k I F R 5 c G U u e 0 N v b H V t b j I z L D I z f S Z x d W 9 0 O y w m c X V v d D t T Z W N 0 a W 9 u M S 9 F e H B v c n Q g c 2 h l Z X R z I C g x M i k v Q 2 h h b m d l Z C B U e X B l L n t D b 2 x 1 b W 4 y N C w y N H 0 m c X V v d D s s J n F 1 b 3 Q 7 U 2 V j d G l v b j E v R X h w b 3 J 0 I H N o Z W V 0 c y A o M T I p L 0 N o Y W 5 n Z W Q g V H l w Z S 5 7 Q 2 9 s d W 1 u M j U s M j V 9 J n F 1 b 3 Q 7 L C Z x d W 9 0 O 1 N l Y 3 R p b 2 4 x L 0 V 4 c G 9 y d C B z a G V l d H M g K D E y K S 9 D a G F u Z 2 V k I F R 5 c G U u e 0 N v b H V t b j I 2 L D I 2 f S Z x d W 9 0 O y w m c X V v d D t T Z W N 0 a W 9 u M S 9 F e H B v c n Q g c 2 h l Z X R z I C g x M i k v Q 2 h h b m d l Z C B U e X B l L n t D b 2 x 1 b W 4 y N y w y N 3 0 m c X V v d D s s J n F 1 b 3 Q 7 U 2 V j d G l v b j E v R X h w b 3 J 0 I H N o Z W V 0 c y A o M T I p L 0 N o Y W 5 n Z W Q g V H l w Z S 5 7 Q 2 9 s d W 1 u M j g s M j h 9 J n F 1 b 3 Q 7 L C Z x d W 9 0 O 1 N l Y 3 R p b 2 4 x L 0 V 4 c G 9 y d C B z a G V l d H M g K D E y K S 9 D a G F u Z 2 V k I F R 5 c G U u e 0 N v b H V t b j I 5 L D I 5 f S Z x d W 9 0 O y w m c X V v d D t T Z W N 0 a W 9 u M S 9 F e H B v c n Q g c 2 h l Z X R z I C g x M i k v Q 2 h h b m d l Z C B U e X B l L n t D b 2 x 1 b W 4 z M C w z M H 0 m c X V v d D s s J n F 1 b 3 Q 7 U 2 V j d G l v b j E v R X h w b 3 J 0 I H N o Z W V 0 c y A o M T I p L 0 N o Y W 5 n Z W Q g V H l w Z S 5 7 Q 2 9 s d W 1 u M z E s M z F 9 J n F 1 b 3 Q 7 L C Z x d W 9 0 O 1 N l Y 3 R p b 2 4 x L 0 V 4 c G 9 y d C B z a G V l d H M g K D E y K S 9 D a G F u Z 2 V k I F R 5 c G U u e 0 N v b H V t b j M y L D M y f S Z x d W 9 0 O y w m c X V v d D t T Z W N 0 a W 9 u M S 9 F e H B v c n Q g c 2 h l Z X R z I C g x M i k v Q 2 h h b m d l Z C B U e X B l L n t D b 2 x 1 b W 4 z M y w z M 3 0 m c X V v d D s s J n F 1 b 3 Q 7 U 2 V j d G l v b j E v R X h w b 3 J 0 I H N o Z W V 0 c y A o M T I p L 0 N o Y W 5 n Z W Q g V H l w Z S 5 7 Q 2 9 s d W 1 u M z Q s M z R 9 J n F 1 b 3 Q 7 L C Z x d W 9 0 O 1 N l Y 3 R p b 2 4 x L 0 V 4 c G 9 y d C B z a G V l d H M g K D E y K S 9 D a G F u Z 2 V k I F R 5 c G U u e 0 N v b H V t b j M 1 L D M 1 f S Z x d W 9 0 O y w m c X V v d D t T Z W N 0 a W 9 u M S 9 F e H B v c n Q g c 2 h l Z X R z I C g x M i k v Q 2 h h b m d l Z C B U e X B l L n t D b 2 x 1 b W 4 z N i w z N n 0 m c X V v d D s s J n F 1 b 3 Q 7 U 2 V j d G l v b j E v R X h w b 3 J 0 I H N o Z W V 0 c y A o M T I p L 0 N o Y W 5 n Z W Q g V H l w Z S 5 7 Q 2 9 s d W 1 u M z c s M z d 9 J n F 1 b 3 Q 7 L C Z x d W 9 0 O 1 N l Y 3 R p b 2 4 x L 0 V 4 c G 9 y d C B z a G V l d H M g K D E y K S 9 D a G F u Z 2 V k I F R 5 c G U u e 0 N v b H V t b j M 4 L D M 4 f S Z x d W 9 0 O y w m c X V v d D t T Z W N 0 a W 9 u M S 9 F e H B v c n Q g c 2 h l Z X R z I C g x M i k v Q 2 h h b m d l Z C B U e X B l L n t D b 2 x 1 b W 4 z O S w z O X 0 m c X V v d D s s J n F 1 b 3 Q 7 U 2 V j d G l v b j E v R X h w b 3 J 0 I H N o Z W V 0 c y A o M T I p L 0 N o Y W 5 n Z W Q g V H l w Z S 5 7 Q 2 9 s d W 1 u N D A s N D B 9 J n F 1 b 3 Q 7 X S w m c X V v d D t S Z W x h d G l v b n N o a X B J b m Z v J n F 1 b 3 Q 7 O l t d f S I v P j x F b n R y e S B U e X B l P S J S Z X N 1 b H R U e X B l I i B W Y W x 1 Z T 0 i c 0 V 4 Y 2 V w d G l v b i I v P j x F b n R y e S B U e X B l P S J G a W x s T 2 J q Z W N 0 V H l w Z S I g V m F s d W U 9 I n N D b 2 5 u Z W N 0 a W 9 u T 2 5 s e S I v P j x F b n R y e S B U e X B l P S J O Y W 1 l V X B k Y X R l Z E F m d G V y R m l s b C I g V m F s d W U 9 I m w w I i 8 + P C 9 T d G F i b G V F b n R y a W V z P j w v S X R l b T 4 8 S X R l b T 4 8 S X R l b U x v Y 2 F 0 a W 9 u P j x J d G V t V H l w Z T 5 G b 3 J t d W x h P C 9 J d G V t V H l w Z T 4 8 S X R l b V B h d G g + U 2 V j d G l v b j E v U G F y Y W 1 l d G V y O D 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w L T A 3 L T M w V D E 3 O j A x O j E 3 L j k 1 M j M y N T B 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N T Z m M 2 E 1 Z T c t Z T F h Y S 0 0 N T h i L T g z O G E t Y T d l N T A 1 N z Z m O T Y 4 I i 8 + P E V u d H J 5 I F R 5 c G U 9 I l J l c 3 V s d F R 5 c G U i I F Z h b H V l P S J z R X h j Z X B 0 a W 9 u I i 8 + P E V u d H J 5 I F R 5 c G U 9 I k Z p b G x P Y m p l Y 3 R U e X B l I i B W Y W x 1 Z T 0 i c 0 N v b m 5 l Y 3 R p b 2 5 P b m x 5 I i 8 + P E V u d H J 5 I F R 5 c G U 9 I k x v Y W R U b 1 J l c G 9 y d E R p c 2 F i b G V k I i B W Y W x 1 Z T 0 i b D E i L z 4 8 L 1 N 0 Y W J s Z U V u d H J p Z X M + P C 9 J d G V t P j x J d G V t P j x J d G V t T G 9 j Y X R p b 2 4 + P E l 0 Z W 1 U e X B l P k Z v c m 1 1 b G E 8 L 0 l 0 Z W 1 U e X B l P j x J d G V t U G F 0 a D 5 T Z W N 0 a W 9 u M S 9 T Y W 1 w b G U l M j B G a W x l J T I w K D g 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A t M D c t M z B U M T c 6 M D E 6 M T c u O T g z N T c x M l 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1 N m Y z Y T V l N y 1 l M W F h L T Q 1 O G I t O D M 4 Y S 1 h N 2 U 1 M D U 3 N m Y 5 N j g i L z 4 8 R W 5 0 c n k g V H l w Z T 0 i U m V z d W x 0 V H l w Z S I g V m F s d W U 9 I n N F e G N l c H R p b 2 4 i L z 4 8 R W 5 0 c n k g V H l w Z T 0 i R m l s b E 9 i a m V j d F R 5 c G U i I F Z h b H V l P S J z Q 2 9 u b m V j d G l v b k 9 u b H k i L z 4 8 R W 5 0 c n k g V H l w Z T 0 i T G 9 h Z G V k V G 9 B b m F s e X N p c 1 N l c n Z p Y 2 V z I i B W Y W x 1 Z T 0 i b D A i L z 4 8 R W 5 0 c n k g V H l w Z T 0 i T G 9 h Z F R v U m V w b 3 J 0 R G l z Y W J s Z W Q i I F Z h b H V l P S J s M S I v P j w v U 3 R h Y m x l R W 5 0 c m l l c z 4 8 L 0 l 0 Z W 0 + P E l 0 Z W 0 + P E l 0 Z W 1 M b 2 N h d G l v b j 4 8 S X R l b V R 5 c G U + R m 9 y b X V s Y T w v S X R l b V R 5 c G U + P E l 0 Z W 1 Q Y X R o P l N l Y 3 R p b 2 4 x L 1 R y Y W 5 z Z m 9 y b S U y M F N h b X B s Z S U y M E Z p b G U l M j A o O C 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C 0 w N y 0 z M F Q x N z o w M T o x N y 4 5 N T I z M j U w 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2 Z k Y j k x Z m Q 5 L T M y N W I t N D J h M S 0 5 M D V i L T Y 2 Z D J l M T V k N D U w M C I v P j x F b n R y e S B U e X B l P S J S Z X N 1 b H R U e X B l I i B W Y W x 1 Z T 0 i c 0 V 4 Y 2 V w d G l v b i I v P j x F b n R y e S B U e X B l P S J G a W x s T 2 J q Z W N 0 V H l w Z S I g V m F s d W U 9 I n N D b 2 5 u Z W N 0 a W 9 u T 2 5 s e S I v P j x F b n R y e S B U e X B l P S J O Y W 1 l V X B k Y X R l Z E F m d G V y R m l s b C I g V m F s d W U 9 I m w x I i 8 + P E V u d H J 5 I F R 5 c G U 9 I k x v Y W R U b 1 J l c G 9 y d E R p c 2 F i b G V k I i B W Y W x 1 Z T 0 i b D E i L z 4 8 L 1 N 0 Y W J s Z U V u d H J p Z X M + P C 9 J d G V t P j x J d G V t P j x J d G V t T G 9 j Y X R p b 2 4 + P E l 0 Z W 1 U e X B l P k Z v c m 1 1 b G E 8 L 0 l 0 Z W 1 U e X B l P j x J d G V t U G F 0 a D 5 T Z W N 0 a W 9 u M S 9 U c m F u c 2 Z v c m 0 l M j B G a W x l J T I w K D g 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A t M D c t M z B U M T c 6 M D E 6 M T c u O T g z N T c x M l 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1 N m Y z Y T V l N y 1 l M W F h L T Q 1 O G I t O D M 4 Y S 1 h N 2 U 1 M D U 3 N m Y 5 N j g i L z 4 8 R W 5 0 c n k g V H l w Z T 0 i U m V z d W x 0 V H l w Z S I g V m F s d W U 9 I n N G d W 5 j d G l v b i I v P j x F b n R y e S B U e X B l P S J G a W x s T 2 J q Z W N 0 V H l w Z S I g V m F s d W U 9 I n N D b 2 5 u Z W N 0 a W 9 u T 2 5 s e S I v P j x F b n R y e S B U e X B l P S J M b 2 F k V G 9 S Z X B v c n R E a X N h Y m x l Z C I g V m F s d W U 9 I m w x I i 8 + P C 9 T d G F i b G V F b n R y a W V z P j w v S X R l b T 4 8 S X R l b T 4 8 S X R l b U x v Y 2 F 0 a W 9 u P j x J d G V t V H l w Z T 5 G b 3 J t d W x h P C 9 J d G V t V H l w Z T 4 8 S X R l b V B h d G g + U 2 V j d G l v b j E v R X h w b 3 J 0 J T I w c 2 h l Z X R z J T I w K D E z K T w v S X R l b V B h d G g + P C 9 J d G V t T G 9 j Y X R p b 2 4 + P F N 0 Y W J s Z U V u d H J p Z X M + P E V u d H J 5 I F R 5 c G U 9 I k F k Z G V k V G 9 E Y X R h T W 9 k Z W w i I F Z h b H V l P S J s M C I v P j x F b n R y e S B U e X B l P S J C d W Z m Z X J O Z X h 0 U m V m c m V z a C I g V m F s d W U 9 I m w x I i 8 + P E V u d H J 5 I F R 5 c G U 9 I k Z p b G x D b 3 V u d C I g V m F s d W U 9 I m w 1 M T M x I i 8 + P E V u d H J 5 I F R 5 c G U 9 I k Z p b G x F b m F i b G V k I i B W Y W x 1 Z T 0 i b D A i L z 4 8 R W 5 0 c n k g V H l w Z T 0 i R m l s b E V y c m 9 y Q 2 9 k Z S I g V m F s d W U 9 I n N V b m t u b 3 d u I i 8 + P E V u d H J 5 I F R 5 c G U 9 I k Z p b G x F c n J v c k N v d W 5 0 I i B W Y W x 1 Z T 0 i b D I 5 I i 8 + P E V u d H J 5 I F R 5 c G U 9 I k Z p b G x M Y X N 0 V X B k Y X R l Z C I g V m F s d W U 9 I m Q y M D I w L T A 3 L T M w V D E 3 O j A x O j I 0 L j k 4 M D E y O D F a I i 8 + P E V u d H J 5 I F R 5 c G U 9 I k Z p b G x D b 2 x 1 b W 5 U e X B l c y I g V m F s d W U 9 I n N C Z 1 l H Q X d B Q U F B Q U F B Q U 1 E Q X d N R E F 3 T U R B d 0 1 E Q X d N R E F 3 T U R B d 0 1 E Q X d N R E F 3 T U R B d 0 1 E Q X d N P S I v P j x F b n R y e S B U e X B l P S J G a W x s Q 2 9 s d W 1 u T m F t Z X M i I F Z h b H V l P S J z W y Z x d W 9 0 O 1 N v d X J j Z S 5 O Y W 1 l J n F 1 b 3 Q 7 L C Z x d W 9 0 O 0 V 4 c G 9 y d C B T a G V l d 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M S w m c X V v d D t r Z X l D b 2 x 1 b W 5 O Y W 1 l c y Z x d W 9 0 O z p b X S w m c X V v d D t x d W V y e V J l b G F 0 a W 9 u c 2 h p c H M m c X V v d D s 6 W 1 0 s J n F 1 b 3 Q 7 Y 2 9 s d W 1 u S W R l b n R p d G l l c y Z x d W 9 0 O z p b J n F 1 b 3 Q 7 U 2 V j d G l v b j E v R X h w b 3 J 0 I H N o Z W V 0 c y A o M T I p L 0 N o Y W 5 n Z W Q g V H l w Z S 5 7 U 2 9 1 c m N l L k 5 h b W U s M H 0 m c X V v d D s s J n F 1 b 3 Q 7 U 2 V j d G l v b j E v R X h w b 3 J 0 I H N o Z W V 0 c y A o M T I p L 0 N o Y W 5 n Z W Q g V H l w Z S 5 7 R X h w b 3 J 0 I F N o Z W V 0 L D F 9 J n F 1 b 3 Q 7 L C Z x d W 9 0 O 1 N l Y 3 R p b 2 4 x L 0 V 4 c G 9 y d C B z a G V l d H M g K D E y K S 9 D a G F u Z 2 V k I F R 5 c G U u e 0 N v b H V t b j I s M n 0 m c X V v d D s s J n F 1 b 3 Q 7 U 2 V j d G l v b j E v R X h w b 3 J 0 I H N o Z W V 0 c y A o M T I p L 0 N o Y W 5 n Z W Q g V H l w Z S 5 7 Q 2 9 s d W 1 u M y w z f S Z x d W 9 0 O y w m c X V v d D t T Z W N 0 a W 9 u M S 9 F e H B v c n Q g c 2 h l Z X R z I C g x M i k v Q 2 h h b m d l Z C B U e X B l L n t D b 2 x 1 b W 4 0 L D R 9 J n F 1 b 3 Q 7 L C Z x d W 9 0 O 1 N l Y 3 R p b 2 4 x L 0 V 4 c G 9 y d C B z a G V l d H M g K D E y K S 9 D a G F u Z 2 V k I F R 5 c G U u e 0 N v b H V t b j U s N X 0 m c X V v d D s s J n F 1 b 3 Q 7 U 2 V j d G l v b j E v R X h w b 3 J 0 I H N o Z W V 0 c y A o M T I p L 0 N o Y W 5 n Z W Q g V H l w Z S 5 7 Q 2 9 s d W 1 u N i w 2 f S Z x d W 9 0 O y w m c X V v d D t T Z W N 0 a W 9 u M S 9 F e H B v c n Q g c 2 h l Z X R z I C g x M i k v Q 2 h h b m d l Z C B U e X B l L n t D b 2 x 1 b W 4 3 L D d 9 J n F 1 b 3 Q 7 L C Z x d W 9 0 O 1 N l Y 3 R p b 2 4 x L 0 V 4 c G 9 y d C B z a G V l d H M g K D E y K S 9 D a G F u Z 2 V k I F R 5 c G U u e 0 N v b H V t b j g s O H 0 m c X V v d D s s J n F 1 b 3 Q 7 U 2 V j d G l v b j E v R X h w b 3 J 0 I H N o Z W V 0 c y A o M T I p L 0 N o Y W 5 n Z W Q g V H l w Z S 5 7 Q 2 9 s d W 1 u O S w 5 f S Z x d W 9 0 O y w m c X V v d D t T Z W N 0 a W 9 u M S 9 F e H B v c n Q g c 2 h l Z X R z I C g x M i k v Q 2 h h b m d l Z C B U e X B l L n t D b 2 x 1 b W 4 x M C w x M H 0 m c X V v d D s s J n F 1 b 3 Q 7 U 2 V j d G l v b j E v R X h w b 3 J 0 I H N o Z W V 0 c y A o M T I p L 0 N o Y W 5 n Z W Q g V H l w Z S 5 7 Q 2 9 s d W 1 u M T E s M T F 9 J n F 1 b 3 Q 7 L C Z x d W 9 0 O 1 N l Y 3 R p b 2 4 x L 0 V 4 c G 9 y d C B z a G V l d H M g K D E y K S 9 D a G F u Z 2 V k I F R 5 c G U u e 0 N v b H V t b j E y L D E y f S Z x d W 9 0 O y w m c X V v d D t T Z W N 0 a W 9 u M S 9 F e H B v c n Q g c 2 h l Z X R z I C g x M i k v Q 2 h h b m d l Z C B U e X B l L n t D b 2 x 1 b W 4 x M y w x M 3 0 m c X V v d D s s J n F 1 b 3 Q 7 U 2 V j d G l v b j E v R X h w b 3 J 0 I H N o Z W V 0 c y A o M T I p L 0 N o Y W 5 n Z W Q g V H l w Z S 5 7 Q 2 9 s d W 1 u M T Q s M T R 9 J n F 1 b 3 Q 7 L C Z x d W 9 0 O 1 N l Y 3 R p b 2 4 x L 0 V 4 c G 9 y d C B z a G V l d H M g K D E y K S 9 D a G F u Z 2 V k I F R 5 c G U u e 0 N v b H V t b j E 1 L D E 1 f S Z x d W 9 0 O y w m c X V v d D t T Z W N 0 a W 9 u M S 9 F e H B v c n Q g c 2 h l Z X R z I C g x M i k v Q 2 h h b m d l Z C B U e X B l L n t D b 2 x 1 b W 4 x N i w x N n 0 m c X V v d D s s J n F 1 b 3 Q 7 U 2 V j d G l v b j E v R X h w b 3 J 0 I H N o Z W V 0 c y A o M T I p L 0 N o Y W 5 n Z W Q g V H l w Z S 5 7 Q 2 9 s d W 1 u M T c s M T d 9 J n F 1 b 3 Q 7 L C Z x d W 9 0 O 1 N l Y 3 R p b 2 4 x L 0 V 4 c G 9 y d C B z a G V l d H M g K D E y K S 9 D a G F u Z 2 V k I F R 5 c G U u e 0 N v b H V t b j E 4 L D E 4 f S Z x d W 9 0 O y w m c X V v d D t T Z W N 0 a W 9 u M S 9 F e H B v c n Q g c 2 h l Z X R z I C g x M i k v Q 2 h h b m d l Z C B U e X B l L n t D b 2 x 1 b W 4 x O S w x O X 0 m c X V v d D s s J n F 1 b 3 Q 7 U 2 V j d G l v b j E v R X h w b 3 J 0 I H N o Z W V 0 c y A o M T I p L 0 N o Y W 5 n Z W Q g V H l w Z S 5 7 Q 2 9 s d W 1 u M j A s M j B 9 J n F 1 b 3 Q 7 L C Z x d W 9 0 O 1 N l Y 3 R p b 2 4 x L 0 V 4 c G 9 y d C B z a G V l d H M g K D E y K S 9 D a G F u Z 2 V k I F R 5 c G U u e 0 N v b H V t b j I x L D I x f S Z x d W 9 0 O y w m c X V v d D t T Z W N 0 a W 9 u M S 9 F e H B v c n Q g c 2 h l Z X R z I C g x M i k v Q 2 h h b m d l Z C B U e X B l L n t D b 2 x 1 b W 4 y M i w y M n 0 m c X V v d D s s J n F 1 b 3 Q 7 U 2 V j d G l v b j E v R X h w b 3 J 0 I H N o Z W V 0 c y A o M T I p L 0 N o Y W 5 n Z W Q g V H l w Z S 5 7 Q 2 9 s d W 1 u M j M s M j N 9 J n F 1 b 3 Q 7 L C Z x d W 9 0 O 1 N l Y 3 R p b 2 4 x L 0 V 4 c G 9 y d C B z a G V l d H M g K D E y K S 9 D a G F u Z 2 V k I F R 5 c G U u e 0 N v b H V t b j I 0 L D I 0 f S Z x d W 9 0 O y w m c X V v d D t T Z W N 0 a W 9 u M S 9 F e H B v c n Q g c 2 h l Z X R z I C g x M i k v Q 2 h h b m d l Z C B U e X B l L n t D b 2 x 1 b W 4 y N S w y N X 0 m c X V v d D s s J n F 1 b 3 Q 7 U 2 V j d G l v b j E v R X h w b 3 J 0 I H N o Z W V 0 c y A o M T I p L 0 N o Y W 5 n Z W Q g V H l w Z S 5 7 Q 2 9 s d W 1 u M j Y s M j Z 9 J n F 1 b 3 Q 7 L C Z x d W 9 0 O 1 N l Y 3 R p b 2 4 x L 0 V 4 c G 9 y d C B z a G V l d H M g K D E y K S 9 D a G F u Z 2 V k I F R 5 c G U u e 0 N v b H V t b j I 3 L D I 3 f S Z x d W 9 0 O y w m c X V v d D t T Z W N 0 a W 9 u M S 9 F e H B v c n Q g c 2 h l Z X R z I C g x M i k v Q 2 h h b m d l Z C B U e X B l L n t D b 2 x 1 b W 4 y O C w y O H 0 m c X V v d D s s J n F 1 b 3 Q 7 U 2 V j d G l v b j E v R X h w b 3 J 0 I H N o Z W V 0 c y A o M T I p L 0 N o Y W 5 n Z W Q g V H l w Z S 5 7 Q 2 9 s d W 1 u M j k s M j l 9 J n F 1 b 3 Q 7 L C Z x d W 9 0 O 1 N l Y 3 R p b 2 4 x L 0 V 4 c G 9 y d C B z a G V l d H M g K D E y K S 9 D a G F u Z 2 V k I F R 5 c G U u e 0 N v b H V t b j M w L D M w f S Z x d W 9 0 O y w m c X V v d D t T Z W N 0 a W 9 u M S 9 F e H B v c n Q g c 2 h l Z X R z I C g x M i k v Q 2 h h b m d l Z C B U e X B l L n t D b 2 x 1 b W 4 z M S w z M X 0 m c X V v d D s s J n F 1 b 3 Q 7 U 2 V j d G l v b j E v R X h w b 3 J 0 I H N o Z W V 0 c y A o M T I p L 0 N o Y W 5 n Z W Q g V H l w Z S 5 7 Q 2 9 s d W 1 u M z I s M z J 9 J n F 1 b 3 Q 7 L C Z x d W 9 0 O 1 N l Y 3 R p b 2 4 x L 0 V 4 c G 9 y d C B z a G V l d H M g K D E y K S 9 D a G F u Z 2 V k I F R 5 c G U u e 0 N v b H V t b j M z L D M z f S Z x d W 9 0 O y w m c X V v d D t T Z W N 0 a W 9 u M S 9 F e H B v c n Q g c 2 h l Z X R z I C g x M i k v Q 2 h h b m d l Z C B U e X B l L n t D b 2 x 1 b W 4 z N C w z N H 0 m c X V v d D s s J n F 1 b 3 Q 7 U 2 V j d G l v b j E v R X h w b 3 J 0 I H N o Z W V 0 c y A o M T I p L 0 N o Y W 5 n Z W Q g V H l w Z S 5 7 Q 2 9 s d W 1 u M z U s M z V 9 J n F 1 b 3 Q 7 L C Z x d W 9 0 O 1 N l Y 3 R p b 2 4 x L 0 V 4 c G 9 y d C B z a G V l d H M g K D E y K S 9 D a G F u Z 2 V k I F R 5 c G U u e 0 N v b H V t b j M 2 L D M 2 f S Z x d W 9 0 O y w m c X V v d D t T Z W N 0 a W 9 u M S 9 F e H B v c n Q g c 2 h l Z X R z I C g x M i k v Q 2 h h b m d l Z C B U e X B l L n t D b 2 x 1 b W 4 z N y w z N 3 0 m c X V v d D s s J n F 1 b 3 Q 7 U 2 V j d G l v b j E v R X h w b 3 J 0 I H N o Z W V 0 c y A o M T I p L 0 N o Y W 5 n Z W Q g V H l w Z S 5 7 Q 2 9 s d W 1 u M z g s M z h 9 J n F 1 b 3 Q 7 L C Z x d W 9 0 O 1 N l Y 3 R p b 2 4 x L 0 V 4 c G 9 y d C B z a G V l d H M g K D E y K S 9 D a G F u Z 2 V k I F R 5 c G U u e 0 N v b H V t b j M 5 L D M 5 f S Z x d W 9 0 O y w m c X V v d D t T Z W N 0 a W 9 u M S 9 F e H B v c n Q g c 2 h l Z X R z I C g x M i k v Q 2 h h b m d l Z C B U e X B l L n t D b 2 x 1 b W 4 0 M C w 0 M H 0 m c X V v d D t d L C Z x d W 9 0 O 0 N v b H V t b k N v d W 5 0 J n F 1 b 3 Q 7 O j Q x L C Z x d W 9 0 O 0 t l e U N v b H V t b k 5 h b W V z J n F 1 b 3 Q 7 O l t d L C Z x d W 9 0 O 0 N v b H V t b k l k Z W 5 0 a X R p Z X M m c X V v d D s 6 W y Z x d W 9 0 O 1 N l Y 3 R p b 2 4 x L 0 V 4 c G 9 y d C B z a G V l d H M g K D E y K S 9 D a G F u Z 2 V k I F R 5 c G U u e 1 N v d X J j Z S 5 O Y W 1 l L D B 9 J n F 1 b 3 Q 7 L C Z x d W 9 0 O 1 N l Y 3 R p b 2 4 x L 0 V 4 c G 9 y d C B z a G V l d H M g K D E y K S 9 D a G F u Z 2 V k I F R 5 c G U u e 0 V 4 c G 9 y d C B T a G V l d C w x f S Z x d W 9 0 O y w m c X V v d D t T Z W N 0 a W 9 u M S 9 F e H B v c n Q g c 2 h l Z X R z I C g x M i k v Q 2 h h b m d l Z C B U e X B l L n t D b 2 x 1 b W 4 y L D J 9 J n F 1 b 3 Q 7 L C Z x d W 9 0 O 1 N l Y 3 R p b 2 4 x L 0 V 4 c G 9 y d C B z a G V l d H M g K D E y K S 9 D a G F u Z 2 V k I F R 5 c G U u e 0 N v b H V t b j M s M 3 0 m c X V v d D s s J n F 1 b 3 Q 7 U 2 V j d G l v b j E v R X h w b 3 J 0 I H N o Z W V 0 c y A o M T I p L 0 N o Y W 5 n Z W Q g V H l w Z S 5 7 Q 2 9 s d W 1 u N C w 0 f S Z x d W 9 0 O y w m c X V v d D t T Z W N 0 a W 9 u M S 9 F e H B v c n Q g c 2 h l Z X R z I C g x M i k v Q 2 h h b m d l Z C B U e X B l L n t D b 2 x 1 b W 4 1 L D V 9 J n F 1 b 3 Q 7 L C Z x d W 9 0 O 1 N l Y 3 R p b 2 4 x L 0 V 4 c G 9 y d C B z a G V l d H M g K D E y K S 9 D a G F u Z 2 V k I F R 5 c G U u e 0 N v b H V t b j Y s N n 0 m c X V v d D s s J n F 1 b 3 Q 7 U 2 V j d G l v b j E v R X h w b 3 J 0 I H N o Z W V 0 c y A o M T I p L 0 N o Y W 5 n Z W Q g V H l w Z S 5 7 Q 2 9 s d W 1 u N y w 3 f S Z x d W 9 0 O y w m c X V v d D t T Z W N 0 a W 9 u M S 9 F e H B v c n Q g c 2 h l Z X R z I C g x M i k v Q 2 h h b m d l Z C B U e X B l L n t D b 2 x 1 b W 4 4 L D h 9 J n F 1 b 3 Q 7 L C Z x d W 9 0 O 1 N l Y 3 R p b 2 4 x L 0 V 4 c G 9 y d C B z a G V l d H M g K D E y K S 9 D a G F u Z 2 V k I F R 5 c G U u e 0 N v b H V t b j k s O X 0 m c X V v d D s s J n F 1 b 3 Q 7 U 2 V j d G l v b j E v R X h w b 3 J 0 I H N o Z W V 0 c y A o M T I p L 0 N o Y W 5 n Z W Q g V H l w Z S 5 7 Q 2 9 s d W 1 u M T A s M T B 9 J n F 1 b 3 Q 7 L C Z x d W 9 0 O 1 N l Y 3 R p b 2 4 x L 0 V 4 c G 9 y d C B z a G V l d H M g K D E y K S 9 D a G F u Z 2 V k I F R 5 c G U u e 0 N v b H V t b j E x L D E x f S Z x d W 9 0 O y w m c X V v d D t T Z W N 0 a W 9 u M S 9 F e H B v c n Q g c 2 h l Z X R z I C g x M i k v Q 2 h h b m d l Z C B U e X B l L n t D b 2 x 1 b W 4 x M i w x M n 0 m c X V v d D s s J n F 1 b 3 Q 7 U 2 V j d G l v b j E v R X h w b 3 J 0 I H N o Z W V 0 c y A o M T I p L 0 N o Y W 5 n Z W Q g V H l w Z S 5 7 Q 2 9 s d W 1 u M T M s M T N 9 J n F 1 b 3 Q 7 L C Z x d W 9 0 O 1 N l Y 3 R p b 2 4 x L 0 V 4 c G 9 y d C B z a G V l d H M g K D E y K S 9 D a G F u Z 2 V k I F R 5 c G U u e 0 N v b H V t b j E 0 L D E 0 f S Z x d W 9 0 O y w m c X V v d D t T Z W N 0 a W 9 u M S 9 F e H B v c n Q g c 2 h l Z X R z I C g x M i k v Q 2 h h b m d l Z C B U e X B l L n t D b 2 x 1 b W 4 x N S w x N X 0 m c X V v d D s s J n F 1 b 3 Q 7 U 2 V j d G l v b j E v R X h w b 3 J 0 I H N o Z W V 0 c y A o M T I p L 0 N o Y W 5 n Z W Q g V H l w Z S 5 7 Q 2 9 s d W 1 u M T Y s M T Z 9 J n F 1 b 3 Q 7 L C Z x d W 9 0 O 1 N l Y 3 R p b 2 4 x L 0 V 4 c G 9 y d C B z a G V l d H M g K D E y K S 9 D a G F u Z 2 V k I F R 5 c G U u e 0 N v b H V t b j E 3 L D E 3 f S Z x d W 9 0 O y w m c X V v d D t T Z W N 0 a W 9 u M S 9 F e H B v c n Q g c 2 h l Z X R z I C g x M i k v Q 2 h h b m d l Z C B U e X B l L n t D b 2 x 1 b W 4 x O C w x O H 0 m c X V v d D s s J n F 1 b 3 Q 7 U 2 V j d G l v b j E v R X h w b 3 J 0 I H N o Z W V 0 c y A o M T I p L 0 N o Y W 5 n Z W Q g V H l w Z S 5 7 Q 2 9 s d W 1 u M T k s M T l 9 J n F 1 b 3 Q 7 L C Z x d W 9 0 O 1 N l Y 3 R p b 2 4 x L 0 V 4 c G 9 y d C B z a G V l d H M g K D E y K S 9 D a G F u Z 2 V k I F R 5 c G U u e 0 N v b H V t b j I w L D I w f S Z x d W 9 0 O y w m c X V v d D t T Z W N 0 a W 9 u M S 9 F e H B v c n Q g c 2 h l Z X R z I C g x M i k v Q 2 h h b m d l Z C B U e X B l L n t D b 2 x 1 b W 4 y M S w y M X 0 m c X V v d D s s J n F 1 b 3 Q 7 U 2 V j d G l v b j E v R X h w b 3 J 0 I H N o Z W V 0 c y A o M T I p L 0 N o Y W 5 n Z W Q g V H l w Z S 5 7 Q 2 9 s d W 1 u M j I s M j J 9 J n F 1 b 3 Q 7 L C Z x d W 9 0 O 1 N l Y 3 R p b 2 4 x L 0 V 4 c G 9 y d C B z a G V l d H M g K D E y K S 9 D a G F u Z 2 V k I F R 5 c G U u e 0 N v b H V t b j I z L D I z f S Z x d W 9 0 O y w m c X V v d D t T Z W N 0 a W 9 u M S 9 F e H B v c n Q g c 2 h l Z X R z I C g x M i k v Q 2 h h b m d l Z C B U e X B l L n t D b 2 x 1 b W 4 y N C w y N H 0 m c X V v d D s s J n F 1 b 3 Q 7 U 2 V j d G l v b j E v R X h w b 3 J 0 I H N o Z W V 0 c y A o M T I p L 0 N o Y W 5 n Z W Q g V H l w Z S 5 7 Q 2 9 s d W 1 u M j U s M j V 9 J n F 1 b 3 Q 7 L C Z x d W 9 0 O 1 N l Y 3 R p b 2 4 x L 0 V 4 c G 9 y d C B z a G V l d H M g K D E y K S 9 D a G F u Z 2 V k I F R 5 c G U u e 0 N v b H V t b j I 2 L D I 2 f S Z x d W 9 0 O y w m c X V v d D t T Z W N 0 a W 9 u M S 9 F e H B v c n Q g c 2 h l Z X R z I C g x M i k v Q 2 h h b m d l Z C B U e X B l L n t D b 2 x 1 b W 4 y N y w y N 3 0 m c X V v d D s s J n F 1 b 3 Q 7 U 2 V j d G l v b j E v R X h w b 3 J 0 I H N o Z W V 0 c y A o M T I p L 0 N o Y W 5 n Z W Q g V H l w Z S 5 7 Q 2 9 s d W 1 u M j g s M j h 9 J n F 1 b 3 Q 7 L C Z x d W 9 0 O 1 N l Y 3 R p b 2 4 x L 0 V 4 c G 9 y d C B z a G V l d H M g K D E y K S 9 D a G F u Z 2 V k I F R 5 c G U u e 0 N v b H V t b j I 5 L D I 5 f S Z x d W 9 0 O y w m c X V v d D t T Z W N 0 a W 9 u M S 9 F e H B v c n Q g c 2 h l Z X R z I C g x M i k v Q 2 h h b m d l Z C B U e X B l L n t D b 2 x 1 b W 4 z M C w z M H 0 m c X V v d D s s J n F 1 b 3 Q 7 U 2 V j d G l v b j E v R X h w b 3 J 0 I H N o Z W V 0 c y A o M T I p L 0 N o Y W 5 n Z W Q g V H l w Z S 5 7 Q 2 9 s d W 1 u M z E s M z F 9 J n F 1 b 3 Q 7 L C Z x d W 9 0 O 1 N l Y 3 R p b 2 4 x L 0 V 4 c G 9 y d C B z a G V l d H M g K D E y K S 9 D a G F u Z 2 V k I F R 5 c G U u e 0 N v b H V t b j M y L D M y f S Z x d W 9 0 O y w m c X V v d D t T Z W N 0 a W 9 u M S 9 F e H B v c n Q g c 2 h l Z X R z I C g x M i k v Q 2 h h b m d l Z C B U e X B l L n t D b 2 x 1 b W 4 z M y w z M 3 0 m c X V v d D s s J n F 1 b 3 Q 7 U 2 V j d G l v b j E v R X h w b 3 J 0 I H N o Z W V 0 c y A o M T I p L 0 N o Y W 5 n Z W Q g V H l w Z S 5 7 Q 2 9 s d W 1 u M z Q s M z R 9 J n F 1 b 3 Q 7 L C Z x d W 9 0 O 1 N l Y 3 R p b 2 4 x L 0 V 4 c G 9 y d C B z a G V l d H M g K D E y K S 9 D a G F u Z 2 V k I F R 5 c G U u e 0 N v b H V t b j M 1 L D M 1 f S Z x d W 9 0 O y w m c X V v d D t T Z W N 0 a W 9 u M S 9 F e H B v c n Q g c 2 h l Z X R z I C g x M i k v Q 2 h h b m d l Z C B U e X B l L n t D b 2 x 1 b W 4 z N i w z N n 0 m c X V v d D s s J n F 1 b 3 Q 7 U 2 V j d G l v b j E v R X h w b 3 J 0 I H N o Z W V 0 c y A o M T I p L 0 N o Y W 5 n Z W Q g V H l w Z S 5 7 Q 2 9 s d W 1 u M z c s M z d 9 J n F 1 b 3 Q 7 L C Z x d W 9 0 O 1 N l Y 3 R p b 2 4 x L 0 V 4 c G 9 y d C B z a G V l d H M g K D E y K S 9 D a G F u Z 2 V k I F R 5 c G U u e 0 N v b H V t b j M 4 L D M 4 f S Z x d W 9 0 O y w m c X V v d D t T Z W N 0 a W 9 u M S 9 F e H B v c n Q g c 2 h l Z X R z I C g x M i k v Q 2 h h b m d l Z C B U e X B l L n t D b 2 x 1 b W 4 z O S w z O X 0 m c X V v d D s s J n F 1 b 3 Q 7 U 2 V j d G l v b j E v R X h w b 3 J 0 I H N o Z W V 0 c y A o M T I p L 0 N o Y W 5 n Z W Q g V H l w Z S 5 7 Q 2 9 s d W 1 u N D A s N D B 9 J n F 1 b 3 Q 7 X S w m c X V v d D t S Z W x h d G l v b n N o a X B J b m Z v J n F 1 b 3 Q 7 O l t d f S I v P j x F b n R y e S B U e X B l P S J S Z X N 1 b H R U e X B l I i B W Y W x 1 Z T 0 i c 0 V 4 Y 2 V w d G l v b i I v P j x F b n R y e S B U e X B l P S J G a W x s T 2 J q Z W N 0 V H l w Z S I g V m F s d W U 9 I n N D b 2 5 u Z W N 0 a W 9 u T 2 5 s e S I v P j x F b n R y e S B U e X B l P S J M b 2 F k Z W R U b 0 F u Y W x 5 c 2 l z U 2 V y d m l j Z X M i I F Z h b H V l P S J s M C I v P j w v U 3 R h Y m x l R W 5 0 c m l l c z 4 8 L 0 l 0 Z W 0 + P E l 0 Z W 0 + P E l 0 Z W 1 M b 2 N h d G l v b j 4 8 S X R l b V R 5 c G U + R m 9 y b X V s Y T w v S X R l b V R 5 c G U + P E l 0 Z W 1 Q Y X R o P l N l Y 3 R p b 2 4 x L 0 V 4 c G 9 y d C U y M H N o Z W V 0 c y U y M C g x N C k 8 L 0 l 0 Z W 1 Q Y X R o P j w v S X R l b U x v Y 2 F 0 a W 9 u P j x T d G F i b G V F b n R y a W V z P j x F b n R y e S B U e X B l P S J B Z G R l Z F R v R G F 0 Y U 1 v Z G V s I i B W Y W x 1 Z T 0 i b D A i L z 4 8 R W 5 0 c n k g V H l w Z T 0 i Q n V m Z m V y T m V 4 d F J l Z n J l c 2 g i I F Z h b H V l P S J s M S I v P j x F b n R y e S B U e X B l P S J G a W x s Q 2 9 1 b n Q i I F Z h b H V l P S J s N T I 1 M C I v P j x F b n R y e S B U e X B l P S J G a W x s R W 5 h Y m x l Z C I g V m F s d W U 9 I m w w I i 8 + P E V u d H J 5 I F R 5 c G U 9 I k Z p b G x F c n J v c k N v Z G U i I F Z h b H V l P S J z V W 5 r b m 9 3 b i I v P j x F b n R y e S B U e X B l P S J G a W x s R X J y b 3 J D b 3 V u d C I g V m F s d W U 9 I m w z M S I v P j x F b n R y e S B U e X B l P S J G a W x s T G F z d F V w Z G F 0 Z W Q i I F Z h b H V l P S J k M j A y M C 0 w N y 0 z M V Q x N D o x N z o 1 N S 4 5 O D E 3 O T M 4 W i I v P j x F b n R y e S B U e X B l P S J G a W x s Q 2 9 s d W 1 u V H l w Z X M i I F Z h b H V l P S J z Q m d Z R 0 F 3 Q U F B Q U F B Q U F N R E F 3 T U R B d 0 1 E Q X d N R E F 3 T U R B d 0 1 E Q X d N R E F 3 T U R B d 0 1 E Q X d N R E F 3 T T 0 i L z 4 8 R W 5 0 c n k g V H l w Z T 0 i R m l s b E N v b H V t b k 5 h b W V z I i B W Y W x 1 Z T 0 i c 1 s m c X V v d D t T b 3 V y Y 2 U u T m F t Z S Z x d W 9 0 O y w m c X V v d D t F e H B v c n Q g U 2 h l Z X Q 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D E s J n F 1 b 3 Q 7 a 2 V 5 Q 2 9 s d W 1 u T m F t Z X M m c X V v d D s 6 W 1 0 s J n F 1 b 3 Q 7 c X V l c n l S Z W x h d G l v b n N o a X B z J n F 1 b 3 Q 7 O l t d L C Z x d W 9 0 O 2 N v b H V t b k l k Z W 5 0 a X R p Z X M m c X V v d D s 6 W y Z x d W 9 0 O 1 N l Y 3 R p b 2 4 x L 0 V 4 c G 9 y d C B z a G V l d H M g K D E 0 K S 9 D a G F u Z 2 V k I F R 5 c G U u e 1 N v d X J j Z S 5 O Y W 1 l L D B 9 J n F 1 b 3 Q 7 L C Z x d W 9 0 O 1 N l Y 3 R p b 2 4 x L 0 V 4 c G 9 y d C B z a G V l d H M g K D E 0 K S 9 D a G F u Z 2 V k I F R 5 c G U u e 0 V 4 c G 9 y d C B T a G V l d C w x f S Z x d W 9 0 O y w m c X V v d D t T Z W N 0 a W 9 u M S 9 F e H B v c n Q g c 2 h l Z X R z I C g x N C k v Q 2 h h b m d l Z C B U e X B l L n t D b 2 x 1 b W 4 y L D J 9 J n F 1 b 3 Q 7 L C Z x d W 9 0 O 1 N l Y 3 R p b 2 4 x L 0 V 4 c G 9 y d C B z a G V l d H M g K D E 0 K S 9 D a G F u Z 2 V k I F R 5 c G U u e 0 N v b H V t b j M s M 3 0 m c X V v d D s s J n F 1 b 3 Q 7 U 2 V j d G l v b j E v R X h w b 3 J 0 I H N o Z W V 0 c y A o M T Q p L 0 N o Y W 5 n Z W Q g V H l w Z S 5 7 Q 2 9 s d W 1 u N C w 0 f S Z x d W 9 0 O y w m c X V v d D t T Z W N 0 a W 9 u M S 9 F e H B v c n Q g c 2 h l Z X R z I C g x N C k v Q 2 h h b m d l Z C B U e X B l L n t D b 2 x 1 b W 4 1 L D V 9 J n F 1 b 3 Q 7 L C Z x d W 9 0 O 1 N l Y 3 R p b 2 4 x L 0 V 4 c G 9 y d C B z a G V l d H M g K D E 0 K S 9 D a G F u Z 2 V k I F R 5 c G U u e 0 N v b H V t b j Y s N n 0 m c X V v d D s s J n F 1 b 3 Q 7 U 2 V j d G l v b j E v R X h w b 3 J 0 I H N o Z W V 0 c y A o M T Q p L 0 N o Y W 5 n Z W Q g V H l w Z S 5 7 Q 2 9 s d W 1 u N y w 3 f S Z x d W 9 0 O y w m c X V v d D t T Z W N 0 a W 9 u M S 9 F e H B v c n Q g c 2 h l Z X R z I C g x N C k v Q 2 h h b m d l Z C B U e X B l L n t D b 2 x 1 b W 4 4 L D h 9 J n F 1 b 3 Q 7 L C Z x d W 9 0 O 1 N l Y 3 R p b 2 4 x L 0 V 4 c G 9 y d C B z a G V l d H M g K D E 0 K S 9 D a G F u Z 2 V k I F R 5 c G U u e 0 N v b H V t b j k s O X 0 m c X V v d D s s J n F 1 b 3 Q 7 U 2 V j d G l v b j E v R X h w b 3 J 0 I H N o Z W V 0 c y A o M T Q p L 0 N o Y W 5 n Z W Q g V H l w Z S 5 7 Q 2 9 s d W 1 u M T A s M T B 9 J n F 1 b 3 Q 7 L C Z x d W 9 0 O 1 N l Y 3 R p b 2 4 x L 0 V 4 c G 9 y d C B z a G V l d H M g K D E 0 K S 9 D a G F u Z 2 V k I F R 5 c G U u e 0 N v b H V t b j E x L D E x f S Z x d W 9 0 O y w m c X V v d D t T Z W N 0 a W 9 u M S 9 F e H B v c n Q g c 2 h l Z X R z I C g x N C k v Q 2 h h b m d l Z C B U e X B l L n t D b 2 x 1 b W 4 x M i w x M n 0 m c X V v d D s s J n F 1 b 3 Q 7 U 2 V j d G l v b j E v R X h w b 3 J 0 I H N o Z W V 0 c y A o M T Q p L 0 N o Y W 5 n Z W Q g V H l w Z S 5 7 Q 2 9 s d W 1 u M T M s M T N 9 J n F 1 b 3 Q 7 L C Z x d W 9 0 O 1 N l Y 3 R p b 2 4 x L 0 V 4 c G 9 y d C B z a G V l d H M g K D E 0 K S 9 D a G F u Z 2 V k I F R 5 c G U u e 0 N v b H V t b j E 0 L D E 0 f S Z x d W 9 0 O y w m c X V v d D t T Z W N 0 a W 9 u M S 9 F e H B v c n Q g c 2 h l Z X R z I C g x N C k v Q 2 h h b m d l Z C B U e X B l L n t D b 2 x 1 b W 4 x N S w x N X 0 m c X V v d D s s J n F 1 b 3 Q 7 U 2 V j d G l v b j E v R X h w b 3 J 0 I H N o Z W V 0 c y A o M T Q p L 0 N o Y W 5 n Z W Q g V H l w Z S 5 7 Q 2 9 s d W 1 u M T Y s M T Z 9 J n F 1 b 3 Q 7 L C Z x d W 9 0 O 1 N l Y 3 R p b 2 4 x L 0 V 4 c G 9 y d C B z a G V l d H M g K D E 0 K S 9 D a G F u Z 2 V k I F R 5 c G U u e 0 N v b H V t b j E 3 L D E 3 f S Z x d W 9 0 O y w m c X V v d D t T Z W N 0 a W 9 u M S 9 F e H B v c n Q g c 2 h l Z X R z I C g x N C k v Q 2 h h b m d l Z C B U e X B l L n t D b 2 x 1 b W 4 x O C w x O H 0 m c X V v d D s s J n F 1 b 3 Q 7 U 2 V j d G l v b j E v R X h w b 3 J 0 I H N o Z W V 0 c y A o M T Q p L 0 N o Y W 5 n Z W Q g V H l w Z S 5 7 Q 2 9 s d W 1 u M T k s M T l 9 J n F 1 b 3 Q 7 L C Z x d W 9 0 O 1 N l Y 3 R p b 2 4 x L 0 V 4 c G 9 y d C B z a G V l d H M g K D E 0 K S 9 D a G F u Z 2 V k I F R 5 c G U u e 0 N v b H V t b j I w L D I w f S Z x d W 9 0 O y w m c X V v d D t T Z W N 0 a W 9 u M S 9 F e H B v c n Q g c 2 h l Z X R z I C g x N C k v Q 2 h h b m d l Z C B U e X B l L n t D b 2 x 1 b W 4 y M S w y M X 0 m c X V v d D s s J n F 1 b 3 Q 7 U 2 V j d G l v b j E v R X h w b 3 J 0 I H N o Z W V 0 c y A o M T Q p L 0 N o Y W 5 n Z W Q g V H l w Z S 5 7 Q 2 9 s d W 1 u M j I s M j J 9 J n F 1 b 3 Q 7 L C Z x d W 9 0 O 1 N l Y 3 R p b 2 4 x L 0 V 4 c G 9 y d C B z a G V l d H M g K D E 0 K S 9 D a G F u Z 2 V k I F R 5 c G U u e 0 N v b H V t b j I z L D I z f S Z x d W 9 0 O y w m c X V v d D t T Z W N 0 a W 9 u M S 9 F e H B v c n Q g c 2 h l Z X R z I C g x N C k v Q 2 h h b m d l Z C B U e X B l L n t D b 2 x 1 b W 4 y N C w y N H 0 m c X V v d D s s J n F 1 b 3 Q 7 U 2 V j d G l v b j E v R X h w b 3 J 0 I H N o Z W V 0 c y A o M T Q p L 0 N o Y W 5 n Z W Q g V H l w Z S 5 7 Q 2 9 s d W 1 u M j U s M j V 9 J n F 1 b 3 Q 7 L C Z x d W 9 0 O 1 N l Y 3 R p b 2 4 x L 0 V 4 c G 9 y d C B z a G V l d H M g K D E 0 K S 9 D a G F u Z 2 V k I F R 5 c G U u e 0 N v b H V t b j I 2 L D I 2 f S Z x d W 9 0 O y w m c X V v d D t T Z W N 0 a W 9 u M S 9 F e H B v c n Q g c 2 h l Z X R z I C g x N C k v Q 2 h h b m d l Z C B U e X B l L n t D b 2 x 1 b W 4 y N y w y N 3 0 m c X V v d D s s J n F 1 b 3 Q 7 U 2 V j d G l v b j E v R X h w b 3 J 0 I H N o Z W V 0 c y A o M T Q p L 0 N o Y W 5 n Z W Q g V H l w Z S 5 7 Q 2 9 s d W 1 u M j g s M j h 9 J n F 1 b 3 Q 7 L C Z x d W 9 0 O 1 N l Y 3 R p b 2 4 x L 0 V 4 c G 9 y d C B z a G V l d H M g K D E 0 K S 9 D a G F u Z 2 V k I F R 5 c G U u e 0 N v b H V t b j I 5 L D I 5 f S Z x d W 9 0 O y w m c X V v d D t T Z W N 0 a W 9 u M S 9 F e H B v c n Q g c 2 h l Z X R z I C g x N C k v Q 2 h h b m d l Z C B U e X B l L n t D b 2 x 1 b W 4 z M C w z M H 0 m c X V v d D s s J n F 1 b 3 Q 7 U 2 V j d G l v b j E v R X h w b 3 J 0 I H N o Z W V 0 c y A o M T Q p L 0 N o Y W 5 n Z W Q g V H l w Z S 5 7 Q 2 9 s d W 1 u M z E s M z F 9 J n F 1 b 3 Q 7 L C Z x d W 9 0 O 1 N l Y 3 R p b 2 4 x L 0 V 4 c G 9 y d C B z a G V l d H M g K D E 0 K S 9 D a G F u Z 2 V k I F R 5 c G U u e 0 N v b H V t b j M y L D M y f S Z x d W 9 0 O y w m c X V v d D t T Z W N 0 a W 9 u M S 9 F e H B v c n Q g c 2 h l Z X R z I C g x N C k v Q 2 h h b m d l Z C B U e X B l L n t D b 2 x 1 b W 4 z M y w z M 3 0 m c X V v d D s s J n F 1 b 3 Q 7 U 2 V j d G l v b j E v R X h w b 3 J 0 I H N o Z W V 0 c y A o M T Q p L 0 N o Y W 5 n Z W Q g V H l w Z S 5 7 Q 2 9 s d W 1 u M z Q s M z R 9 J n F 1 b 3 Q 7 L C Z x d W 9 0 O 1 N l Y 3 R p b 2 4 x L 0 V 4 c G 9 y d C B z a G V l d H M g K D E 0 K S 9 D a G F u Z 2 V k I F R 5 c G U u e 0 N v b H V t b j M 1 L D M 1 f S Z x d W 9 0 O y w m c X V v d D t T Z W N 0 a W 9 u M S 9 F e H B v c n Q g c 2 h l Z X R z I C g x N C k v Q 2 h h b m d l Z C B U e X B l L n t D b 2 x 1 b W 4 z N i w z N n 0 m c X V v d D s s J n F 1 b 3 Q 7 U 2 V j d G l v b j E v R X h w b 3 J 0 I H N o Z W V 0 c y A o M T Q p L 0 N o Y W 5 n Z W Q g V H l w Z S 5 7 Q 2 9 s d W 1 u M z c s M z d 9 J n F 1 b 3 Q 7 L C Z x d W 9 0 O 1 N l Y 3 R p b 2 4 x L 0 V 4 c G 9 y d C B z a G V l d H M g K D E 0 K S 9 D a G F u Z 2 V k I F R 5 c G U u e 0 N v b H V t b j M 4 L D M 4 f S Z x d W 9 0 O y w m c X V v d D t T Z W N 0 a W 9 u M S 9 F e H B v c n Q g c 2 h l Z X R z I C g x N C k v Q 2 h h b m d l Z C B U e X B l L n t D b 2 x 1 b W 4 z O S w z O X 0 m c X V v d D s s J n F 1 b 3 Q 7 U 2 V j d G l v b j E v R X h w b 3 J 0 I H N o Z W V 0 c y A o M T Q p L 0 N o Y W 5 n Z W Q g V H l w Z S 5 7 Q 2 9 s d W 1 u N D A s N D B 9 J n F 1 b 3 Q 7 X S w m c X V v d D t D b 2 x 1 b W 5 D b 3 V u d C Z x d W 9 0 O z o 0 M S w m c X V v d D t L Z X l D b 2 x 1 b W 5 O Y W 1 l c y Z x d W 9 0 O z p b X S w m c X V v d D t D b 2 x 1 b W 5 J Z G V u d G l 0 a W V z J n F 1 b 3 Q 7 O l s m c X V v d D t T Z W N 0 a W 9 u M S 9 F e H B v c n Q g c 2 h l Z X R z I C g x N C k v Q 2 h h b m d l Z C B U e X B l L n t T b 3 V y Y 2 U u T m F t Z S w w f S Z x d W 9 0 O y w m c X V v d D t T Z W N 0 a W 9 u M S 9 F e H B v c n Q g c 2 h l Z X R z I C g x N C k v Q 2 h h b m d l Z C B U e X B l L n t F e H B v c n Q g U 2 h l Z X Q s M X 0 m c X V v d D s s J n F 1 b 3 Q 7 U 2 V j d G l v b j E v R X h w b 3 J 0 I H N o Z W V 0 c y A o M T Q p L 0 N o Y W 5 n Z W Q g V H l w Z S 5 7 Q 2 9 s d W 1 u M i w y f S Z x d W 9 0 O y w m c X V v d D t T Z W N 0 a W 9 u M S 9 F e H B v c n Q g c 2 h l Z X R z I C g x N C k v Q 2 h h b m d l Z C B U e X B l L n t D b 2 x 1 b W 4 z L D N 9 J n F 1 b 3 Q 7 L C Z x d W 9 0 O 1 N l Y 3 R p b 2 4 x L 0 V 4 c G 9 y d C B z a G V l d H M g K D E 0 K S 9 D a G F u Z 2 V k I F R 5 c G U u e 0 N v b H V t b j Q s N H 0 m c X V v d D s s J n F 1 b 3 Q 7 U 2 V j d G l v b j E v R X h w b 3 J 0 I H N o Z W V 0 c y A o M T Q p L 0 N o Y W 5 n Z W Q g V H l w Z S 5 7 Q 2 9 s d W 1 u N S w 1 f S Z x d W 9 0 O y w m c X V v d D t T Z W N 0 a W 9 u M S 9 F e H B v c n Q g c 2 h l Z X R z I C g x N C k v Q 2 h h b m d l Z C B U e X B l L n t D b 2 x 1 b W 4 2 L D Z 9 J n F 1 b 3 Q 7 L C Z x d W 9 0 O 1 N l Y 3 R p b 2 4 x L 0 V 4 c G 9 y d C B z a G V l d H M g K D E 0 K S 9 D a G F u Z 2 V k I F R 5 c G U u e 0 N v b H V t b j c s N 3 0 m c X V v d D s s J n F 1 b 3 Q 7 U 2 V j d G l v b j E v R X h w b 3 J 0 I H N o Z W V 0 c y A o M T Q p L 0 N o Y W 5 n Z W Q g V H l w Z S 5 7 Q 2 9 s d W 1 u O C w 4 f S Z x d W 9 0 O y w m c X V v d D t T Z W N 0 a W 9 u M S 9 F e H B v c n Q g c 2 h l Z X R z I C g x N C k v Q 2 h h b m d l Z C B U e X B l L n t D b 2 x 1 b W 4 5 L D l 9 J n F 1 b 3 Q 7 L C Z x d W 9 0 O 1 N l Y 3 R p b 2 4 x L 0 V 4 c G 9 y d C B z a G V l d H M g K D E 0 K S 9 D a G F u Z 2 V k I F R 5 c G U u e 0 N v b H V t b j E w L D E w f S Z x d W 9 0 O y w m c X V v d D t T Z W N 0 a W 9 u M S 9 F e H B v c n Q g c 2 h l Z X R z I C g x N C k v Q 2 h h b m d l Z C B U e X B l L n t D b 2 x 1 b W 4 x M S w x M X 0 m c X V v d D s s J n F 1 b 3 Q 7 U 2 V j d G l v b j E v R X h w b 3 J 0 I H N o Z W V 0 c y A o M T Q p L 0 N o Y W 5 n Z W Q g V H l w Z S 5 7 Q 2 9 s d W 1 u M T I s M T J 9 J n F 1 b 3 Q 7 L C Z x d W 9 0 O 1 N l Y 3 R p b 2 4 x L 0 V 4 c G 9 y d C B z a G V l d H M g K D E 0 K S 9 D a G F u Z 2 V k I F R 5 c G U u e 0 N v b H V t b j E z L D E z f S Z x d W 9 0 O y w m c X V v d D t T Z W N 0 a W 9 u M S 9 F e H B v c n Q g c 2 h l Z X R z I C g x N C k v Q 2 h h b m d l Z C B U e X B l L n t D b 2 x 1 b W 4 x N C w x N H 0 m c X V v d D s s J n F 1 b 3 Q 7 U 2 V j d G l v b j E v R X h w b 3 J 0 I H N o Z W V 0 c y A o M T Q p L 0 N o Y W 5 n Z W Q g V H l w Z S 5 7 Q 2 9 s d W 1 u M T U s M T V 9 J n F 1 b 3 Q 7 L C Z x d W 9 0 O 1 N l Y 3 R p b 2 4 x L 0 V 4 c G 9 y d C B z a G V l d H M g K D E 0 K S 9 D a G F u Z 2 V k I F R 5 c G U u e 0 N v b H V t b j E 2 L D E 2 f S Z x d W 9 0 O y w m c X V v d D t T Z W N 0 a W 9 u M S 9 F e H B v c n Q g c 2 h l Z X R z I C g x N C k v Q 2 h h b m d l Z C B U e X B l L n t D b 2 x 1 b W 4 x N y w x N 3 0 m c X V v d D s s J n F 1 b 3 Q 7 U 2 V j d G l v b j E v R X h w b 3 J 0 I H N o Z W V 0 c y A o M T Q p L 0 N o Y W 5 n Z W Q g V H l w Z S 5 7 Q 2 9 s d W 1 u M T g s M T h 9 J n F 1 b 3 Q 7 L C Z x d W 9 0 O 1 N l Y 3 R p b 2 4 x L 0 V 4 c G 9 y d C B z a G V l d H M g K D E 0 K S 9 D a G F u Z 2 V k I F R 5 c G U u e 0 N v b H V t b j E 5 L D E 5 f S Z x d W 9 0 O y w m c X V v d D t T Z W N 0 a W 9 u M S 9 F e H B v c n Q g c 2 h l Z X R z I C g x N C k v Q 2 h h b m d l Z C B U e X B l L n t D b 2 x 1 b W 4 y M C w y M H 0 m c X V v d D s s J n F 1 b 3 Q 7 U 2 V j d G l v b j E v R X h w b 3 J 0 I H N o Z W V 0 c y A o M T Q p L 0 N o Y W 5 n Z W Q g V H l w Z S 5 7 Q 2 9 s d W 1 u M j E s M j F 9 J n F 1 b 3 Q 7 L C Z x d W 9 0 O 1 N l Y 3 R p b 2 4 x L 0 V 4 c G 9 y d C B z a G V l d H M g K D E 0 K S 9 D a G F u Z 2 V k I F R 5 c G U u e 0 N v b H V t b j I y L D I y f S Z x d W 9 0 O y w m c X V v d D t T Z W N 0 a W 9 u M S 9 F e H B v c n Q g c 2 h l Z X R z I C g x N C k v Q 2 h h b m d l Z C B U e X B l L n t D b 2 x 1 b W 4 y M y w y M 3 0 m c X V v d D s s J n F 1 b 3 Q 7 U 2 V j d G l v b j E v R X h w b 3 J 0 I H N o Z W V 0 c y A o M T Q p L 0 N o Y W 5 n Z W Q g V H l w Z S 5 7 Q 2 9 s d W 1 u M j Q s M j R 9 J n F 1 b 3 Q 7 L C Z x d W 9 0 O 1 N l Y 3 R p b 2 4 x L 0 V 4 c G 9 y d C B z a G V l d H M g K D E 0 K S 9 D a G F u Z 2 V k I F R 5 c G U u e 0 N v b H V t b j I 1 L D I 1 f S Z x d W 9 0 O y w m c X V v d D t T Z W N 0 a W 9 u M S 9 F e H B v c n Q g c 2 h l Z X R z I C g x N C k v Q 2 h h b m d l Z C B U e X B l L n t D b 2 x 1 b W 4 y N i w y N n 0 m c X V v d D s s J n F 1 b 3 Q 7 U 2 V j d G l v b j E v R X h w b 3 J 0 I H N o Z W V 0 c y A o M T Q p L 0 N o Y W 5 n Z W Q g V H l w Z S 5 7 Q 2 9 s d W 1 u M j c s M j d 9 J n F 1 b 3 Q 7 L C Z x d W 9 0 O 1 N l Y 3 R p b 2 4 x L 0 V 4 c G 9 y d C B z a G V l d H M g K D E 0 K S 9 D a G F u Z 2 V k I F R 5 c G U u e 0 N v b H V t b j I 4 L D I 4 f S Z x d W 9 0 O y w m c X V v d D t T Z W N 0 a W 9 u M S 9 F e H B v c n Q g c 2 h l Z X R z I C g x N C k v Q 2 h h b m d l Z C B U e X B l L n t D b 2 x 1 b W 4 y O S w y O X 0 m c X V v d D s s J n F 1 b 3 Q 7 U 2 V j d G l v b j E v R X h w b 3 J 0 I H N o Z W V 0 c y A o M T Q p L 0 N o Y W 5 n Z W Q g V H l w Z S 5 7 Q 2 9 s d W 1 u M z A s M z B 9 J n F 1 b 3 Q 7 L C Z x d W 9 0 O 1 N l Y 3 R p b 2 4 x L 0 V 4 c G 9 y d C B z a G V l d H M g K D E 0 K S 9 D a G F u Z 2 V k I F R 5 c G U u e 0 N v b H V t b j M x L D M x f S Z x d W 9 0 O y w m c X V v d D t T Z W N 0 a W 9 u M S 9 F e H B v c n Q g c 2 h l Z X R z I C g x N C k v Q 2 h h b m d l Z C B U e X B l L n t D b 2 x 1 b W 4 z M i w z M n 0 m c X V v d D s s J n F 1 b 3 Q 7 U 2 V j d G l v b j E v R X h w b 3 J 0 I H N o Z W V 0 c y A o M T Q p L 0 N o Y W 5 n Z W Q g V H l w Z S 5 7 Q 2 9 s d W 1 u M z M s M z N 9 J n F 1 b 3 Q 7 L C Z x d W 9 0 O 1 N l Y 3 R p b 2 4 x L 0 V 4 c G 9 y d C B z a G V l d H M g K D E 0 K S 9 D a G F u Z 2 V k I F R 5 c G U u e 0 N v b H V t b j M 0 L D M 0 f S Z x d W 9 0 O y w m c X V v d D t T Z W N 0 a W 9 u M S 9 F e H B v c n Q g c 2 h l Z X R z I C g x N C k v Q 2 h h b m d l Z C B U e X B l L n t D b 2 x 1 b W 4 z N S w z N X 0 m c X V v d D s s J n F 1 b 3 Q 7 U 2 V j d G l v b j E v R X h w b 3 J 0 I H N o Z W V 0 c y A o M T Q p L 0 N o Y W 5 n Z W Q g V H l w Z S 5 7 Q 2 9 s d W 1 u M z Y s M z Z 9 J n F 1 b 3 Q 7 L C Z x d W 9 0 O 1 N l Y 3 R p b 2 4 x L 0 V 4 c G 9 y d C B z a G V l d H M g K D E 0 K S 9 D a G F u Z 2 V k I F R 5 c G U u e 0 N v b H V t b j M 3 L D M 3 f S Z x d W 9 0 O y w m c X V v d D t T Z W N 0 a W 9 u M S 9 F e H B v c n Q g c 2 h l Z X R z I C g x N C k v Q 2 h h b m d l Z C B U e X B l L n t D b 2 x 1 b W 4 z O C w z O H 0 m c X V v d D s s J n F 1 b 3 Q 7 U 2 V j d G l v b j E v R X h w b 3 J 0 I H N o Z W V 0 c y A o M T Q p L 0 N o Y W 5 n Z W Q g V H l w Z S 5 7 Q 2 9 s d W 1 u M z k s M z l 9 J n F 1 b 3 Q 7 L C Z x d W 9 0 O 1 N l Y 3 R p b 2 4 x L 0 V 4 c G 9 y d C B z a G V l d H M g K D E 0 K S 9 D a G F u Z 2 V k I F R 5 c G U u e 0 N v b H V t b j Q w L D Q w f S Z x d W 9 0 O 1 0 s J n F 1 b 3 Q 7 U m V s Y X R p b 2 5 z a G l w S W 5 m b y Z x d W 9 0 O z p b X X 0 i L z 4 8 R W 5 0 c n k g V H l w Z T 0 i U m V z d W x 0 V H l w Z S I g V m F s d W U 9 I n N F e G N l c H R p b 2 4 i L z 4 8 R W 5 0 c n k g V H l w Z T 0 i R m l s b E 9 i a m V j d F R 5 c G U i I F Z h b H V l P S J z Q 2 9 u b m V j d G l v b k 9 u b H k i L z 4 8 R W 5 0 c n k g V H l w Z T 0 i T m F t Z V V w Z G F 0 Z W R B Z n R l c k Z p b G w i I F Z h b H V l P S J s M C I v P j w v U 3 R h Y m x l R W 5 0 c m l l c z 4 8 L 0 l 0 Z W 0 + P E l 0 Z W 0 + P E l 0 Z W 1 M b 2 N h d G l v b j 4 8 S X R l b V R 5 c G U + R m 9 y b X V s Y T w v S X R l b V R 5 c G U + P E l 0 Z W 1 Q Y X R o P l N l Y 3 R p b 2 4 x L 1 B h c m F t Z X R l c j 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C 0 w N y 0 z M V Q x N D o x N z o 1 M C 4 3 M z A 4 M j k 0 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2 J k N D U 3 O D h k L T g w Z T U t N G I w M i 1 i M T Z m L T U 4 Y j V m M D c z Y m I w Y y I v P j x F b n R y e S B U e X B l P S J S Z X N 1 b H R U e X B l I i B W Y W x 1 Z T 0 i c 0 V 4 Y 2 V w d G l v b i I v P j x F b n R y e S B U e X B l P S J G a W x s T 2 J q Z W N 0 V H l w Z S I g V m F s d W U 9 I n N D b 2 5 u Z W N 0 a W 9 u T 2 5 s e S I v P j x F b n R y e S B U e X B l P S J M b 2 F k V G 9 S Z X B v c n R E a X N h Y m x l Z C I g V m F s d W U 9 I m w x I i 8 + P C 9 T d G F i b G V F b n R y a W V z P j w v S X R l b T 4 8 S X R l b T 4 8 S X R l b U x v Y 2 F 0 a W 9 u P j x J d G V t V H l w Z T 5 G b 3 J t d W x h P C 9 J d G V t V H l w Z T 4 8 S X R l b V B h d G g + U 2 V j d G l v b j E v U 2 F t c G x l J T I w R m l s Z S U y M C g 5 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w L T A 3 L T M x V D E 0 O j E 3 O j U w L j c z O T g x M j V 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Y m Q 0 N T c 4 O G Q t O D B l N S 0 0 Y j A y L W I x N m Y t N T h i N W Y w N z N i Y j B j I i 8 + P E V u d H J 5 I F R 5 c G U 9 I l J l c 3 V s d F R 5 c G U i I F Z h b H V l P S J z R X h j Z X B 0 a W 9 u I i 8 + P E V u d H J 5 I F R 5 c G U 9 I k Z p b G x P Y m p l Y 3 R U e X B l I i B W Y W x 1 Z T 0 i c 0 N v b m 5 l Y 3 R p b 2 5 P b m x 5 I i 8 + P E V u d H J 5 I F R 5 c G U 9 I k x v Y W R l Z F R v Q W 5 h b H l z a X N T Z X J 2 a W N l c y I g V m F s d W U 9 I m w w I i 8 + P E V u d H J 5 I F R 5 c G U 9 I k x v Y W R U b 1 J l c G 9 y d E R p c 2 F i b G V k I i B W Y W x 1 Z T 0 i b D E i L z 4 8 L 1 N 0 Y W J s Z U V u d H J p Z X M + P C 9 J d G V t P j x J d G V t P j x J d G V t T G 9 j Y X R p b 2 4 + P E l 0 Z W 1 U e X B l P k Z v c m 1 1 b G E 8 L 0 l 0 Z W 1 U e X B l P j x J d G V t U G F 0 a D 5 T Z W N 0 a W 9 u M S 9 U c m F u c 2 Z v c m 0 l M j B T Y W 1 w b G U l M j B G a W x l J T I w K D k 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A t M D c t M z F U M T Q 6 M T c 6 N T A u N z I z O D Q 4 N F 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N j M W M w Z T d k M S 0 y Z j A 0 L T Q x Y j Y t Y j Y 4 O C 1 l M m V k N D V k N D d h Z m M i L z 4 8 R W 5 0 c n k g V H l w Z T 0 i U m V z d W x 0 V H l w Z S I g V m F s d W U 9 I n N F e G N l c H R p b 2 4 i L z 4 8 R W 5 0 c n k g V H l w Z T 0 i R m l s b E 9 i a m V j d F R 5 c G U i I F Z h b H V l P S J z Q 2 9 u b m V j d G l v b k 9 u b H k i L z 4 8 R W 5 0 c n k g V H l w Z T 0 i T m F t Z V V w Z G F 0 Z W R B Z n R l c k Z p b G w i I F Z h b H V l P S J s M S I v P j x F b n R y e S B U e X B l P S J M b 2 F k V G 9 S Z X B v c n R E a X N h Y m x l Z C I g V m F s d W U 9 I m w x I i 8 + P C 9 T d G F i b G V F b n R y a W V z P j w v S X R l b T 4 8 S X R l b T 4 8 S X R l b U x v Y 2 F 0 a W 9 u P j x J d G V t V H l w Z T 5 G b 3 J t d W x h P C 9 J d G V t V H l w Z T 4 8 S X R l b V B h d G g + U 2 V j d G l v b j E v V H J h b n N m b 3 J t J T I w R m l s Z S U y M C g 5 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w L T A 3 L T M x V D E 0 O j E 3 O j U w L j c 0 N j c 4 N j N 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Y m Q 0 N T c 4 O G Q t O D B l N S 0 0 Y j A y L W I x N m Y t N T h i N W Y w N z N i Y j B j I i 8 + P E V u d H J 5 I F R 5 c G U 9 I l J l c 3 V s d F R 5 c G U i I F Z h b H V l P S J z R n V u Y 3 R p b 2 4 i L z 4 8 R W 5 0 c n k g V H l w Z T 0 i R m l s b E 9 i a m V j d F R 5 c G U i I F Z h b H V l P S J z Q 2 9 u b m V j d G l v b k 9 u b H k i L z 4 8 R W 5 0 c n k g V H l w Z T 0 i T G 9 h Z F R v U m V w b 3 J 0 R G l z Y W J s Z W Q i I F Z h b H V l P S J s M S I v P j w v U 3 R h Y m x l R W 5 0 c m l l c z 4 8 L 0 l 0 Z W 0 + P E l 0 Z W 0 + P E l 0 Z W 1 M b 2 N h d G l v b j 4 8 S X R l b V R 5 c G U + R m 9 y b X V s Y T w v S X R l b V R 5 c G U + P E l 0 Z W 1 Q Y X R o P l N l Y 3 R p b 2 4 x L 0 V 4 c G 9 y d C U y M H N o Z W V 0 c y U y M C g x N S k 8 L 0 l 0 Z W 1 Q Y X R o P j w v S X R l b U x v Y 2 F 0 a W 9 u P j x T d G F i b G V F b n R y a W V z P j x F b n R y e S B U e X B l P S J B Z G R l Z F R v R G F 0 Y U 1 v Z G V s I i B W Y W x 1 Z T 0 i b D A i L z 4 8 R W 5 0 c n k g V H l w Z T 0 i Q n V m Z m V y T m V 4 d F J l Z n J l c 2 g i I F Z h b H V l P S J s M S I v P j x F b n R y e S B U e X B l P S J G a W x s Q 2 9 1 b n Q i I F Z h b H V l P S J s N T I 1 M C I v P j x F b n R y e S B U e X B l P S J G a W x s R W 5 h Y m x l Z C I g V m F s d W U 9 I m w w I i 8 + P E V u d H J 5 I F R 5 c G U 9 I k Z p b G x F c n J v c k N v Z G U i I F Z h b H V l P S J z V W 5 r b m 9 3 b i I v P j x F b n R y e S B U e X B l P S J G a W x s R X J y b 3 J D b 3 V u d C I g V m F s d W U 9 I m w z M S I v P j x F b n R y e S B U e X B l P S J G a W x s T G F z d F V w Z G F 0 Z W Q i I F Z h b H V l P S J k M j A y M C 0 w N y 0 z M V Q x N D o x N z o 1 N S 4 5 O D E 3 O T M 4 W i I v P j x F b n R y e S B U e X B l P S J G a W x s Q 2 9 s d W 1 u V H l w Z X M i I F Z h b H V l P S J z Q m d Z R 0 F 3 Q U F B Q U F B Q U F N R E F 3 T U R B d 0 1 E Q X d N R E F 3 T U R B d 0 1 E Q X d N R E F 3 T U R B d 0 1 E Q X d N R E F 3 T T 0 i L z 4 8 R W 5 0 c n k g V H l w Z T 0 i R m l s b E N v b H V t b k 5 h b W V z I i B W Y W x 1 Z T 0 i c 1 s m c X V v d D t T b 3 V y Y 2 U u T m F t Z S Z x d W 9 0 O y w m c X V v d D t F e H B v c n Q g U 2 h l Z X Q 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D E s J n F 1 b 3 Q 7 a 2 V 5 Q 2 9 s d W 1 u T m F t Z X M m c X V v d D s 6 W 1 0 s J n F 1 b 3 Q 7 c X V l c n l S Z W x h d G l v b n N o a X B z J n F 1 b 3 Q 7 O l t d L C Z x d W 9 0 O 2 N v b H V t b k l k Z W 5 0 a X R p Z X M m c X V v d D s 6 W y Z x d W 9 0 O 1 N l Y 3 R p b 2 4 x L 0 V 4 c G 9 y d C B z a G V l d H M g K D E 0 K S 9 D a G F u Z 2 V k I F R 5 c G U u e 1 N v d X J j Z S 5 O Y W 1 l L D B 9 J n F 1 b 3 Q 7 L C Z x d W 9 0 O 1 N l Y 3 R p b 2 4 x L 0 V 4 c G 9 y d C B z a G V l d H M g K D E 0 K S 9 D a G F u Z 2 V k I F R 5 c G U u e 0 V 4 c G 9 y d C B T a G V l d C w x f S Z x d W 9 0 O y w m c X V v d D t T Z W N 0 a W 9 u M S 9 F e H B v c n Q g c 2 h l Z X R z I C g x N C k v Q 2 h h b m d l Z C B U e X B l L n t D b 2 x 1 b W 4 y L D J 9 J n F 1 b 3 Q 7 L C Z x d W 9 0 O 1 N l Y 3 R p b 2 4 x L 0 V 4 c G 9 y d C B z a G V l d H M g K D E 0 K S 9 D a G F u Z 2 V k I F R 5 c G U u e 0 N v b H V t b j M s M 3 0 m c X V v d D s s J n F 1 b 3 Q 7 U 2 V j d G l v b j E v R X h w b 3 J 0 I H N o Z W V 0 c y A o M T Q p L 0 N o Y W 5 n Z W Q g V H l w Z S 5 7 Q 2 9 s d W 1 u N C w 0 f S Z x d W 9 0 O y w m c X V v d D t T Z W N 0 a W 9 u M S 9 F e H B v c n Q g c 2 h l Z X R z I C g x N C k v Q 2 h h b m d l Z C B U e X B l L n t D b 2 x 1 b W 4 1 L D V 9 J n F 1 b 3 Q 7 L C Z x d W 9 0 O 1 N l Y 3 R p b 2 4 x L 0 V 4 c G 9 y d C B z a G V l d H M g K D E 0 K S 9 D a G F u Z 2 V k I F R 5 c G U u e 0 N v b H V t b j Y s N n 0 m c X V v d D s s J n F 1 b 3 Q 7 U 2 V j d G l v b j E v R X h w b 3 J 0 I H N o Z W V 0 c y A o M T Q p L 0 N o Y W 5 n Z W Q g V H l w Z S 5 7 Q 2 9 s d W 1 u N y w 3 f S Z x d W 9 0 O y w m c X V v d D t T Z W N 0 a W 9 u M S 9 F e H B v c n Q g c 2 h l Z X R z I C g x N C k v Q 2 h h b m d l Z C B U e X B l L n t D b 2 x 1 b W 4 4 L D h 9 J n F 1 b 3 Q 7 L C Z x d W 9 0 O 1 N l Y 3 R p b 2 4 x L 0 V 4 c G 9 y d C B z a G V l d H M g K D E 0 K S 9 D a G F u Z 2 V k I F R 5 c G U u e 0 N v b H V t b j k s O X 0 m c X V v d D s s J n F 1 b 3 Q 7 U 2 V j d G l v b j E v R X h w b 3 J 0 I H N o Z W V 0 c y A o M T Q p L 0 N o Y W 5 n Z W Q g V H l w Z S 5 7 Q 2 9 s d W 1 u M T A s M T B 9 J n F 1 b 3 Q 7 L C Z x d W 9 0 O 1 N l Y 3 R p b 2 4 x L 0 V 4 c G 9 y d C B z a G V l d H M g K D E 0 K S 9 D a G F u Z 2 V k I F R 5 c G U u e 0 N v b H V t b j E x L D E x f S Z x d W 9 0 O y w m c X V v d D t T Z W N 0 a W 9 u M S 9 F e H B v c n Q g c 2 h l Z X R z I C g x N C k v Q 2 h h b m d l Z C B U e X B l L n t D b 2 x 1 b W 4 x M i w x M n 0 m c X V v d D s s J n F 1 b 3 Q 7 U 2 V j d G l v b j E v R X h w b 3 J 0 I H N o Z W V 0 c y A o M T Q p L 0 N o Y W 5 n Z W Q g V H l w Z S 5 7 Q 2 9 s d W 1 u M T M s M T N 9 J n F 1 b 3 Q 7 L C Z x d W 9 0 O 1 N l Y 3 R p b 2 4 x L 0 V 4 c G 9 y d C B z a G V l d H M g K D E 0 K S 9 D a G F u Z 2 V k I F R 5 c G U u e 0 N v b H V t b j E 0 L D E 0 f S Z x d W 9 0 O y w m c X V v d D t T Z W N 0 a W 9 u M S 9 F e H B v c n Q g c 2 h l Z X R z I C g x N C k v Q 2 h h b m d l Z C B U e X B l L n t D b 2 x 1 b W 4 x N S w x N X 0 m c X V v d D s s J n F 1 b 3 Q 7 U 2 V j d G l v b j E v R X h w b 3 J 0 I H N o Z W V 0 c y A o M T Q p L 0 N o Y W 5 n Z W Q g V H l w Z S 5 7 Q 2 9 s d W 1 u M T Y s M T Z 9 J n F 1 b 3 Q 7 L C Z x d W 9 0 O 1 N l Y 3 R p b 2 4 x L 0 V 4 c G 9 y d C B z a G V l d H M g K D E 0 K S 9 D a G F u Z 2 V k I F R 5 c G U u e 0 N v b H V t b j E 3 L D E 3 f S Z x d W 9 0 O y w m c X V v d D t T Z W N 0 a W 9 u M S 9 F e H B v c n Q g c 2 h l Z X R z I C g x N C k v Q 2 h h b m d l Z C B U e X B l L n t D b 2 x 1 b W 4 x O C w x O H 0 m c X V v d D s s J n F 1 b 3 Q 7 U 2 V j d G l v b j E v R X h w b 3 J 0 I H N o Z W V 0 c y A o M T Q p L 0 N o Y W 5 n Z W Q g V H l w Z S 5 7 Q 2 9 s d W 1 u M T k s M T l 9 J n F 1 b 3 Q 7 L C Z x d W 9 0 O 1 N l Y 3 R p b 2 4 x L 0 V 4 c G 9 y d C B z a G V l d H M g K D E 0 K S 9 D a G F u Z 2 V k I F R 5 c G U u e 0 N v b H V t b j I w L D I w f S Z x d W 9 0 O y w m c X V v d D t T Z W N 0 a W 9 u M S 9 F e H B v c n Q g c 2 h l Z X R z I C g x N C k v Q 2 h h b m d l Z C B U e X B l L n t D b 2 x 1 b W 4 y M S w y M X 0 m c X V v d D s s J n F 1 b 3 Q 7 U 2 V j d G l v b j E v R X h w b 3 J 0 I H N o Z W V 0 c y A o M T Q p L 0 N o Y W 5 n Z W Q g V H l w Z S 5 7 Q 2 9 s d W 1 u M j I s M j J 9 J n F 1 b 3 Q 7 L C Z x d W 9 0 O 1 N l Y 3 R p b 2 4 x L 0 V 4 c G 9 y d C B z a G V l d H M g K D E 0 K S 9 D a G F u Z 2 V k I F R 5 c G U u e 0 N v b H V t b j I z L D I z f S Z x d W 9 0 O y w m c X V v d D t T Z W N 0 a W 9 u M S 9 F e H B v c n Q g c 2 h l Z X R z I C g x N C k v Q 2 h h b m d l Z C B U e X B l L n t D b 2 x 1 b W 4 y N C w y N H 0 m c X V v d D s s J n F 1 b 3 Q 7 U 2 V j d G l v b j E v R X h w b 3 J 0 I H N o Z W V 0 c y A o M T Q p L 0 N o Y W 5 n Z W Q g V H l w Z S 5 7 Q 2 9 s d W 1 u M j U s M j V 9 J n F 1 b 3 Q 7 L C Z x d W 9 0 O 1 N l Y 3 R p b 2 4 x L 0 V 4 c G 9 y d C B z a G V l d H M g K D E 0 K S 9 D a G F u Z 2 V k I F R 5 c G U u e 0 N v b H V t b j I 2 L D I 2 f S Z x d W 9 0 O y w m c X V v d D t T Z W N 0 a W 9 u M S 9 F e H B v c n Q g c 2 h l Z X R z I C g x N C k v Q 2 h h b m d l Z C B U e X B l L n t D b 2 x 1 b W 4 y N y w y N 3 0 m c X V v d D s s J n F 1 b 3 Q 7 U 2 V j d G l v b j E v R X h w b 3 J 0 I H N o Z W V 0 c y A o M T Q p L 0 N o Y W 5 n Z W Q g V H l w Z S 5 7 Q 2 9 s d W 1 u M j g s M j h 9 J n F 1 b 3 Q 7 L C Z x d W 9 0 O 1 N l Y 3 R p b 2 4 x L 0 V 4 c G 9 y d C B z a G V l d H M g K D E 0 K S 9 D a G F u Z 2 V k I F R 5 c G U u e 0 N v b H V t b j I 5 L D I 5 f S Z x d W 9 0 O y w m c X V v d D t T Z W N 0 a W 9 u M S 9 F e H B v c n Q g c 2 h l Z X R z I C g x N C k v Q 2 h h b m d l Z C B U e X B l L n t D b 2 x 1 b W 4 z M C w z M H 0 m c X V v d D s s J n F 1 b 3 Q 7 U 2 V j d G l v b j E v R X h w b 3 J 0 I H N o Z W V 0 c y A o M T Q p L 0 N o Y W 5 n Z W Q g V H l w Z S 5 7 Q 2 9 s d W 1 u M z E s M z F 9 J n F 1 b 3 Q 7 L C Z x d W 9 0 O 1 N l Y 3 R p b 2 4 x L 0 V 4 c G 9 y d C B z a G V l d H M g K D E 0 K S 9 D a G F u Z 2 V k I F R 5 c G U u e 0 N v b H V t b j M y L D M y f S Z x d W 9 0 O y w m c X V v d D t T Z W N 0 a W 9 u M S 9 F e H B v c n Q g c 2 h l Z X R z I C g x N C k v Q 2 h h b m d l Z C B U e X B l L n t D b 2 x 1 b W 4 z M y w z M 3 0 m c X V v d D s s J n F 1 b 3 Q 7 U 2 V j d G l v b j E v R X h w b 3 J 0 I H N o Z W V 0 c y A o M T Q p L 0 N o Y W 5 n Z W Q g V H l w Z S 5 7 Q 2 9 s d W 1 u M z Q s M z R 9 J n F 1 b 3 Q 7 L C Z x d W 9 0 O 1 N l Y 3 R p b 2 4 x L 0 V 4 c G 9 y d C B z a G V l d H M g K D E 0 K S 9 D a G F u Z 2 V k I F R 5 c G U u e 0 N v b H V t b j M 1 L D M 1 f S Z x d W 9 0 O y w m c X V v d D t T Z W N 0 a W 9 u M S 9 F e H B v c n Q g c 2 h l Z X R z I C g x N C k v Q 2 h h b m d l Z C B U e X B l L n t D b 2 x 1 b W 4 z N i w z N n 0 m c X V v d D s s J n F 1 b 3 Q 7 U 2 V j d G l v b j E v R X h w b 3 J 0 I H N o Z W V 0 c y A o M T Q p L 0 N o Y W 5 n Z W Q g V H l w Z S 5 7 Q 2 9 s d W 1 u M z c s M z d 9 J n F 1 b 3 Q 7 L C Z x d W 9 0 O 1 N l Y 3 R p b 2 4 x L 0 V 4 c G 9 y d C B z a G V l d H M g K D E 0 K S 9 D a G F u Z 2 V k I F R 5 c G U u e 0 N v b H V t b j M 4 L D M 4 f S Z x d W 9 0 O y w m c X V v d D t T Z W N 0 a W 9 u M S 9 F e H B v c n Q g c 2 h l Z X R z I C g x N C k v Q 2 h h b m d l Z C B U e X B l L n t D b 2 x 1 b W 4 z O S w z O X 0 m c X V v d D s s J n F 1 b 3 Q 7 U 2 V j d G l v b j E v R X h w b 3 J 0 I H N o Z W V 0 c y A o M T Q p L 0 N o Y W 5 n Z W Q g V H l w Z S 5 7 Q 2 9 s d W 1 u N D A s N D B 9 J n F 1 b 3 Q 7 X S w m c X V v d D t D b 2 x 1 b W 5 D b 3 V u d C Z x d W 9 0 O z o 0 M S w m c X V v d D t L Z X l D b 2 x 1 b W 5 O Y W 1 l c y Z x d W 9 0 O z p b X S w m c X V v d D t D b 2 x 1 b W 5 J Z G V u d G l 0 a W V z J n F 1 b 3 Q 7 O l s m c X V v d D t T Z W N 0 a W 9 u M S 9 F e H B v c n Q g c 2 h l Z X R z I C g x N C k v Q 2 h h b m d l Z C B U e X B l L n t T b 3 V y Y 2 U u T m F t Z S w w f S Z x d W 9 0 O y w m c X V v d D t T Z W N 0 a W 9 u M S 9 F e H B v c n Q g c 2 h l Z X R z I C g x N C k v Q 2 h h b m d l Z C B U e X B l L n t F e H B v c n Q g U 2 h l Z X Q s M X 0 m c X V v d D s s J n F 1 b 3 Q 7 U 2 V j d G l v b j E v R X h w b 3 J 0 I H N o Z W V 0 c y A o M T Q p L 0 N o Y W 5 n Z W Q g V H l w Z S 5 7 Q 2 9 s d W 1 u M i w y f S Z x d W 9 0 O y w m c X V v d D t T Z W N 0 a W 9 u M S 9 F e H B v c n Q g c 2 h l Z X R z I C g x N C k v Q 2 h h b m d l Z C B U e X B l L n t D b 2 x 1 b W 4 z L D N 9 J n F 1 b 3 Q 7 L C Z x d W 9 0 O 1 N l Y 3 R p b 2 4 x L 0 V 4 c G 9 y d C B z a G V l d H M g K D E 0 K S 9 D a G F u Z 2 V k I F R 5 c G U u e 0 N v b H V t b j Q s N H 0 m c X V v d D s s J n F 1 b 3 Q 7 U 2 V j d G l v b j E v R X h w b 3 J 0 I H N o Z W V 0 c y A o M T Q p L 0 N o Y W 5 n Z W Q g V H l w Z S 5 7 Q 2 9 s d W 1 u N S w 1 f S Z x d W 9 0 O y w m c X V v d D t T Z W N 0 a W 9 u M S 9 F e H B v c n Q g c 2 h l Z X R z I C g x N C k v Q 2 h h b m d l Z C B U e X B l L n t D b 2 x 1 b W 4 2 L D Z 9 J n F 1 b 3 Q 7 L C Z x d W 9 0 O 1 N l Y 3 R p b 2 4 x L 0 V 4 c G 9 y d C B z a G V l d H M g K D E 0 K S 9 D a G F u Z 2 V k I F R 5 c G U u e 0 N v b H V t b j c s N 3 0 m c X V v d D s s J n F 1 b 3 Q 7 U 2 V j d G l v b j E v R X h w b 3 J 0 I H N o Z W V 0 c y A o M T Q p L 0 N o Y W 5 n Z W Q g V H l w Z S 5 7 Q 2 9 s d W 1 u O C w 4 f S Z x d W 9 0 O y w m c X V v d D t T Z W N 0 a W 9 u M S 9 F e H B v c n Q g c 2 h l Z X R z I C g x N C k v Q 2 h h b m d l Z C B U e X B l L n t D b 2 x 1 b W 4 5 L D l 9 J n F 1 b 3 Q 7 L C Z x d W 9 0 O 1 N l Y 3 R p b 2 4 x L 0 V 4 c G 9 y d C B z a G V l d H M g K D E 0 K S 9 D a G F u Z 2 V k I F R 5 c G U u e 0 N v b H V t b j E w L D E w f S Z x d W 9 0 O y w m c X V v d D t T Z W N 0 a W 9 u M S 9 F e H B v c n Q g c 2 h l Z X R z I C g x N C k v Q 2 h h b m d l Z C B U e X B l L n t D b 2 x 1 b W 4 x M S w x M X 0 m c X V v d D s s J n F 1 b 3 Q 7 U 2 V j d G l v b j E v R X h w b 3 J 0 I H N o Z W V 0 c y A o M T Q p L 0 N o Y W 5 n Z W Q g V H l w Z S 5 7 Q 2 9 s d W 1 u M T I s M T J 9 J n F 1 b 3 Q 7 L C Z x d W 9 0 O 1 N l Y 3 R p b 2 4 x L 0 V 4 c G 9 y d C B z a G V l d H M g K D E 0 K S 9 D a G F u Z 2 V k I F R 5 c G U u e 0 N v b H V t b j E z L D E z f S Z x d W 9 0 O y w m c X V v d D t T Z W N 0 a W 9 u M S 9 F e H B v c n Q g c 2 h l Z X R z I C g x N C k v Q 2 h h b m d l Z C B U e X B l L n t D b 2 x 1 b W 4 x N C w x N H 0 m c X V v d D s s J n F 1 b 3 Q 7 U 2 V j d G l v b j E v R X h w b 3 J 0 I H N o Z W V 0 c y A o M T Q p L 0 N o Y W 5 n Z W Q g V H l w Z S 5 7 Q 2 9 s d W 1 u M T U s M T V 9 J n F 1 b 3 Q 7 L C Z x d W 9 0 O 1 N l Y 3 R p b 2 4 x L 0 V 4 c G 9 y d C B z a G V l d H M g K D E 0 K S 9 D a G F u Z 2 V k I F R 5 c G U u e 0 N v b H V t b j E 2 L D E 2 f S Z x d W 9 0 O y w m c X V v d D t T Z W N 0 a W 9 u M S 9 F e H B v c n Q g c 2 h l Z X R z I C g x N C k v Q 2 h h b m d l Z C B U e X B l L n t D b 2 x 1 b W 4 x N y w x N 3 0 m c X V v d D s s J n F 1 b 3 Q 7 U 2 V j d G l v b j E v R X h w b 3 J 0 I H N o Z W V 0 c y A o M T Q p L 0 N o Y W 5 n Z W Q g V H l w Z S 5 7 Q 2 9 s d W 1 u M T g s M T h 9 J n F 1 b 3 Q 7 L C Z x d W 9 0 O 1 N l Y 3 R p b 2 4 x L 0 V 4 c G 9 y d C B z a G V l d H M g K D E 0 K S 9 D a G F u Z 2 V k I F R 5 c G U u e 0 N v b H V t b j E 5 L D E 5 f S Z x d W 9 0 O y w m c X V v d D t T Z W N 0 a W 9 u M S 9 F e H B v c n Q g c 2 h l Z X R z I C g x N C k v Q 2 h h b m d l Z C B U e X B l L n t D b 2 x 1 b W 4 y M C w y M H 0 m c X V v d D s s J n F 1 b 3 Q 7 U 2 V j d G l v b j E v R X h w b 3 J 0 I H N o Z W V 0 c y A o M T Q p L 0 N o Y W 5 n Z W Q g V H l w Z S 5 7 Q 2 9 s d W 1 u M j E s M j F 9 J n F 1 b 3 Q 7 L C Z x d W 9 0 O 1 N l Y 3 R p b 2 4 x L 0 V 4 c G 9 y d C B z a G V l d H M g K D E 0 K S 9 D a G F u Z 2 V k I F R 5 c G U u e 0 N v b H V t b j I y L D I y f S Z x d W 9 0 O y w m c X V v d D t T Z W N 0 a W 9 u M S 9 F e H B v c n Q g c 2 h l Z X R z I C g x N C k v Q 2 h h b m d l Z C B U e X B l L n t D b 2 x 1 b W 4 y M y w y M 3 0 m c X V v d D s s J n F 1 b 3 Q 7 U 2 V j d G l v b j E v R X h w b 3 J 0 I H N o Z W V 0 c y A o M T Q p L 0 N o Y W 5 n Z W Q g V H l w Z S 5 7 Q 2 9 s d W 1 u M j Q s M j R 9 J n F 1 b 3 Q 7 L C Z x d W 9 0 O 1 N l Y 3 R p b 2 4 x L 0 V 4 c G 9 y d C B z a G V l d H M g K D E 0 K S 9 D a G F u Z 2 V k I F R 5 c G U u e 0 N v b H V t b j I 1 L D I 1 f S Z x d W 9 0 O y w m c X V v d D t T Z W N 0 a W 9 u M S 9 F e H B v c n Q g c 2 h l Z X R z I C g x N C k v Q 2 h h b m d l Z C B U e X B l L n t D b 2 x 1 b W 4 y N i w y N n 0 m c X V v d D s s J n F 1 b 3 Q 7 U 2 V j d G l v b j E v R X h w b 3 J 0 I H N o Z W V 0 c y A o M T Q p L 0 N o Y W 5 n Z W Q g V H l w Z S 5 7 Q 2 9 s d W 1 u M j c s M j d 9 J n F 1 b 3 Q 7 L C Z x d W 9 0 O 1 N l Y 3 R p b 2 4 x L 0 V 4 c G 9 y d C B z a G V l d H M g K D E 0 K S 9 D a G F u Z 2 V k I F R 5 c G U u e 0 N v b H V t b j I 4 L D I 4 f S Z x d W 9 0 O y w m c X V v d D t T Z W N 0 a W 9 u M S 9 F e H B v c n Q g c 2 h l Z X R z I C g x N C k v Q 2 h h b m d l Z C B U e X B l L n t D b 2 x 1 b W 4 y O S w y O X 0 m c X V v d D s s J n F 1 b 3 Q 7 U 2 V j d G l v b j E v R X h w b 3 J 0 I H N o Z W V 0 c y A o M T Q p L 0 N o Y W 5 n Z W Q g V H l w Z S 5 7 Q 2 9 s d W 1 u M z A s M z B 9 J n F 1 b 3 Q 7 L C Z x d W 9 0 O 1 N l Y 3 R p b 2 4 x L 0 V 4 c G 9 y d C B z a G V l d H M g K D E 0 K S 9 D a G F u Z 2 V k I F R 5 c G U u e 0 N v b H V t b j M x L D M x f S Z x d W 9 0 O y w m c X V v d D t T Z W N 0 a W 9 u M S 9 F e H B v c n Q g c 2 h l Z X R z I C g x N C k v Q 2 h h b m d l Z C B U e X B l L n t D b 2 x 1 b W 4 z M i w z M n 0 m c X V v d D s s J n F 1 b 3 Q 7 U 2 V j d G l v b j E v R X h w b 3 J 0 I H N o Z W V 0 c y A o M T Q p L 0 N o Y W 5 n Z W Q g V H l w Z S 5 7 Q 2 9 s d W 1 u M z M s M z N 9 J n F 1 b 3 Q 7 L C Z x d W 9 0 O 1 N l Y 3 R p b 2 4 x L 0 V 4 c G 9 y d C B z a G V l d H M g K D E 0 K S 9 D a G F u Z 2 V k I F R 5 c G U u e 0 N v b H V t b j M 0 L D M 0 f S Z x d W 9 0 O y w m c X V v d D t T Z W N 0 a W 9 u M S 9 F e H B v c n Q g c 2 h l Z X R z I C g x N C k v Q 2 h h b m d l Z C B U e X B l L n t D b 2 x 1 b W 4 z N S w z N X 0 m c X V v d D s s J n F 1 b 3 Q 7 U 2 V j d G l v b j E v R X h w b 3 J 0 I H N o Z W V 0 c y A o M T Q p L 0 N o Y W 5 n Z W Q g V H l w Z S 5 7 Q 2 9 s d W 1 u M z Y s M z Z 9 J n F 1 b 3 Q 7 L C Z x d W 9 0 O 1 N l Y 3 R p b 2 4 x L 0 V 4 c G 9 y d C B z a G V l d H M g K D E 0 K S 9 D a G F u Z 2 V k I F R 5 c G U u e 0 N v b H V t b j M 3 L D M 3 f S Z x d W 9 0 O y w m c X V v d D t T Z W N 0 a W 9 u M S 9 F e H B v c n Q g c 2 h l Z X R z I C g x N C k v Q 2 h h b m d l Z C B U e X B l L n t D b 2 x 1 b W 4 z O C w z O H 0 m c X V v d D s s J n F 1 b 3 Q 7 U 2 V j d G l v b j E v R X h w b 3 J 0 I H N o Z W V 0 c y A o M T Q p L 0 N o Y W 5 n Z W Q g V H l w Z S 5 7 Q 2 9 s d W 1 u M z k s M z l 9 J n F 1 b 3 Q 7 L C Z x d W 9 0 O 1 N l Y 3 R p b 2 4 x L 0 V 4 c G 9 y d C B z a G V l d H M g K D E 0 K S 9 D a G F u Z 2 V k I F R 5 c G U u e 0 N v b H V t b j Q w L D Q w f S Z x d W 9 0 O 1 0 s J n F 1 b 3 Q 7 U m V s Y X R p b 2 5 z a G l w S W 5 m b y Z x d W 9 0 O z p b X X 0 i L z 4 8 R W 5 0 c n k g V H l w Z T 0 i U m V z d W x 0 V H l w Z S I g V m F s d W U 9 I n N F e G N l c H R p b 2 4 i L z 4 8 R W 5 0 c n k g V H l w Z T 0 i R m l s b E 9 i a m V j d F R 5 c G U i I F Z h b H V l P S J z Q 2 9 u b m V j d G l v b k 9 u b H k i L z 4 8 R W 5 0 c n k g V H l w Z T 0 i T G 9 h Z G V k V G 9 B b m F s e X N p c 1 N l c n Z p Y 2 V z I i B W Y W x 1 Z T 0 i b D A i L z 4 8 L 1 N 0 Y W J s Z U V u d H J p Z X M + P C 9 J d G V t P j x J d G V t P j x J d G V t T G 9 j Y X R p b 2 4 + P E l 0 Z W 1 U e X B l P k Z v c m 1 1 b G E 8 L 0 l 0 Z W 1 U e X B l P j x J d G V t U G F 0 a D 5 T Z W N 0 a W 9 u M S 9 F e H B v c n Q l M j B z a G V l d H M l M j A o M T Y p P C 9 J d G V t U G F 0 a D 4 8 L 0 l 0 Z W 1 M b 2 N h d G l v b j 4 8 U 3 R h Y m x l R W 5 0 c m l l c z 4 8 R W 5 0 c n k g V H l w Z T 0 i Q W R k Z W R U b 0 R h d G F N b 2 R l b C I g V m F s d W U 9 I m w w I i 8 + P E V u d H J 5 I F R 5 c G U 9 I k J 1 Z m Z l c k 5 l e H R S Z W Z y Z X N o I i B W Y W x 1 Z T 0 i b D E i L z 4 8 R W 5 0 c n k g V H l w Z T 0 i R m l s b E N v d W 5 0 I i B W Y W x 1 Z T 0 i b D U 0 I i 8 + P E V u d H J 5 I F R 5 c G U 9 I k Z p b G x F b m F i b G V k I i B W Y W x 1 Z T 0 i b D A i L z 4 8 R W 5 0 c n k g V H l w Z T 0 i R m l s b E V y c m 9 y Q 2 9 k Z S I g V m F s d W U 9 I n N V b m t u b 3 d u I i 8 + P E V u d H J 5 I F R 5 c G U 9 I k Z p b G x F c n J v c k N v d W 5 0 I i B W Y W x 1 Z T 0 i b D A i L z 4 8 R W 5 0 c n k g V H l w Z T 0 i R m l s b E x h c 3 R V c G R h d G V k I i B W Y W x 1 Z T 0 i Z D I w M j A t M D g t M D N U M T Q 6 M z U 6 M T A u O T k 1 M j k 1 M l o i L z 4 8 R W 5 0 c n k g V H l w Z T 0 i R m l s b E N v b H V t b l R 5 c G V z I i B W Y W x 1 Z T 0 i c 0 V B W U d C d 2 N I Q m c 9 P S I v P j x F b n R y e S B U e X B l P S J G a W x s Q 2 9 s d W 1 u T m F t Z X M i I F Z h b H V l P S J z W y Z x d W 9 0 O 0 N v b n R l b n Q m c X V v d D s s J n F 1 b 3 Q 7 T m F t Z S Z x d W 9 0 O y w m c X V v d D t F e H R l b n N p b 2 4 m c X V v d D s s J n F 1 b 3 Q 7 R G F 0 Z S B h Y 2 N l c 3 N l Z C Z x d W 9 0 O y w m c X V v d D t E Y X R l I G 1 v Z G l m a W V k J n F 1 b 3 Q 7 L C Z x d W 9 0 O 0 R h d G U g Y 3 J l Y X R l Z C Z x d W 9 0 O y w m c X V v d D t G b 2 x k Z X I g U G F 0 a 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F e H B v c n Q g c 2 h l Z X R z I C g x N i k v U 2 9 1 c m N l L n t D b 2 5 0 Z W 5 0 L D B 9 J n F 1 b 3 Q 7 L C Z x d W 9 0 O 1 N l Y 3 R p b 2 4 x L 0 V 4 c G 9 y d C B z a G V l d H M g K D E 2 K S 9 T b 3 V y Y 2 U u e 0 5 h b W U s M X 0 m c X V v d D s s J n F 1 b 3 Q 7 U 2 V j d G l v b j E v R X h w b 3 J 0 I H N o Z W V 0 c y A o M T Y p L 1 N v d X J j Z S 5 7 R X h 0 Z W 5 z a W 9 u L D J 9 J n F 1 b 3 Q 7 L C Z x d W 9 0 O 1 N l Y 3 R p b 2 4 x L 0 V 4 c G 9 y d C B z a G V l d H M g K D E 2 K S 9 T b 3 V y Y 2 U u e 0 R h d G U g Y W N j Z X N z Z W Q s M 3 0 m c X V v d D s s J n F 1 b 3 Q 7 U 2 V j d G l v b j E v R X h w b 3 J 0 I H N o Z W V 0 c y A o M T Y p L 1 N v d X J j Z S 5 7 R G F 0 Z S B t b 2 R p Z m l l Z C w 0 f S Z x d W 9 0 O y w m c X V v d D t T Z W N 0 a W 9 u M S 9 F e H B v c n Q g c 2 h l Z X R z I C g x N i k v U 2 9 1 c m N l L n t E Y X R l I G N y Z W F 0 Z W Q s N X 0 m c X V v d D s s J n F 1 b 3 Q 7 U 2 V j d G l v b j E v R X h w b 3 J 0 I H N o Z W V 0 c y A o M T Y p L 1 N v d X J j Z S 5 7 R m 9 s Z G V y I F B h d G g s N 3 0 m c X V v d D t d L C Z x d W 9 0 O 0 N v b H V t b k N v d W 5 0 J n F 1 b 3 Q 7 O j c s J n F 1 b 3 Q 7 S 2 V 5 Q 2 9 s d W 1 u T m F t Z X M m c X V v d D s 6 W y Z x d W 9 0 O 0 Z v b G R l c i B Q Y X R o J n F 1 b 3 Q 7 L C Z x d W 9 0 O 0 5 h b W U m c X V v d D t d L C Z x d W 9 0 O 0 N v b H V t b k l k Z W 5 0 a X R p Z X M m c X V v d D s 6 W y Z x d W 9 0 O 1 N l Y 3 R p b 2 4 x L 0 V 4 c G 9 y d C B z a G V l d H M g K D E 2 K S 9 T b 3 V y Y 2 U u e 0 N v b n R l b n Q s M H 0 m c X V v d D s s J n F 1 b 3 Q 7 U 2 V j d G l v b j E v R X h w b 3 J 0 I H N o Z W V 0 c y A o M T Y p L 1 N v d X J j Z S 5 7 T m F t Z S w x f S Z x d W 9 0 O y w m c X V v d D t T Z W N 0 a W 9 u M S 9 F e H B v c n Q g c 2 h l Z X R z I C g x N i k v U 2 9 1 c m N l L n t F e H R l b n N p b 2 4 s M n 0 m c X V v d D s s J n F 1 b 3 Q 7 U 2 V j d G l v b j E v R X h w b 3 J 0 I H N o Z W V 0 c y A o M T Y p L 1 N v d X J j Z S 5 7 R G F 0 Z S B h Y 2 N l c 3 N l Z C w z f S Z x d W 9 0 O y w m c X V v d D t T Z W N 0 a W 9 u M S 9 F e H B v c n Q g c 2 h l Z X R z I C g x N i k v U 2 9 1 c m N l L n t E Y X R l I G 1 v Z G l m a W V k L D R 9 J n F 1 b 3 Q 7 L C Z x d W 9 0 O 1 N l Y 3 R p b 2 4 x L 0 V 4 c G 9 y d C B z a G V l d H M g K D E 2 K S 9 T b 3 V y Y 2 U u e 0 R h d G U g Y 3 J l Y X R l Z C w 1 f S Z x d W 9 0 O y w m c X V v d D t T Z W N 0 a W 9 u M S 9 F e H B v c n Q g c 2 h l Z X R z I C g x N i k v U 2 9 1 c m N l L n t G b 2 x k Z X I g U G F 0 a C w 3 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R X h w b 3 J 0 J T I w c 2 h l Z X R z J T I w K D E 3 K T w v S X R l b V B h d G g + P C 9 J d G V t T G 9 j Y X R p b 2 4 + P F N 0 Y W J s Z U V u d H J p Z X M + P E V u d H J 5 I F R 5 c G U 9 I k J 1 Z m Z l c k 5 l e H R S Z W Z y Z X N o I i B W Y W x 1 Z T 0 i b D E i L z 4 8 R W 5 0 c n k g V H l w Z T 0 i R m l s b E V u Y W J s Z W Q i I F Z h b H V l P S J s M S I v P j x F b n R y e S B U e X B l P S J G a W x s R X J y b 3 J D b 2 R l I i B W Y W x 1 Z T 0 i c 1 V u a 2 5 v d 2 4 i L z 4 8 R W 5 0 c n k g V H l w Z T 0 i R m l s b E V y c m 9 y T W V z c 2 F n Z S I g V m F s d W U 9 I n N E b 3 d u b G 9 h Z C B m Y W l s Z W Q u I i 8 + P E V u d H J 5 I F R 5 c G U 9 I k Z p b G x M Y X N 0 V X B k Y X R l Z C I g V m F s d W U 9 I m Q y M D I w L T A 4 L T A z V D E 2 O j A 1 O j U 4 L j M w M D M x M T N a I i 8 + P E V u d H J 5 I F R 5 c G U 9 I k Z p b G x T d G F 0 d X M i I F Z h b H V l P S J z R X J y b 3 I i L z 4 8 R W 5 0 c n k g V H l w Z T 0 i R m l s b F R v R G F 0 Y U 1 v Z G V s R W 5 h Y m x l Z C I g V m F s d W U 9 I m w w I i 8 + P E V u d H J 5 I F R 5 c G U 9 I k l z U H J p d m F 0 Z S I g V m F s d W U 9 I m w w I i 8 + P E V u d H J 5 I F R 5 c G U 9 I l J l c 3 V s d F R 5 c G U i I F Z h b H V l P S J z V G F i b G U i L z 4 8 R W 5 0 c n k g V H l w Z T 0 i R m l s b E 9 i a m V j d F R 5 c G U i I F Z h b H V l P S J z V G F i b G U i L z 4 8 R W 5 0 c n k g V H l w Z T 0 i T m F t Z V V w Z G F 0 Z W R B Z n R l c k Z p b G w i I F Z h b H V l P S J s M S I v P j w v U 3 R h Y m x l R W 5 0 c m l l c z 4 8 L 0 l 0 Z W 0 + P E l 0 Z W 0 + P E l 0 Z W 1 M b 2 N h d G l v b j 4 8 S X R l b V R 5 c G U + R m 9 y b X V s Y T w v S X R l b V R 5 c G U + P E l 0 Z W 1 Q Y X R o P l N l Y 3 R p b 2 4 x L 1 B h c m F t Z X R l c j E w P C 9 J d G V t U G F 0 a D 4 8 L 0 l 0 Z W 1 M b 2 N h d G l v b j 4 8 U 3 R h Y m x l R W 5 0 c m l l c z 4 8 R W 5 0 c n k g V H l w Z T 0 i Q n V m Z m V y T m V 4 d F J l Z n J l c 2 g i I F Z h b H V l P S J s M S I v P j x F b n R y e S B U e X B l P S J G a W x s R W 5 h Y m x l Z C I g V m F s d W U 9 I m w w I i 8 + P E V u d H J 5 I F R 5 c G U 9 I k Z p b G x F c n J v c k N v Z G U i I F Z h b H V l P S J z V W 5 r b m 9 3 b i I v P j x F b n R y e S B U e X B l P S J G a W x s R X J y b 3 J N Z X N z Y W d l I i B W Y W x 1 Z T 0 i c 0 R v d 2 5 s b 2 F k I G Z h a W x l Z C 4 i L z 4 8 R W 5 0 c n k g V H l w Z T 0 i R m l s b E x h c 3 R V c G R h d G V k I i B W Y W x 1 Z T 0 i Z D I w M j A t M D g t M D N U M T Y 6 M D U 6 N T Y u N D Y y O T I y N F o i L z 4 8 R W 5 0 c n k g V H l w Z T 0 i R m l s b F N 0 Y X R 1 c y I g V m F s d W U 9 I n N F c n J v c i I v P j x F b n R y e S B U e X B l P S J G a W x s V G 9 E Y X R h T W 9 k Z W x F b m F i b G V k I i B W Y W x 1 Z T 0 i b D A i L z 4 8 R W 5 0 c n k g V H l w Z T 0 i S X N Q c m l 2 Y X R l I i B W Y W x 1 Z T 0 i b D A i L z 4 8 R W 5 0 c n k g V H l w Z T 0 i U X V l c n l H c m 9 1 c E l E I i B W Y W x 1 Z T 0 i c z J k M G I 1 O T N k L T F m Z m I t N D Z m O C 1 h Z D A 2 L T c 1 O T A w Z T g y M j Y w N C I v P j x F b n R y e S B U e X B l P S J S Z X N 1 b H R U e X B l I i B W Y W x 1 Z T 0 i c 0 J p b m F y e S I v P j x F b n R y e S B U e X B l P S J G a W x s T 2 J q Z W N 0 V H l w Z S I g V m F s d W U 9 I n N D b 2 5 u Z W N 0 a W 9 u T 2 5 s e S I v P j x F b n R y e S B U e X B l P S J M b 2 F k V G 9 S Z X B v c n R E a X N h Y m x l Z C I g V m F s d W U 9 I m w x I i 8 + P C 9 T d G F i b G V F b n R y a W V z P j w v S X R l b T 4 8 S X R l b T 4 8 S X R l b U x v Y 2 F 0 a W 9 u P j x J d G V t V H l w Z T 5 G b 3 J t d W x h P C 9 J d G V t V H l w Z T 4 8 S X R l b V B h d G g + U 2 V j d G l v b j E v U 2 F t c G x l J T I w R m l s Z S U y M C g x M C k 8 L 0 l 0 Z W 1 Q Y X R o P j w v S X R l b U x v Y 2 F 0 a W 9 u P j x T d G F i b G V F b n R y a W V z P j x F b n R y e S B U e X B l P S J C d W Z m Z X J O Z X h 0 U m V m c m V z a C I g V m F s d W U 9 I m w x I i 8 + P E V u d H J 5 I F R 5 c G U 9 I k Z p b G x F b m F i b G V k I i B W Y W x 1 Z T 0 i b D A i L z 4 8 R W 5 0 c n k g V H l w Z T 0 i R m l s b E V y c m 9 y Q 2 9 k Z S I g V m F s d W U 9 I n N V b m t u b 3 d u I i 8 + P E V u d H J 5 I F R 5 c G U 9 I k Z p b G x F c n J v c k 1 l c 3 N h Z 2 U i I F Z h b H V l P S J z R G 9 3 b m x v Y W Q g Z m F p b G V k L i I v P j x F b n R y e S B U e X B l P S J G a W x s T G F z d F V w Z G F 0 Z W Q i I F Z h b H V l P S J k M j A y M C 0 w O C 0 w M 1 Q x N j o w N T o 1 N i 4 0 N z g 4 O D A 0 W i I v P j x F b n R y e S B U e X B l P S J G a W x s U 3 R h d H V z I i B W Y W x 1 Z T 0 i c 0 V y c m 9 y I i 8 + P E V u d H J 5 I F R 5 c G U 9 I k Z p b G x U b 0 R h d G F N b 2 R l b E V u Y W J s Z W Q i I F Z h b H V l P S J s M C I v P j x F b n R y e S B U e X B l P S J J c 1 B y a X Z h d G U i I F Z h b H V l P S J s M C I v P j x F b n R y e S B U e X B l P S J R d W V y e U d y b 3 V w S U Q i I F Z h b H V l P S J z M m Q w Y j U 5 M 2 Q t M W Z m Y i 0 0 N m Y 4 L W F k M D Y t N z U 5 M D B l O D I y N j A 0 I i 8 + P E V u d H J 5 I F R 5 c G U 9 I l J l c 3 V s d F R 5 c G U i I F Z h b H V l P S J z Q m l u Y X J 5 I i 8 + P E V u d H J 5 I F R 5 c G U 9 I k Z p b G x P Y m p l Y 3 R U e X B l I i B W Y W x 1 Z T 0 i c 0 N v b m 5 l Y 3 R p b 2 5 P b m x 5 I i 8 + P E V u d H J 5 I F R 5 c G U 9 I k x v Y W R l Z F R v Q W 5 h b H l z a X N T Z X J 2 a W N l c y I g V m F s d W U 9 I m w w I i 8 + P E V u d H J 5 I F R 5 c G U 9 I k x v Y W R U b 1 J l c G 9 y d E R p c 2 F i b G V k I i B W Y W x 1 Z T 0 i b D E i L z 4 8 L 1 N 0 Y W J s Z U V u d H J p Z X M + P C 9 J d G V t P j x J d G V t P j x J d G V t T G 9 j Y X R p b 2 4 + P E l 0 Z W 1 U e X B l P k Z v c m 1 1 b G E 8 L 0 l 0 Z W 1 U e X B l P j x J d G V t U G F 0 a D 5 T Z W N 0 a W 9 u M S 9 U c m F u c 2 Z v c m 0 l M j B T Y W 1 w b G U l M j B G a W x l J T I w K D E w 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w L T A 4 L T A z V D E 2 O j A 1 O j U 2 L j Q y O D A x N z N 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O D E 4 M z I y O T I t M D R h N C 0 0 Y j I x L T g x Z D Y t M G Z l M T Q 3 Y z E 4 M z F j I i 8 + P E V u d H J 5 I F R 5 c G U 9 I l J l c 3 V s d F R 5 c G U i I F Z h b H V l P S J z V G F i b G U i L z 4 8 R W 5 0 c n k g V H l w Z T 0 i R m l s b E 9 i a m V j d F R 5 c G U i I F Z h b H V l P S J z Q 2 9 u b m V j d G l v b k 9 u b H k i L z 4 8 R W 5 0 c n k g V H l w Z T 0 i T m F t Z V V w Z G F 0 Z W R B Z n R l c k Z p b G w i I F Z h b H V l P S J s M S I v P j x F b n R y e S B U e X B l P S J M b 2 F k V G 9 S Z X B v c n R E a X N h Y m x l Z C I g V m F s d W U 9 I m w x I i 8 + P C 9 T d G F i b G V F b n R y a W V z P j w v S X R l b T 4 8 S X R l b T 4 8 S X R l b U x v Y 2 F 0 a W 9 u P j x J d G V t V H l w Z T 5 G b 3 J t d W x h P C 9 J d G V t V H l w Z T 4 8 S X R l b V B h d G g + U 2 V j d G l v b j E v V H J h b n N m b 3 J t J T I w R m l s Z S U y M C g x M C k 8 L 0 l 0 Z W 1 Q Y X R o P j w v S X R l b U x v Y 2 F 0 a W 9 u P j x T d G F i b G V F b n R y a W V z P j x F b n R y e S B U e X B l P S J C d W Z m Z X J O Z X h 0 U m V m c m V z a C I g V m F s d W U 9 I m w x I i 8 + P E V u d H J 5 I F R 5 c G U 9 I k Z p b G x F b m F i b G V k I i B W Y W x 1 Z T 0 i b D A i L z 4 8 R W 5 0 c n k g V H l w Z T 0 i R m l s b E V y c m 9 y Q 2 9 k Z S I g V m F s d W U 9 I n N V b m t u b 3 d u I i 8 + P E V u d H J 5 I F R 5 c G U 9 I k Z p b G x F c n J v c k 1 l c 3 N h Z 2 U i I F Z h b H V l P S J z R G 9 3 b m x v Y W Q g Z m F p b G V k L i I v P j x F b n R y e S B U e X B l P S J G a W x s T G F z d F V w Z G F 0 Z W Q i I F Z h b H V l P S J k M j A y M C 0 w O C 0 w M 1 Q x N j o w N T o 1 N i 4 0 O T c 3 O T Y 1 W i I v P j x F b n R y e S B U e X B l P S J G a W x s U 3 R h d H V z I i B W Y W x 1 Z T 0 i c 0 V y c m 9 y I i 8 + P E V u d H J 5 I F R 5 c G U 9 I k Z p b G x U b 0 R h d G F N b 2 R l b E V u Y W J s Z W Q i I F Z h b H V l P S J s M C I v P j x F b n R y e S B U e X B l P S J J c 1 B y a X Z h d G U i I F Z h b H V l P S J s M C I v P j x F b n R y e S B U e X B l P S J R d W V y e U d y b 3 V w S U Q i I F Z h b H V l P S J z M m Q w Y j U 5 M 2 Q t M W Z m Y i 0 0 N m Y 4 L W F k M D Y t N z U 5 M D B l O D I y N j A 0 I i 8 + P E V u d H J 5 I F R 5 c G U 9 I l J l c 3 V s d F R 5 c G U i I F Z h b H V l P S J z R n V u Y 3 R p b 2 4 i L z 4 8 R W 5 0 c n k g V H l w Z T 0 i R m l s b E 9 i a m V j d F R 5 c G U i I F Z h b H V l P S J z Q 2 9 u b m V j d G l v b k 9 u b H k i L z 4 8 R W 5 0 c n k g V H l w Z T 0 i T G 9 h Z F R v U m V w b 3 J 0 R G l z Y W J s Z W Q i I F Z h b H V l P S J s M S I v P j w v U 3 R h Y m x l R W 5 0 c m l l c z 4 8 L 0 l 0 Z W 0 + P E l 0 Z W 0 + P E l 0 Z W 1 M b 2 N h d G l v b j 4 8 S X R l b V R 5 c G U + R m 9 y b X V s Y T w v S X R l b V R 5 c G U + P E l 0 Z W 1 Q Y X R o P l N l Y 3 R p b 2 4 x L 0 V 4 c G 9 y d C U y M H N o Z W V 0 c y U y M C g x O C k 8 L 0 l 0 Z W 1 Q Y X R o P j w v S X R l b U x v Y 2 F 0 a W 9 u P j x T d G F i b G V F b n R y a W V z P j x F b n R y e S B U e X B l P S J B Z G R l Z F R v R G F 0 Y U 1 v Z G V s I i B W Y W x 1 Z T 0 i b D A i L z 4 8 R W 5 0 c n k g V H l w Z T 0 i Q n V m Z m V y T m V 4 d F J l Z n J l c 2 g i I F Z h b H V l P S J s M S I v P j x F b n R y e S B U e X B l P S J G a W x s Q 2 9 1 b n Q i I F Z h b H V l P S J s N T I 1 M C I v P j x F b n R y e S B U e X B l P S J G a W x s R W 5 h Y m x l Z C I g V m F s d W U 9 I m w w I i 8 + P E V u d H J 5 I F R 5 c G U 9 I k Z p b G x F c n J v c k N v Z G U i I F Z h b H V l P S J z V W 5 r b m 9 3 b i I v P j x F b n R y e S B U e X B l P S J G a W x s R X J y b 3 J D b 3 V u d C I g V m F s d W U 9 I m w z M S I v P j x F b n R y e S B U e X B l P S J G a W x s T G F z d F V w Z G F 0 Z W Q i I F Z h b H V l P S J k M j A y M C 0 w O C 0 w M 1 Q x N j o x M T o z M C 4 w M D Q 5 O D A 1 W i I v P j x F b n R y e S B U e X B l P S J G a W x s Q 2 9 s d W 1 u V H l w Z X M i I F Z h b H V l P S J z Q m d Z R 0 F 3 Q U F B Q U F B Q U F N R E F 3 T U R B d 0 1 E Q X d N R E F 3 T U R B d 0 1 E Q X d N R E F 3 T U R B d 0 1 E Q X d N R E F 3 T T 0 i L z 4 8 R W 5 0 c n k g V H l w Z T 0 i R m l s b E N v b H V t b k 5 h b W V z I i B W Y W x 1 Z T 0 i c 1 s m c X V v d D t T b 3 V y Y 2 U u T m F t Z S Z x d W 9 0 O y w m c X V v d D t F e H B v c n Q g U 2 h l Z X Q 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D E s J n F 1 b 3 Q 7 a 2 V 5 Q 2 9 s d W 1 u T m F t Z X M m c X V v d D s 6 W 1 0 s J n F 1 b 3 Q 7 c X V l c n l S Z W x h d G l v b n N o a X B z J n F 1 b 3 Q 7 O l t d L C Z x d W 9 0 O 2 N v b H V t b k l k Z W 5 0 a X R p Z X M m c X V v d D s 6 W y Z x d W 9 0 O 1 N l Y 3 R p b 2 4 x L 0 V 4 c G 9 y d C B z a G V l d H M g K D E 4 K S 9 D a G F u Z 2 V k I F R 5 c G U u e 1 N v d X J j Z S 5 O Y W 1 l L D B 9 J n F 1 b 3 Q 7 L C Z x d W 9 0 O 1 N l Y 3 R p b 2 4 x L 0 V 4 c G 9 y d C B z a G V l d H M g K D E 4 K S 9 D a G F u Z 2 V k I F R 5 c G U u e 0 V 4 c G 9 y d C B T a G V l d C w x f S Z x d W 9 0 O y w m c X V v d D t T Z W N 0 a W 9 u M S 9 F e H B v c n Q g c 2 h l Z X R z I C g x O C k v Q 2 h h b m d l Z C B U e X B l L n t D b 2 x 1 b W 4 y L D J 9 J n F 1 b 3 Q 7 L C Z x d W 9 0 O 1 N l Y 3 R p b 2 4 x L 0 V 4 c G 9 y d C B z a G V l d H M g K D E 4 K S 9 D a G F u Z 2 V k I F R 5 c G U u e 0 N v b H V t b j M s M 3 0 m c X V v d D s s J n F 1 b 3 Q 7 U 2 V j d G l v b j E v R X h w b 3 J 0 I H N o Z W V 0 c y A o M T g p L 0 N o Y W 5 n Z W Q g V H l w Z S 5 7 Q 2 9 s d W 1 u N C w 0 f S Z x d W 9 0 O y w m c X V v d D t T Z W N 0 a W 9 u M S 9 F e H B v c n Q g c 2 h l Z X R z I C g x O C k v Q 2 h h b m d l Z C B U e X B l L n t D b 2 x 1 b W 4 1 L D V 9 J n F 1 b 3 Q 7 L C Z x d W 9 0 O 1 N l Y 3 R p b 2 4 x L 0 V 4 c G 9 y d C B z a G V l d H M g K D E 4 K S 9 D a G F u Z 2 V k I F R 5 c G U u e 0 N v b H V t b j Y s N n 0 m c X V v d D s s J n F 1 b 3 Q 7 U 2 V j d G l v b j E v R X h w b 3 J 0 I H N o Z W V 0 c y A o M T g p L 0 N o Y W 5 n Z W Q g V H l w Z S 5 7 Q 2 9 s d W 1 u N y w 3 f S Z x d W 9 0 O y w m c X V v d D t T Z W N 0 a W 9 u M S 9 F e H B v c n Q g c 2 h l Z X R z I C g x O C k v Q 2 h h b m d l Z C B U e X B l L n t D b 2 x 1 b W 4 4 L D h 9 J n F 1 b 3 Q 7 L C Z x d W 9 0 O 1 N l Y 3 R p b 2 4 x L 0 V 4 c G 9 y d C B z a G V l d H M g K D E 4 K S 9 D a G F u Z 2 V k I F R 5 c G U u e 0 N v b H V t b j k s O X 0 m c X V v d D s s J n F 1 b 3 Q 7 U 2 V j d G l v b j E v R X h w b 3 J 0 I H N o Z W V 0 c y A o M T g p L 0 N o Y W 5 n Z W Q g V H l w Z S 5 7 Q 2 9 s d W 1 u M T A s M T B 9 J n F 1 b 3 Q 7 L C Z x d W 9 0 O 1 N l Y 3 R p b 2 4 x L 0 V 4 c G 9 y d C B z a G V l d H M g K D E 4 K S 9 D a G F u Z 2 V k I F R 5 c G U u e 0 N v b H V t b j E x L D E x f S Z x d W 9 0 O y w m c X V v d D t T Z W N 0 a W 9 u M S 9 F e H B v c n Q g c 2 h l Z X R z I C g x O C k v Q 2 h h b m d l Z C B U e X B l L n t D b 2 x 1 b W 4 x M i w x M n 0 m c X V v d D s s J n F 1 b 3 Q 7 U 2 V j d G l v b j E v R X h w b 3 J 0 I H N o Z W V 0 c y A o M T g p L 0 N o Y W 5 n Z W Q g V H l w Z S 5 7 Q 2 9 s d W 1 u M T M s M T N 9 J n F 1 b 3 Q 7 L C Z x d W 9 0 O 1 N l Y 3 R p b 2 4 x L 0 V 4 c G 9 y d C B z a G V l d H M g K D E 4 K S 9 D a G F u Z 2 V k I F R 5 c G U u e 0 N v b H V t b j E 0 L D E 0 f S Z x d W 9 0 O y w m c X V v d D t T Z W N 0 a W 9 u M S 9 F e H B v c n Q g c 2 h l Z X R z I C g x O C k v Q 2 h h b m d l Z C B U e X B l L n t D b 2 x 1 b W 4 x N S w x N X 0 m c X V v d D s s J n F 1 b 3 Q 7 U 2 V j d G l v b j E v R X h w b 3 J 0 I H N o Z W V 0 c y A o M T g p L 0 N o Y W 5 n Z W Q g V H l w Z S 5 7 Q 2 9 s d W 1 u M T Y s M T Z 9 J n F 1 b 3 Q 7 L C Z x d W 9 0 O 1 N l Y 3 R p b 2 4 x L 0 V 4 c G 9 y d C B z a G V l d H M g K D E 4 K S 9 D a G F u Z 2 V k I F R 5 c G U u e 0 N v b H V t b j E 3 L D E 3 f S Z x d W 9 0 O y w m c X V v d D t T Z W N 0 a W 9 u M S 9 F e H B v c n Q g c 2 h l Z X R z I C g x O C k v Q 2 h h b m d l Z C B U e X B l L n t D b 2 x 1 b W 4 x O C w x O H 0 m c X V v d D s s J n F 1 b 3 Q 7 U 2 V j d G l v b j E v R X h w b 3 J 0 I H N o Z W V 0 c y A o M T g p L 0 N o Y W 5 n Z W Q g V H l w Z S 5 7 Q 2 9 s d W 1 u M T k s M T l 9 J n F 1 b 3 Q 7 L C Z x d W 9 0 O 1 N l Y 3 R p b 2 4 x L 0 V 4 c G 9 y d C B z a G V l d H M g K D E 4 K S 9 D a G F u Z 2 V k I F R 5 c G U u e 0 N v b H V t b j I w L D I w f S Z x d W 9 0 O y w m c X V v d D t T Z W N 0 a W 9 u M S 9 F e H B v c n Q g c 2 h l Z X R z I C g x O C k v Q 2 h h b m d l Z C B U e X B l L n t D b 2 x 1 b W 4 y M S w y M X 0 m c X V v d D s s J n F 1 b 3 Q 7 U 2 V j d G l v b j E v R X h w b 3 J 0 I H N o Z W V 0 c y A o M T g p L 0 N o Y W 5 n Z W Q g V H l w Z S 5 7 Q 2 9 s d W 1 u M j I s M j J 9 J n F 1 b 3 Q 7 L C Z x d W 9 0 O 1 N l Y 3 R p b 2 4 x L 0 V 4 c G 9 y d C B z a G V l d H M g K D E 4 K S 9 D a G F u Z 2 V k I F R 5 c G U u e 0 N v b H V t b j I z L D I z f S Z x d W 9 0 O y w m c X V v d D t T Z W N 0 a W 9 u M S 9 F e H B v c n Q g c 2 h l Z X R z I C g x O C k v Q 2 h h b m d l Z C B U e X B l L n t D b 2 x 1 b W 4 y N C w y N H 0 m c X V v d D s s J n F 1 b 3 Q 7 U 2 V j d G l v b j E v R X h w b 3 J 0 I H N o Z W V 0 c y A o M T g p L 0 N o Y W 5 n Z W Q g V H l w Z S 5 7 Q 2 9 s d W 1 u M j U s M j V 9 J n F 1 b 3 Q 7 L C Z x d W 9 0 O 1 N l Y 3 R p b 2 4 x L 0 V 4 c G 9 y d C B z a G V l d H M g K D E 4 K S 9 D a G F u Z 2 V k I F R 5 c G U u e 0 N v b H V t b j I 2 L D I 2 f S Z x d W 9 0 O y w m c X V v d D t T Z W N 0 a W 9 u M S 9 F e H B v c n Q g c 2 h l Z X R z I C g x O C k v Q 2 h h b m d l Z C B U e X B l L n t D b 2 x 1 b W 4 y N y w y N 3 0 m c X V v d D s s J n F 1 b 3 Q 7 U 2 V j d G l v b j E v R X h w b 3 J 0 I H N o Z W V 0 c y A o M T g p L 0 N o Y W 5 n Z W Q g V H l w Z S 5 7 Q 2 9 s d W 1 u M j g s M j h 9 J n F 1 b 3 Q 7 L C Z x d W 9 0 O 1 N l Y 3 R p b 2 4 x L 0 V 4 c G 9 y d C B z a G V l d H M g K D E 4 K S 9 D a G F u Z 2 V k I F R 5 c G U u e 0 N v b H V t b j I 5 L D I 5 f S Z x d W 9 0 O y w m c X V v d D t T Z W N 0 a W 9 u M S 9 F e H B v c n Q g c 2 h l Z X R z I C g x O C k v Q 2 h h b m d l Z C B U e X B l L n t D b 2 x 1 b W 4 z M C w z M H 0 m c X V v d D s s J n F 1 b 3 Q 7 U 2 V j d G l v b j E v R X h w b 3 J 0 I H N o Z W V 0 c y A o M T g p L 0 N o Y W 5 n Z W Q g V H l w Z S 5 7 Q 2 9 s d W 1 u M z E s M z F 9 J n F 1 b 3 Q 7 L C Z x d W 9 0 O 1 N l Y 3 R p b 2 4 x L 0 V 4 c G 9 y d C B z a G V l d H M g K D E 4 K S 9 D a G F u Z 2 V k I F R 5 c G U u e 0 N v b H V t b j M y L D M y f S Z x d W 9 0 O y w m c X V v d D t T Z W N 0 a W 9 u M S 9 F e H B v c n Q g c 2 h l Z X R z I C g x O C k v Q 2 h h b m d l Z C B U e X B l L n t D b 2 x 1 b W 4 z M y w z M 3 0 m c X V v d D s s J n F 1 b 3 Q 7 U 2 V j d G l v b j E v R X h w b 3 J 0 I H N o Z W V 0 c y A o M T g p L 0 N o Y W 5 n Z W Q g V H l w Z S 5 7 Q 2 9 s d W 1 u M z Q s M z R 9 J n F 1 b 3 Q 7 L C Z x d W 9 0 O 1 N l Y 3 R p b 2 4 x L 0 V 4 c G 9 y d C B z a G V l d H M g K D E 4 K S 9 D a G F u Z 2 V k I F R 5 c G U u e 0 N v b H V t b j M 1 L D M 1 f S Z x d W 9 0 O y w m c X V v d D t T Z W N 0 a W 9 u M S 9 F e H B v c n Q g c 2 h l Z X R z I C g x O C k v Q 2 h h b m d l Z C B U e X B l L n t D b 2 x 1 b W 4 z N i w z N n 0 m c X V v d D s s J n F 1 b 3 Q 7 U 2 V j d G l v b j E v R X h w b 3 J 0 I H N o Z W V 0 c y A o M T g p L 0 N o Y W 5 n Z W Q g V H l w Z S 5 7 Q 2 9 s d W 1 u M z c s M z d 9 J n F 1 b 3 Q 7 L C Z x d W 9 0 O 1 N l Y 3 R p b 2 4 x L 0 V 4 c G 9 y d C B z a G V l d H M g K D E 4 K S 9 D a G F u Z 2 V k I F R 5 c G U u e 0 N v b H V t b j M 4 L D M 4 f S Z x d W 9 0 O y w m c X V v d D t T Z W N 0 a W 9 u M S 9 F e H B v c n Q g c 2 h l Z X R z I C g x O C k v Q 2 h h b m d l Z C B U e X B l L n t D b 2 x 1 b W 4 z O S w z O X 0 m c X V v d D s s J n F 1 b 3 Q 7 U 2 V j d G l v b j E v R X h w b 3 J 0 I H N o Z W V 0 c y A o M T g p L 0 N o Y W 5 n Z W Q g V H l w Z S 5 7 Q 2 9 s d W 1 u N D A s N D B 9 J n F 1 b 3 Q 7 X S w m c X V v d D t D b 2 x 1 b W 5 D b 3 V u d C Z x d W 9 0 O z o 0 M S w m c X V v d D t L Z X l D b 2 x 1 b W 5 O Y W 1 l c y Z x d W 9 0 O z p b X S w m c X V v d D t D b 2 x 1 b W 5 J Z G V u d G l 0 a W V z J n F 1 b 3 Q 7 O l s m c X V v d D t T Z W N 0 a W 9 u M S 9 F e H B v c n Q g c 2 h l Z X R z I C g x O C k v Q 2 h h b m d l Z C B U e X B l L n t T b 3 V y Y 2 U u T m F t Z S w w f S Z x d W 9 0 O y w m c X V v d D t T Z W N 0 a W 9 u M S 9 F e H B v c n Q g c 2 h l Z X R z I C g x O C k v Q 2 h h b m d l Z C B U e X B l L n t F e H B v c n Q g U 2 h l Z X Q s M X 0 m c X V v d D s s J n F 1 b 3 Q 7 U 2 V j d G l v b j E v R X h w b 3 J 0 I H N o Z W V 0 c y A o M T g p L 0 N o Y W 5 n Z W Q g V H l w Z S 5 7 Q 2 9 s d W 1 u M i w y f S Z x d W 9 0 O y w m c X V v d D t T Z W N 0 a W 9 u M S 9 F e H B v c n Q g c 2 h l Z X R z I C g x O C k v Q 2 h h b m d l Z C B U e X B l L n t D b 2 x 1 b W 4 z L D N 9 J n F 1 b 3 Q 7 L C Z x d W 9 0 O 1 N l Y 3 R p b 2 4 x L 0 V 4 c G 9 y d C B z a G V l d H M g K D E 4 K S 9 D a G F u Z 2 V k I F R 5 c G U u e 0 N v b H V t b j Q s N H 0 m c X V v d D s s J n F 1 b 3 Q 7 U 2 V j d G l v b j E v R X h w b 3 J 0 I H N o Z W V 0 c y A o M T g p L 0 N o Y W 5 n Z W Q g V H l w Z S 5 7 Q 2 9 s d W 1 u N S w 1 f S Z x d W 9 0 O y w m c X V v d D t T Z W N 0 a W 9 u M S 9 F e H B v c n Q g c 2 h l Z X R z I C g x O C k v Q 2 h h b m d l Z C B U e X B l L n t D b 2 x 1 b W 4 2 L D Z 9 J n F 1 b 3 Q 7 L C Z x d W 9 0 O 1 N l Y 3 R p b 2 4 x L 0 V 4 c G 9 y d C B z a G V l d H M g K D E 4 K S 9 D a G F u Z 2 V k I F R 5 c G U u e 0 N v b H V t b j c s N 3 0 m c X V v d D s s J n F 1 b 3 Q 7 U 2 V j d G l v b j E v R X h w b 3 J 0 I H N o Z W V 0 c y A o M T g p L 0 N o Y W 5 n Z W Q g V H l w Z S 5 7 Q 2 9 s d W 1 u O C w 4 f S Z x d W 9 0 O y w m c X V v d D t T Z W N 0 a W 9 u M S 9 F e H B v c n Q g c 2 h l Z X R z I C g x O C k v Q 2 h h b m d l Z C B U e X B l L n t D b 2 x 1 b W 4 5 L D l 9 J n F 1 b 3 Q 7 L C Z x d W 9 0 O 1 N l Y 3 R p b 2 4 x L 0 V 4 c G 9 y d C B z a G V l d H M g K D E 4 K S 9 D a G F u Z 2 V k I F R 5 c G U u e 0 N v b H V t b j E w L D E w f S Z x d W 9 0 O y w m c X V v d D t T Z W N 0 a W 9 u M S 9 F e H B v c n Q g c 2 h l Z X R z I C g x O C k v Q 2 h h b m d l Z C B U e X B l L n t D b 2 x 1 b W 4 x M S w x M X 0 m c X V v d D s s J n F 1 b 3 Q 7 U 2 V j d G l v b j E v R X h w b 3 J 0 I H N o Z W V 0 c y A o M T g p L 0 N o Y W 5 n Z W Q g V H l w Z S 5 7 Q 2 9 s d W 1 u M T I s M T J 9 J n F 1 b 3 Q 7 L C Z x d W 9 0 O 1 N l Y 3 R p b 2 4 x L 0 V 4 c G 9 y d C B z a G V l d H M g K D E 4 K S 9 D a G F u Z 2 V k I F R 5 c G U u e 0 N v b H V t b j E z L D E z f S Z x d W 9 0 O y w m c X V v d D t T Z W N 0 a W 9 u M S 9 F e H B v c n Q g c 2 h l Z X R z I C g x O C k v Q 2 h h b m d l Z C B U e X B l L n t D b 2 x 1 b W 4 x N C w x N H 0 m c X V v d D s s J n F 1 b 3 Q 7 U 2 V j d G l v b j E v R X h w b 3 J 0 I H N o Z W V 0 c y A o M T g p L 0 N o Y W 5 n Z W Q g V H l w Z S 5 7 Q 2 9 s d W 1 u M T U s M T V 9 J n F 1 b 3 Q 7 L C Z x d W 9 0 O 1 N l Y 3 R p b 2 4 x L 0 V 4 c G 9 y d C B z a G V l d H M g K D E 4 K S 9 D a G F u Z 2 V k I F R 5 c G U u e 0 N v b H V t b j E 2 L D E 2 f S Z x d W 9 0 O y w m c X V v d D t T Z W N 0 a W 9 u M S 9 F e H B v c n Q g c 2 h l Z X R z I C g x O C k v Q 2 h h b m d l Z C B U e X B l L n t D b 2 x 1 b W 4 x N y w x N 3 0 m c X V v d D s s J n F 1 b 3 Q 7 U 2 V j d G l v b j E v R X h w b 3 J 0 I H N o Z W V 0 c y A o M T g p L 0 N o Y W 5 n Z W Q g V H l w Z S 5 7 Q 2 9 s d W 1 u M T g s M T h 9 J n F 1 b 3 Q 7 L C Z x d W 9 0 O 1 N l Y 3 R p b 2 4 x L 0 V 4 c G 9 y d C B z a G V l d H M g K D E 4 K S 9 D a G F u Z 2 V k I F R 5 c G U u e 0 N v b H V t b j E 5 L D E 5 f S Z x d W 9 0 O y w m c X V v d D t T Z W N 0 a W 9 u M S 9 F e H B v c n Q g c 2 h l Z X R z I C g x O C k v Q 2 h h b m d l Z C B U e X B l L n t D b 2 x 1 b W 4 y M C w y M H 0 m c X V v d D s s J n F 1 b 3 Q 7 U 2 V j d G l v b j E v R X h w b 3 J 0 I H N o Z W V 0 c y A o M T g p L 0 N o Y W 5 n Z W Q g V H l w Z S 5 7 Q 2 9 s d W 1 u M j E s M j F 9 J n F 1 b 3 Q 7 L C Z x d W 9 0 O 1 N l Y 3 R p b 2 4 x L 0 V 4 c G 9 y d C B z a G V l d H M g K D E 4 K S 9 D a G F u Z 2 V k I F R 5 c G U u e 0 N v b H V t b j I y L D I y f S Z x d W 9 0 O y w m c X V v d D t T Z W N 0 a W 9 u M S 9 F e H B v c n Q g c 2 h l Z X R z I C g x O C k v Q 2 h h b m d l Z C B U e X B l L n t D b 2 x 1 b W 4 y M y w y M 3 0 m c X V v d D s s J n F 1 b 3 Q 7 U 2 V j d G l v b j E v R X h w b 3 J 0 I H N o Z W V 0 c y A o M T g p L 0 N o Y W 5 n Z W Q g V H l w Z S 5 7 Q 2 9 s d W 1 u M j Q s M j R 9 J n F 1 b 3 Q 7 L C Z x d W 9 0 O 1 N l Y 3 R p b 2 4 x L 0 V 4 c G 9 y d C B z a G V l d H M g K D E 4 K S 9 D a G F u Z 2 V k I F R 5 c G U u e 0 N v b H V t b j I 1 L D I 1 f S Z x d W 9 0 O y w m c X V v d D t T Z W N 0 a W 9 u M S 9 F e H B v c n Q g c 2 h l Z X R z I C g x O C k v Q 2 h h b m d l Z C B U e X B l L n t D b 2 x 1 b W 4 y N i w y N n 0 m c X V v d D s s J n F 1 b 3 Q 7 U 2 V j d G l v b j E v R X h w b 3 J 0 I H N o Z W V 0 c y A o M T g p L 0 N o Y W 5 n Z W Q g V H l w Z S 5 7 Q 2 9 s d W 1 u M j c s M j d 9 J n F 1 b 3 Q 7 L C Z x d W 9 0 O 1 N l Y 3 R p b 2 4 x L 0 V 4 c G 9 y d C B z a G V l d H M g K D E 4 K S 9 D a G F u Z 2 V k I F R 5 c G U u e 0 N v b H V t b j I 4 L D I 4 f S Z x d W 9 0 O y w m c X V v d D t T Z W N 0 a W 9 u M S 9 F e H B v c n Q g c 2 h l Z X R z I C g x O C k v Q 2 h h b m d l Z C B U e X B l L n t D b 2 x 1 b W 4 y O S w y O X 0 m c X V v d D s s J n F 1 b 3 Q 7 U 2 V j d G l v b j E v R X h w b 3 J 0 I H N o Z W V 0 c y A o M T g p L 0 N o Y W 5 n Z W Q g V H l w Z S 5 7 Q 2 9 s d W 1 u M z A s M z B 9 J n F 1 b 3 Q 7 L C Z x d W 9 0 O 1 N l Y 3 R p b 2 4 x L 0 V 4 c G 9 y d C B z a G V l d H M g K D E 4 K S 9 D a G F u Z 2 V k I F R 5 c G U u e 0 N v b H V t b j M x L D M x f S Z x d W 9 0 O y w m c X V v d D t T Z W N 0 a W 9 u M S 9 F e H B v c n Q g c 2 h l Z X R z I C g x O C k v Q 2 h h b m d l Z C B U e X B l L n t D b 2 x 1 b W 4 z M i w z M n 0 m c X V v d D s s J n F 1 b 3 Q 7 U 2 V j d G l v b j E v R X h w b 3 J 0 I H N o Z W V 0 c y A o M T g p L 0 N o Y W 5 n Z W Q g V H l w Z S 5 7 Q 2 9 s d W 1 u M z M s M z N 9 J n F 1 b 3 Q 7 L C Z x d W 9 0 O 1 N l Y 3 R p b 2 4 x L 0 V 4 c G 9 y d C B z a G V l d H M g K D E 4 K S 9 D a G F u Z 2 V k I F R 5 c G U u e 0 N v b H V t b j M 0 L D M 0 f S Z x d W 9 0 O y w m c X V v d D t T Z W N 0 a W 9 u M S 9 F e H B v c n Q g c 2 h l Z X R z I C g x O C k v Q 2 h h b m d l Z C B U e X B l L n t D b 2 x 1 b W 4 z N S w z N X 0 m c X V v d D s s J n F 1 b 3 Q 7 U 2 V j d G l v b j E v R X h w b 3 J 0 I H N o Z W V 0 c y A o M T g p L 0 N o Y W 5 n Z W Q g V H l w Z S 5 7 Q 2 9 s d W 1 u M z Y s M z Z 9 J n F 1 b 3 Q 7 L C Z x d W 9 0 O 1 N l Y 3 R p b 2 4 x L 0 V 4 c G 9 y d C B z a G V l d H M g K D E 4 K S 9 D a G F u Z 2 V k I F R 5 c G U u e 0 N v b H V t b j M 3 L D M 3 f S Z x d W 9 0 O y w m c X V v d D t T Z W N 0 a W 9 u M S 9 F e H B v c n Q g c 2 h l Z X R z I C g x O C k v Q 2 h h b m d l Z C B U e X B l L n t D b 2 x 1 b W 4 z O C w z O H 0 m c X V v d D s s J n F 1 b 3 Q 7 U 2 V j d G l v b j E v R X h w b 3 J 0 I H N o Z W V 0 c y A o M T g p L 0 N o Y W 5 n Z W Q g V H l w Z S 5 7 Q 2 9 s d W 1 u M z k s M z l 9 J n F 1 b 3 Q 7 L C Z x d W 9 0 O 1 N l Y 3 R p b 2 4 x L 0 V 4 c G 9 y d C B z a G V l d H M g K D E 4 K S 9 D a G F u Z 2 V k I F R 5 c G U u e 0 N v b H V t b j Q w L D Q w 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U G F y Y W 1 l d G V y M T E 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C 0 w O C 0 w M 1 Q x N j o x M T o y M C 4 1 N j c z N T g x 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z A y O T N l Y 2 U 2 L T U 2 N G Y t N D g 5 Y i 1 h Z D Y 1 L T k z Y T g 5 N G U 1 N j F h M S I v P j x F b n R y e S B U e X B l P S J S Z X N 1 b H R U e X B l I i B W Y W x 1 Z T 0 i c 0 J p b m F y e S I v P j x F b n R y e S B U e X B l P S J G a W x s T 2 J q Z W N 0 V H l w Z S I g V m F s d W U 9 I n N D b 2 5 u Z W N 0 a W 9 u T 2 5 s e S I v P j x F b n R y e S B U e X B l P S J M b 2 F k V G 9 S Z X B v c n R E a X N h Y m x l Z C I g V m F s d W U 9 I m w x I i 8 + P C 9 T d G F i b G V F b n R y a W V z P j w v S X R l b T 4 8 S X R l b T 4 8 S X R l b U x v Y 2 F 0 a W 9 u P j x J d G V t V H l w Z T 5 G b 3 J t d W x h P C 9 J d G V t V H l w Z T 4 8 S X R l b V B h d G g + U 2 V j d G l v b j E v U 2 F t c G x l J T I w R m l s Z S U y M C g x M S 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C 0 w O C 0 w M 1 Q x N j o x M T o y M C 4 1 O D M z M T c 3 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z A y O T N l Y 2 U 2 L T U 2 N G Y t N D g 5 Y i 1 h Z D Y 1 L T k z Y T g 5 N G U 1 N j F h M S I v P j x F b n R y e S B U e X B l P S J S Z X N 1 b H R U e X B l I i B W Y W x 1 Z T 0 i c 0 J p b m F y e S I v P j x F b n R y e S B U e X B l P S J G a W x s T 2 J q Z W N 0 V H l w Z S I g V m F s d W U 9 I n N D b 2 5 u Z W N 0 a W 9 u T 2 5 s e S I v P j x F b n R y e S B U e X B l P S J M b 2 F k Z W R U b 0 F u Y W x 5 c 2 l z U 2 V y d m l j Z X M i I F Z h b H V l P S J s M C I v P j x F b n R y e S B U e X B l P S J M b 2 F k V G 9 S Z X B v c n R E a X N h Y m x l Z C I g V m F s d W U 9 I m w x I i 8 + P C 9 T d G F i b G V F b n R y a W V z P j w v S X R l b T 4 8 S X R l b T 4 8 S X R l b U x v Y 2 F 0 a W 9 u P j x J d G V t V H l w Z T 5 G b 3 J t d W x h P C 9 J d G V t V H l w Z T 4 8 S X R l b V B h d G g + U 2 V j d G l v b j E v V H J h b n N m b 3 J t J T I w U 2 F t c G x l J T I w R m l s Z S U y M C g x M S 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C 0 w O C 0 w M 1 Q x N j o x M T o y M C 4 1 N T I 0 M D A 4 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z c 3 Z j E y Y j k 3 L W F i M z g t N D I 0 N y 0 4 Y j R k L T I 3 Y j Y y O W Y y N 2 M w M i I v P j x F b n R y e S B U e X B l P S J S Z X N 1 b H R U e X B l I i B W Y W x 1 Z T 0 i c 1 R h Y m x l I i 8 + P E V u d H J 5 I F R 5 c G U 9 I k Z p b G x P Y m p l Y 3 R U e X B l I i B W Y W x 1 Z T 0 i c 0 N v b m 5 l Y 3 R p b 2 5 P b m x 5 I i 8 + P E V u d H J 5 I F R 5 c G U 9 I k 5 h b W V V c G R h d G V k Q W Z 0 Z X J G a W x s I i B W Y W x 1 Z T 0 i b D E i L z 4 8 R W 5 0 c n k g V H l w Z T 0 i T G 9 h Z F R v U m V w b 3 J 0 R G l z Y W J s Z W Q i I F Z h b H V l P S J s M S I v P j w v U 3 R h Y m x l R W 5 0 c m l l c z 4 8 L 0 l 0 Z W 0 + P E l 0 Z W 0 + P E l 0 Z W 1 M b 2 N h d G l v b j 4 8 S X R l b V R 5 c G U + R m 9 y b X V s Y T w v S X R l b V R 5 c G U + P E l 0 Z W 1 Q Y X R o P l N l Y 3 R p b 2 4 x L 1 R y Y W 5 z Z m 9 y b S U y M E Z p b G U l M j A o M T E 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A t M D g t M D N U M T Y 6 M T E 6 M j A u N T k 3 M j U y O V 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w M j k z Z W N l N i 0 1 N j R m L T Q 4 O W I t Y W Q 2 N S 0 5 M 2 E 4 O T R l N T Y x Y T E i L z 4 8 R W 5 0 c n k g V H l w Z T 0 i U m V z d W x 0 V H l w Z S I g V m F s d W U 9 I n N G d W 5 j d G l v b i I v P j x F b n R y e S B U e X B l P S J G a W x s T 2 J q Z W N 0 V H l w Z S I g V m F s d W U 9 I n N D b 2 5 u Z W N 0 a W 9 u T 2 5 s e S I v P j x F b n R y e S B U e X B l P S J M b 2 F k V G 9 S Z X B v c n R E a X N h Y m x l Z C I g V m F s d W U 9 I m w x I i 8 + P C 9 T d G F i b G V F b n R y a W V z P j w v S X R l b T 4 8 S X R l b T 4 8 S X R l b U x v Y 2 F 0 a W 9 u P j x J d G V t V H l w Z T 5 G b 3 J t d W x h P C 9 J d G V t V H l w Z T 4 8 S X R l b V B h d G g + U 2 V j d G l v b j E v U G F y Y W 1 l d G V y M T I 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C 0 w O C 0 w N F Q x M z o 1 N j o x O C 4 x N D g 0 M j g y 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2 R k M 2 N j N D I 4 L W Q x O T g t N D l i Z S 1 i M T d h L W F j N D d h Y 2 E y Z T A 1 Z C I v P j x F b n R y e S B U e X B l P S J S Z X N 1 b H R U e X B l I i B W Y W x 1 Z T 0 i c 0 J p b m F y e S I v P j x F b n R y e S B U e X B l P S J G a W x s T 2 J q Z W N 0 V H l w Z S I g V m F s d W U 9 I n N D b 2 5 u Z W N 0 a W 9 u T 2 5 s e S I v P j x F b n R y e S B U e X B l P S J M b 2 F k V G 9 S Z X B v c n R E a X N h Y m x l Z C I g V m F s d W U 9 I m w x I i 8 + P C 9 T d G F i b G V F b n R y a W V z P j w v S X R l b T 4 8 S X R l b T 4 8 S X R l b U x v Y 2 F 0 a W 9 u P j x J d G V t V H l w Z T 5 G b 3 J t d W x h P C 9 J d G V t V H l w Z T 4 8 S X R l b V B h d G g + U 2 V j d G l v b j E v U 2 F t c G x l J T I w R m l s Z S U y M C g x M 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C 0 w O C 0 w N F Q x M z o 1 N j o x O C 4 x N z c 2 O D A x 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2 R k M 2 N j N D I 4 L W Q x O T g t N D l i Z S 1 i M T d h L W F j N D d h Y 2 E y Z T A 1 Z C I v P j x F b n R y e S B U e X B l P S J S Z X N 1 b H R U e X B l I i B W Y W x 1 Z T 0 i c 0 J p b m F y e S I v P j x F b n R y e S B U e X B l P S J G a W x s T 2 J q Z W N 0 V H l w Z S I g V m F s d W U 9 I n N D b 2 5 u Z W N 0 a W 9 u T 2 5 s e S I v P j x F b n R y e S B U e X B l P S J M b 2 F k Z W R U b 0 F u Y W x 5 c 2 l z U 2 V y d m l j Z X M i I F Z h b H V l P S J s M C I v P j x F b n R y e S B U e X B l P S J M b 2 F k V G 9 S Z X B v c n R E a X N h Y m x l Z C I g V m F s d W U 9 I m w x I i 8 + P C 9 T d G F i b G V F b n R y a W V z P j w v S X R l b T 4 8 S X R l b T 4 8 S X R l b U x v Y 2 F 0 a W 9 u P j x J d G V t V H l w Z T 5 G b 3 J t d W x h P C 9 J d G V t V H l w Z T 4 8 S X R l b V B h d G g + U 2 V j d G l v b j E v V H J h b n N m b 3 J t J T I w U 2 F t c G x l J T I w R m l s Z S U y M C g x M 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C 0 w O C 0 w N F Q x M z o 1 N j o x O C 4 x M z A 0 N z Y 2 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2 Y 3 M j Z k Y W M 1 L T V j Z T M t N G U y O S 0 4 Z D l h L W E 2 Z m M 2 Z j I z Z T M 1 O S I v P j x F b n R y e S B U e X B l P S J S Z X N 1 b H R U e X B l I i B W Y W x 1 Z T 0 i c 1 R h Y m x l I i 8 + P E V u d H J 5 I F R 5 c G U 9 I k Z p b G x P Y m p l Y 3 R U e X B l I i B W Y W x 1 Z T 0 i c 0 N v b m 5 l Y 3 R p b 2 5 P b m x 5 I i 8 + P E V u d H J 5 I F R 5 c G U 9 I k 5 h b W V V c G R h d G V k Q W Z 0 Z X J G a W x s I i B W Y W x 1 Z T 0 i b D E i L z 4 8 R W 5 0 c n k g V H l w Z T 0 i T G 9 h Z F R v U m V w b 3 J 0 R G l z Y W J s Z W Q i I F Z h b H V l P S J s M S I v P j w v U 3 R h Y m x l R W 5 0 c m l l c z 4 8 L 0 l 0 Z W 0 + P E l 0 Z W 0 + P E l 0 Z W 1 M b 2 N h d G l v b j 4 8 S X R l b V R 5 c G U + R m 9 y b X V s Y T w v S X R l b V R 5 c G U + P E l 0 Z W 1 Q Y X R o P l N l Y 3 R p b 2 4 x L 1 R y Y W 5 z Z m 9 y b S U y M E Z p b G U l M j A o M T I 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A t M D g t M D R U M T M 6 N T Y 6 M T g u M T k w N j U x M F 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N k Z D N j Y z Q y O C 1 k M T k 4 L T Q 5 Y m U t Y j E 3 Y S 1 h Y z Q 3 Y W N h M m U w N W Q i L z 4 8 R W 5 0 c n k g V H l w Z T 0 i U m V z d W x 0 V H l w Z S I g V m F s d W U 9 I n N G d W 5 j d G l v b i I v P j x F b n R y e S B U e X B l P S J G a W x s T 2 J q Z W N 0 V H l w Z S I g V m F s d W U 9 I n N D b 2 5 u Z W N 0 a W 9 u T 2 5 s e S I v P j x F b n R y e S B U e X B l P S J M b 2 F k V G 9 S Z X B v c n R E a X N h Y m x l Z C I g V m F s d W U 9 I m w x I i 8 + P C 9 T d G F i b G V F b n R y a W V z P j w v S X R l b T 4 8 S X R l b T 4 8 S X R l b U x v Y 2 F 0 a W 9 u P j x J d G V t V H l w Z T 5 G b 3 J t d W x h P C 9 J d G V t V H l w Z T 4 8 S X R l b V B h d G g + U 2 V j d G l v b j E v R X h w b 3 J 0 J T I w c 2 h l Z X R z J T I w K D E 5 K T w v S X R l b V B h d G g + P C 9 J d G V t T G 9 j Y X R p b 2 4 + P F N 0 Y W J s Z U V u d H J p Z X M + P E V u d H J 5 I F R 5 c G U 9 I k F k Z G V k V G 9 E Y X R h T W 9 k Z W w i I F Z h b H V l P S J s M C I v P j x F b n R y e S B U e X B l P S J C d W Z m Z X J O Z X h 0 U m V m c m V z a C I g V m F s d W U 9 I m w x I i 8 + P E V u d H J 5 I F R 5 c G U 9 I k Z p b G x D b 3 V u d C I g V m F s d W U 9 I m w 3 N D k 4 I i 8 + P E V u d H J 5 I F R 5 c G U 9 I k Z p b G x F b m F i b G V k I i B W Y W x 1 Z T 0 i b D A i L z 4 8 R W 5 0 c n k g V H l w Z T 0 i R m l s b E V y c m 9 y Q 2 9 k Z S I g V m F s d W U 9 I n N V b m t u b 3 d u I i 8 + P E V u d H J 5 I F R 5 c G U 9 I k Z p b G x F c n J v c k N v d W 5 0 I i B W Y W x 1 Z T 0 i b D M 5 I i 8 + P E V u d H J 5 I F R 5 c G U 9 I k Z p b G x M Y X N 0 V X B k Y X R l Z C I g V m F s d W U 9 I m Q y M D I w L T E w L T E z V D I w O j E 1 O j I 0 L j U 4 M j k x N j F a I i 8 + P E V u d H J 5 I F R 5 c G U 9 I k Z p b G x D b 2 x 1 b W 5 U e X B l c y I g V m F s d W U 9 I n N C Z 1 l H Q X d B Q U F B Q U F B Q U 1 E Q X d N R E F 3 T U R B d 0 1 E Q X d N R E F 3 T U R B d 0 1 E Q X d N R E F 3 T U R B d 0 1 E Q X d N P S I v P j x F b n R y e S B U e X B l P S J G a W x s Q 2 9 s d W 1 u T m F t Z X M i I F Z h b H V l P S J z W y Z x d W 9 0 O 1 N v d X J j Z S 5 O Y W 1 l J n F 1 b 3 Q 7 L C Z x d W 9 0 O 0 V 4 c G 9 y d C B T a G V l d 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A 3 M 2 I 2 O G N j L T Q y M D I t N D Y 5 Z S 0 5 N z A y L W U y M m N h Y T U x Z m J h N y I v P j x F b n R y e S B U e X B l P S J S Z W N v d m V y e V R h c m d l d E N v b H V t b i I g V m F s d W U 9 I m w x I i 8 + P E V u d H J 5 I F R 5 c G U 9 I l J l Y 2 9 2 Z X J 5 V G F y Z 2 V 0 U m 9 3 I i B W Y W x 1 Z T 0 i b D E i L z 4 8 R W 5 0 c n k g V H l w Z T 0 i U m V j b 3 Z l c n l U Y X J n Z X R T a G V l d C I g V m F s d W U 9 I n N Q b 3 d l c l F 1 Z X J 5 I i 8 + P E V u d H J 5 I F R 5 c G U 9 I l J l b G F 0 a W 9 u c 2 h p c E l u Z m 9 D b 2 5 0 Y W l u Z X I i I F Z h b H V l P S J z e y Z x d W 9 0 O 2 N v b H V t b k N v d W 5 0 J n F 1 b 3 Q 7 O j Q x L C Z x d W 9 0 O 2 t l e U N v b H V t b k 5 h b W V z J n F 1 b 3 Q 7 O l t d L C Z x d W 9 0 O 3 F 1 Z X J 5 U m V s Y X R p b 2 5 z a G l w c y Z x d W 9 0 O z p b X S w m c X V v d D t j b 2 x 1 b W 5 J Z G V u d G l 0 a W V z J n F 1 b 3 Q 7 O l s m c X V v d D t T Z W N 0 a W 9 u M S 9 F e H B v c n Q g c 2 h l Z X R z I C g x O S k v Q 2 h h b m d l Z C B U e X B l L n t T b 3 V y Y 2 U u T m F t Z S w w f S Z x d W 9 0 O y w m c X V v d D t T Z W N 0 a W 9 u M S 9 F e H B v c n Q g c 2 h l Z X R z I C g x O S k v Q 2 h h b m d l Z C B U e X B l L n t F e H B v c n Q g U 2 h l Z X Q s M X 0 m c X V v d D s s J n F 1 b 3 Q 7 U 2 V j d G l v b j E v R X h w b 3 J 0 I H N o Z W V 0 c y A o M T k p L 0 N o Y W 5 n Z W Q g V H l w Z S 5 7 Q 2 9 s d W 1 u M i w y f S Z x d W 9 0 O y w m c X V v d D t T Z W N 0 a W 9 u M S 9 F e H B v c n Q g c 2 h l Z X R z I C g x O S k v Q 2 h h b m d l Z C B U e X B l L n t D b 2 x 1 b W 4 z L D N 9 J n F 1 b 3 Q 7 L C Z x d W 9 0 O 1 N l Y 3 R p b 2 4 x L 0 V 4 c G 9 y d C B z a G V l d H M g K D E 5 K S 9 D a G F u Z 2 V k I F R 5 c G U u e 0 N v b H V t b j Q s N H 0 m c X V v d D s s J n F 1 b 3 Q 7 U 2 V j d G l v b j E v R X h w b 3 J 0 I H N o Z W V 0 c y A o M T k p L 0 N o Y W 5 n Z W Q g V H l w Z S 5 7 Q 2 9 s d W 1 u N S w 1 f S Z x d W 9 0 O y w m c X V v d D t T Z W N 0 a W 9 u M S 9 F e H B v c n Q g c 2 h l Z X R z I C g x O S k v Q 2 h h b m d l Z C B U e X B l L n t D b 2 x 1 b W 4 2 L D Z 9 J n F 1 b 3 Q 7 L C Z x d W 9 0 O 1 N l Y 3 R p b 2 4 x L 0 V 4 c G 9 y d C B z a G V l d H M g K D E 5 K S 9 D a G F u Z 2 V k I F R 5 c G U u e 0 N v b H V t b j c s N 3 0 m c X V v d D s s J n F 1 b 3 Q 7 U 2 V j d G l v b j E v R X h w b 3 J 0 I H N o Z W V 0 c y A o M T k p L 0 N o Y W 5 n Z W Q g V H l w Z S 5 7 Q 2 9 s d W 1 u O C w 4 f S Z x d W 9 0 O y w m c X V v d D t T Z W N 0 a W 9 u M S 9 F e H B v c n Q g c 2 h l Z X R z I C g x O S k v Q 2 h h b m d l Z C B U e X B l L n t D b 2 x 1 b W 4 5 L D l 9 J n F 1 b 3 Q 7 L C Z x d W 9 0 O 1 N l Y 3 R p b 2 4 x L 0 V 4 c G 9 y d C B z a G V l d H M g K D E 5 K S 9 D a G F u Z 2 V k I F R 5 c G U u e 0 N v b H V t b j E w L D E w f S Z x d W 9 0 O y w m c X V v d D t T Z W N 0 a W 9 u M S 9 F e H B v c n Q g c 2 h l Z X R z I C g x O S k v Q 2 h h b m d l Z C B U e X B l L n t D b 2 x 1 b W 4 x M S w x M X 0 m c X V v d D s s J n F 1 b 3 Q 7 U 2 V j d G l v b j E v R X h w b 3 J 0 I H N o Z W V 0 c y A o M T k p L 0 N o Y W 5 n Z W Q g V H l w Z S 5 7 Q 2 9 s d W 1 u M T I s M T J 9 J n F 1 b 3 Q 7 L C Z x d W 9 0 O 1 N l Y 3 R p b 2 4 x L 0 V 4 c G 9 y d C B z a G V l d H M g K D E 5 K S 9 D a G F u Z 2 V k I F R 5 c G U u e 0 N v b H V t b j E z L D E z f S Z x d W 9 0 O y w m c X V v d D t T Z W N 0 a W 9 u M S 9 F e H B v c n Q g c 2 h l Z X R z I C g x O S k v Q 2 h h b m d l Z C B U e X B l L n t D b 2 x 1 b W 4 x N C w x N H 0 m c X V v d D s s J n F 1 b 3 Q 7 U 2 V j d G l v b j E v R X h w b 3 J 0 I H N o Z W V 0 c y A o M T k p L 0 N o Y W 5 n Z W Q g V H l w Z S 5 7 Q 2 9 s d W 1 u M T U s M T V 9 J n F 1 b 3 Q 7 L C Z x d W 9 0 O 1 N l Y 3 R p b 2 4 x L 0 V 4 c G 9 y d C B z a G V l d H M g K D E 5 K S 9 D a G F u Z 2 V k I F R 5 c G U u e 0 N v b H V t b j E 2 L D E 2 f S Z x d W 9 0 O y w m c X V v d D t T Z W N 0 a W 9 u M S 9 F e H B v c n Q g c 2 h l Z X R z I C g x O S k v Q 2 h h b m d l Z C B U e X B l L n t D b 2 x 1 b W 4 x N y w x N 3 0 m c X V v d D s s J n F 1 b 3 Q 7 U 2 V j d G l v b j E v R X h w b 3 J 0 I H N o Z W V 0 c y A o M T k p L 0 N o Y W 5 n Z W Q g V H l w Z S 5 7 Q 2 9 s d W 1 u M T g s M T h 9 J n F 1 b 3 Q 7 L C Z x d W 9 0 O 1 N l Y 3 R p b 2 4 x L 0 V 4 c G 9 y d C B z a G V l d H M g K D E 5 K S 9 D a G F u Z 2 V k I F R 5 c G U u e 0 N v b H V t b j E 5 L D E 5 f S Z x d W 9 0 O y w m c X V v d D t T Z W N 0 a W 9 u M S 9 F e H B v c n Q g c 2 h l Z X R z I C g x O S k v Q 2 h h b m d l Z C B U e X B l L n t D b 2 x 1 b W 4 y M C w y M H 0 m c X V v d D s s J n F 1 b 3 Q 7 U 2 V j d G l v b j E v R X h w b 3 J 0 I H N o Z W V 0 c y A o M T k p L 0 N o Y W 5 n Z W Q g V H l w Z S 5 7 Q 2 9 s d W 1 u M j E s M j F 9 J n F 1 b 3 Q 7 L C Z x d W 9 0 O 1 N l Y 3 R p b 2 4 x L 0 V 4 c G 9 y d C B z a G V l d H M g K D E 5 K S 9 D a G F u Z 2 V k I F R 5 c G U u e 0 N v b H V t b j I y L D I y f S Z x d W 9 0 O y w m c X V v d D t T Z W N 0 a W 9 u M S 9 F e H B v c n Q g c 2 h l Z X R z I C g x O S k v Q 2 h h b m d l Z C B U e X B l L n t D b 2 x 1 b W 4 y M y w y M 3 0 m c X V v d D s s J n F 1 b 3 Q 7 U 2 V j d G l v b j E v R X h w b 3 J 0 I H N o Z W V 0 c y A o M T k p L 0 N o Y W 5 n Z W Q g V H l w Z S 5 7 Q 2 9 s d W 1 u M j Q s M j R 9 J n F 1 b 3 Q 7 L C Z x d W 9 0 O 1 N l Y 3 R p b 2 4 x L 0 V 4 c G 9 y d C B z a G V l d H M g K D E 5 K S 9 D a G F u Z 2 V k I F R 5 c G U u e 0 N v b H V t b j I 1 L D I 1 f S Z x d W 9 0 O y w m c X V v d D t T Z W N 0 a W 9 u M S 9 F e H B v c n Q g c 2 h l Z X R z I C g x O S k v Q 2 h h b m d l Z C B U e X B l L n t D b 2 x 1 b W 4 y N i w y N n 0 m c X V v d D s s J n F 1 b 3 Q 7 U 2 V j d G l v b j E v R X h w b 3 J 0 I H N o Z W V 0 c y A o M T k p L 0 N o Y W 5 n Z W Q g V H l w Z S 5 7 Q 2 9 s d W 1 u M j c s M j d 9 J n F 1 b 3 Q 7 L C Z x d W 9 0 O 1 N l Y 3 R p b 2 4 x L 0 V 4 c G 9 y d C B z a G V l d H M g K D E 5 K S 9 D a G F u Z 2 V k I F R 5 c G U u e 0 N v b H V t b j I 4 L D I 4 f S Z x d W 9 0 O y w m c X V v d D t T Z W N 0 a W 9 u M S 9 F e H B v c n Q g c 2 h l Z X R z I C g x O S k v Q 2 h h b m d l Z C B U e X B l L n t D b 2 x 1 b W 4 y O S w y O X 0 m c X V v d D s s J n F 1 b 3 Q 7 U 2 V j d G l v b j E v R X h w b 3 J 0 I H N o Z W V 0 c y A o M T k p L 0 N o Y W 5 n Z W Q g V H l w Z S 5 7 Q 2 9 s d W 1 u M z A s M z B 9 J n F 1 b 3 Q 7 L C Z x d W 9 0 O 1 N l Y 3 R p b 2 4 x L 0 V 4 c G 9 y d C B z a G V l d H M g K D E 5 K S 9 D a G F u Z 2 V k I F R 5 c G U u e 0 N v b H V t b j M x L D M x f S Z x d W 9 0 O y w m c X V v d D t T Z W N 0 a W 9 u M S 9 F e H B v c n Q g c 2 h l Z X R z I C g x O S k v Q 2 h h b m d l Z C B U e X B l L n t D b 2 x 1 b W 4 z M i w z M n 0 m c X V v d D s s J n F 1 b 3 Q 7 U 2 V j d G l v b j E v R X h w b 3 J 0 I H N o Z W V 0 c y A o M T k p L 0 N o Y W 5 n Z W Q g V H l w Z S 5 7 Q 2 9 s d W 1 u M z M s M z N 9 J n F 1 b 3 Q 7 L C Z x d W 9 0 O 1 N l Y 3 R p b 2 4 x L 0 V 4 c G 9 y d C B z a G V l d H M g K D E 5 K S 9 D a G F u Z 2 V k I F R 5 c G U u e 0 N v b H V t b j M 0 L D M 0 f S Z x d W 9 0 O y w m c X V v d D t T Z W N 0 a W 9 u M S 9 F e H B v c n Q g c 2 h l Z X R z I C g x O S k v Q 2 h h b m d l Z C B U e X B l L n t D b 2 x 1 b W 4 z N S w z N X 0 m c X V v d D s s J n F 1 b 3 Q 7 U 2 V j d G l v b j E v R X h w b 3 J 0 I H N o Z W V 0 c y A o M T k p L 0 N o Y W 5 n Z W Q g V H l w Z S 5 7 Q 2 9 s d W 1 u M z Y s M z Z 9 J n F 1 b 3 Q 7 L C Z x d W 9 0 O 1 N l Y 3 R p b 2 4 x L 0 V 4 c G 9 y d C B z a G V l d H M g K D E 5 K S 9 D a G F u Z 2 V k I F R 5 c G U u e 0 N v b H V t b j M 3 L D M 3 f S Z x d W 9 0 O y w m c X V v d D t T Z W N 0 a W 9 u M S 9 F e H B v c n Q g c 2 h l Z X R z I C g x O S k v Q 2 h h b m d l Z C B U e X B l L n t D b 2 x 1 b W 4 z O C w z O H 0 m c X V v d D s s J n F 1 b 3 Q 7 U 2 V j d G l v b j E v R X h w b 3 J 0 I H N o Z W V 0 c y A o M T k p L 0 N o Y W 5 n Z W Q g V H l w Z S 5 7 Q 2 9 s d W 1 u M z k s M z l 9 J n F 1 b 3 Q 7 L C Z x d W 9 0 O 1 N l Y 3 R p b 2 4 x L 0 V 4 c G 9 y d C B z a G V l d H M g K D E 5 K S 9 D a G F u Z 2 V k I F R 5 c G U u e 0 N v b H V t b j Q w L D Q w f S Z x d W 9 0 O 1 0 s J n F 1 b 3 Q 7 Q 2 9 s d W 1 u Q 2 9 1 b n Q m c X V v d D s 6 N D E s J n F 1 b 3 Q 7 S 2 V 5 Q 2 9 s d W 1 u T m F t Z X M m c X V v d D s 6 W 1 0 s J n F 1 b 3 Q 7 Q 2 9 s d W 1 u S W R l b n R p d G l l c y Z x d W 9 0 O z p b J n F 1 b 3 Q 7 U 2 V j d G l v b j E v R X h w b 3 J 0 I H N o Z W V 0 c y A o M T k p L 0 N o Y W 5 n Z W Q g V H l w Z S 5 7 U 2 9 1 c m N l L k 5 h b W U s M H 0 m c X V v d D s s J n F 1 b 3 Q 7 U 2 V j d G l v b j E v R X h w b 3 J 0 I H N o Z W V 0 c y A o M T k p L 0 N o Y W 5 n Z W Q g V H l w Z S 5 7 R X h w b 3 J 0 I F N o Z W V 0 L D F 9 J n F 1 b 3 Q 7 L C Z x d W 9 0 O 1 N l Y 3 R p b 2 4 x L 0 V 4 c G 9 y d C B z a G V l d H M g K D E 5 K S 9 D a G F u Z 2 V k I F R 5 c G U u e 0 N v b H V t b j I s M n 0 m c X V v d D s s J n F 1 b 3 Q 7 U 2 V j d G l v b j E v R X h w b 3 J 0 I H N o Z W V 0 c y A o M T k p L 0 N o Y W 5 n Z W Q g V H l w Z S 5 7 Q 2 9 s d W 1 u M y w z f S Z x d W 9 0 O y w m c X V v d D t T Z W N 0 a W 9 u M S 9 F e H B v c n Q g c 2 h l Z X R z I C g x O S k v Q 2 h h b m d l Z C B U e X B l L n t D b 2 x 1 b W 4 0 L D R 9 J n F 1 b 3 Q 7 L C Z x d W 9 0 O 1 N l Y 3 R p b 2 4 x L 0 V 4 c G 9 y d C B z a G V l d H M g K D E 5 K S 9 D a G F u Z 2 V k I F R 5 c G U u e 0 N v b H V t b j U s N X 0 m c X V v d D s s J n F 1 b 3 Q 7 U 2 V j d G l v b j E v R X h w b 3 J 0 I H N o Z W V 0 c y A o M T k p L 0 N o Y W 5 n Z W Q g V H l w Z S 5 7 Q 2 9 s d W 1 u N i w 2 f S Z x d W 9 0 O y w m c X V v d D t T Z W N 0 a W 9 u M S 9 F e H B v c n Q g c 2 h l Z X R z I C g x O S k v Q 2 h h b m d l Z C B U e X B l L n t D b 2 x 1 b W 4 3 L D d 9 J n F 1 b 3 Q 7 L C Z x d W 9 0 O 1 N l Y 3 R p b 2 4 x L 0 V 4 c G 9 y d C B z a G V l d H M g K D E 5 K S 9 D a G F u Z 2 V k I F R 5 c G U u e 0 N v b H V t b j g s O H 0 m c X V v d D s s J n F 1 b 3 Q 7 U 2 V j d G l v b j E v R X h w b 3 J 0 I H N o Z W V 0 c y A o M T k p L 0 N o Y W 5 n Z W Q g V H l w Z S 5 7 Q 2 9 s d W 1 u O S w 5 f S Z x d W 9 0 O y w m c X V v d D t T Z W N 0 a W 9 u M S 9 F e H B v c n Q g c 2 h l Z X R z I C g x O S k v Q 2 h h b m d l Z C B U e X B l L n t D b 2 x 1 b W 4 x M C w x M H 0 m c X V v d D s s J n F 1 b 3 Q 7 U 2 V j d G l v b j E v R X h w b 3 J 0 I H N o Z W V 0 c y A o M T k p L 0 N o Y W 5 n Z W Q g V H l w Z S 5 7 Q 2 9 s d W 1 u M T E s M T F 9 J n F 1 b 3 Q 7 L C Z x d W 9 0 O 1 N l Y 3 R p b 2 4 x L 0 V 4 c G 9 y d C B z a G V l d H M g K D E 5 K S 9 D a G F u Z 2 V k I F R 5 c G U u e 0 N v b H V t b j E y L D E y f S Z x d W 9 0 O y w m c X V v d D t T Z W N 0 a W 9 u M S 9 F e H B v c n Q g c 2 h l Z X R z I C g x O S k v Q 2 h h b m d l Z C B U e X B l L n t D b 2 x 1 b W 4 x M y w x M 3 0 m c X V v d D s s J n F 1 b 3 Q 7 U 2 V j d G l v b j E v R X h w b 3 J 0 I H N o Z W V 0 c y A o M T k p L 0 N o Y W 5 n Z W Q g V H l w Z S 5 7 Q 2 9 s d W 1 u M T Q s M T R 9 J n F 1 b 3 Q 7 L C Z x d W 9 0 O 1 N l Y 3 R p b 2 4 x L 0 V 4 c G 9 y d C B z a G V l d H M g K D E 5 K S 9 D a G F u Z 2 V k I F R 5 c G U u e 0 N v b H V t b j E 1 L D E 1 f S Z x d W 9 0 O y w m c X V v d D t T Z W N 0 a W 9 u M S 9 F e H B v c n Q g c 2 h l Z X R z I C g x O S k v Q 2 h h b m d l Z C B U e X B l L n t D b 2 x 1 b W 4 x N i w x N n 0 m c X V v d D s s J n F 1 b 3 Q 7 U 2 V j d G l v b j E v R X h w b 3 J 0 I H N o Z W V 0 c y A o M T k p L 0 N o Y W 5 n Z W Q g V H l w Z S 5 7 Q 2 9 s d W 1 u M T c s M T d 9 J n F 1 b 3 Q 7 L C Z x d W 9 0 O 1 N l Y 3 R p b 2 4 x L 0 V 4 c G 9 y d C B z a G V l d H M g K D E 5 K S 9 D a G F u Z 2 V k I F R 5 c G U u e 0 N v b H V t b j E 4 L D E 4 f S Z x d W 9 0 O y w m c X V v d D t T Z W N 0 a W 9 u M S 9 F e H B v c n Q g c 2 h l Z X R z I C g x O S k v Q 2 h h b m d l Z C B U e X B l L n t D b 2 x 1 b W 4 x O S w x O X 0 m c X V v d D s s J n F 1 b 3 Q 7 U 2 V j d G l v b j E v R X h w b 3 J 0 I H N o Z W V 0 c y A o M T k p L 0 N o Y W 5 n Z W Q g V H l w Z S 5 7 Q 2 9 s d W 1 u M j A s M j B 9 J n F 1 b 3 Q 7 L C Z x d W 9 0 O 1 N l Y 3 R p b 2 4 x L 0 V 4 c G 9 y d C B z a G V l d H M g K D E 5 K S 9 D a G F u Z 2 V k I F R 5 c G U u e 0 N v b H V t b j I x L D I x f S Z x d W 9 0 O y w m c X V v d D t T Z W N 0 a W 9 u M S 9 F e H B v c n Q g c 2 h l Z X R z I C g x O S k v Q 2 h h b m d l Z C B U e X B l L n t D b 2 x 1 b W 4 y M i w y M n 0 m c X V v d D s s J n F 1 b 3 Q 7 U 2 V j d G l v b j E v R X h w b 3 J 0 I H N o Z W V 0 c y A o M T k p L 0 N o Y W 5 n Z W Q g V H l w Z S 5 7 Q 2 9 s d W 1 u M j M s M j N 9 J n F 1 b 3 Q 7 L C Z x d W 9 0 O 1 N l Y 3 R p b 2 4 x L 0 V 4 c G 9 y d C B z a G V l d H M g K D E 5 K S 9 D a G F u Z 2 V k I F R 5 c G U u e 0 N v b H V t b j I 0 L D I 0 f S Z x d W 9 0 O y w m c X V v d D t T Z W N 0 a W 9 u M S 9 F e H B v c n Q g c 2 h l Z X R z I C g x O S k v Q 2 h h b m d l Z C B U e X B l L n t D b 2 x 1 b W 4 y N S w y N X 0 m c X V v d D s s J n F 1 b 3 Q 7 U 2 V j d G l v b j E v R X h w b 3 J 0 I H N o Z W V 0 c y A o M T k p L 0 N o Y W 5 n Z W Q g V H l w Z S 5 7 Q 2 9 s d W 1 u M j Y s M j Z 9 J n F 1 b 3 Q 7 L C Z x d W 9 0 O 1 N l Y 3 R p b 2 4 x L 0 V 4 c G 9 y d C B z a G V l d H M g K D E 5 K S 9 D a G F u Z 2 V k I F R 5 c G U u e 0 N v b H V t b j I 3 L D I 3 f S Z x d W 9 0 O y w m c X V v d D t T Z W N 0 a W 9 u M S 9 F e H B v c n Q g c 2 h l Z X R z I C g x O S k v Q 2 h h b m d l Z C B U e X B l L n t D b 2 x 1 b W 4 y O C w y O H 0 m c X V v d D s s J n F 1 b 3 Q 7 U 2 V j d G l v b j E v R X h w b 3 J 0 I H N o Z W V 0 c y A o M T k p L 0 N o Y W 5 n Z W Q g V H l w Z S 5 7 Q 2 9 s d W 1 u M j k s M j l 9 J n F 1 b 3 Q 7 L C Z x d W 9 0 O 1 N l Y 3 R p b 2 4 x L 0 V 4 c G 9 y d C B z a G V l d H M g K D E 5 K S 9 D a G F u Z 2 V k I F R 5 c G U u e 0 N v b H V t b j M w L D M w f S Z x d W 9 0 O y w m c X V v d D t T Z W N 0 a W 9 u M S 9 F e H B v c n Q g c 2 h l Z X R z I C g x O S k v Q 2 h h b m d l Z C B U e X B l L n t D b 2 x 1 b W 4 z M S w z M X 0 m c X V v d D s s J n F 1 b 3 Q 7 U 2 V j d G l v b j E v R X h w b 3 J 0 I H N o Z W V 0 c y A o M T k p L 0 N o Y W 5 n Z W Q g V H l w Z S 5 7 Q 2 9 s d W 1 u M z I s M z J 9 J n F 1 b 3 Q 7 L C Z x d W 9 0 O 1 N l Y 3 R p b 2 4 x L 0 V 4 c G 9 y d C B z a G V l d H M g K D E 5 K S 9 D a G F u Z 2 V k I F R 5 c G U u e 0 N v b H V t b j M z L D M z f S Z x d W 9 0 O y w m c X V v d D t T Z W N 0 a W 9 u M S 9 F e H B v c n Q g c 2 h l Z X R z I C g x O S k v Q 2 h h b m d l Z C B U e X B l L n t D b 2 x 1 b W 4 z N C w z N H 0 m c X V v d D s s J n F 1 b 3 Q 7 U 2 V j d G l v b j E v R X h w b 3 J 0 I H N o Z W V 0 c y A o M T k p L 0 N o Y W 5 n Z W Q g V H l w Z S 5 7 Q 2 9 s d W 1 u M z U s M z V 9 J n F 1 b 3 Q 7 L C Z x d W 9 0 O 1 N l Y 3 R p b 2 4 x L 0 V 4 c G 9 y d C B z a G V l d H M g K D E 5 K S 9 D a G F u Z 2 V k I F R 5 c G U u e 0 N v b H V t b j M 2 L D M 2 f S Z x d W 9 0 O y w m c X V v d D t T Z W N 0 a W 9 u M S 9 F e H B v c n Q g c 2 h l Z X R z I C g x O S k v Q 2 h h b m d l Z C B U e X B l L n t D b 2 x 1 b W 4 z N y w z N 3 0 m c X V v d D s s J n F 1 b 3 Q 7 U 2 V j d G l v b j E v R X h w b 3 J 0 I H N o Z W V 0 c y A o M T k p L 0 N o Y W 5 n Z W Q g V H l w Z S 5 7 Q 2 9 s d W 1 u M z g s M z h 9 J n F 1 b 3 Q 7 L C Z x d W 9 0 O 1 N l Y 3 R p b 2 4 x L 0 V 4 c G 9 y d C B z a G V l d H M g K D E 5 K S 9 D a G F u Z 2 V k I F R 5 c G U u e 0 N v b H V t b j M 5 L D M 5 f S Z x d W 9 0 O y w m c X V v d D t T Z W N 0 a W 9 u M S 9 F e H B v c n Q g c 2 h l Z X R z I C g x O S k v Q 2 h h b m d l Z C B U e X B l L n t D b 2 x 1 b W 4 0 M C w 0 M H 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1 B h c m F t Z X R l c j E z 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A t M D g t M D R U M T Y 6 M D U 6 M D I u O D M 4 N z A x M F 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N m M j U 3 Z T h m M y 1 l M j g w L T Q z M j U t O W N h M i 1 i Z W M 4 M m U z M T J k Z m Y i L z 4 8 R W 5 0 c n k g V H l w Z T 0 i U m V z d W x 0 V H l w Z S I g V m F s d W U 9 I n N C a W 5 h c n k i L z 4 8 R W 5 0 c n k g V H l w Z T 0 i R m l s b E 9 i a m V j d F R 5 c G U i I F Z h b H V l P S J z Q 2 9 u b m V j d G l v b k 9 u b H k i L z 4 8 R W 5 0 c n k g V H l w Z T 0 i T G 9 h Z F R v U m V w b 3 J 0 R G l z Y W J s Z W Q i I F Z h b H V l P S J s M S I v P j w v U 3 R h Y m x l R W 5 0 c m l l c z 4 8 L 0 l 0 Z W 0 + P E l 0 Z W 0 + P E l 0 Z W 1 M b 2 N h d G l v b j 4 8 S X R l b V R 5 c G U + R m 9 y b X V s Y T w v S X R l b V R 5 c G U + P E l 0 Z W 1 Q Y X R o P l N l Y 3 R p b 2 4 x L 1 N h b X B s Z S U y M E Z p b G U l M j A o M T M 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A t M D g t M D R U M T Y 6 M D U 6 M D I u O D Y z N j M z N F 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N m M j U 3 Z T h m M y 1 l M j g w L T Q z M j U t O W N h M i 1 i Z W M 4 M m U z M T J k Z m Y i L z 4 8 R W 5 0 c n k g V H l w Z T 0 i U m V z d W x 0 V H l w Z S I g V m F s d W U 9 I n N C a W 5 h c n k i L z 4 8 R W 5 0 c n k g V H l w Z T 0 i R m l s b E 9 i a m V j d F R 5 c G U i I F Z h b H V l P S J z Q 2 9 u b m V j d G l v b k 9 u b H k i L z 4 8 R W 5 0 c n k g V H l w Z T 0 i T G 9 h Z G V k V G 9 B b m F s e X N p c 1 N l c n Z p Y 2 V z I i B W Y W x 1 Z T 0 i b D A i L z 4 8 R W 5 0 c n k g V H l w Z T 0 i T G 9 h Z F R v U m V w b 3 J 0 R G l z Y W J s Z W Q i I F Z h b H V l P S J s M S I v P j w v U 3 R h Y m x l R W 5 0 c m l l c z 4 8 L 0 l 0 Z W 0 + P E l 0 Z W 0 + P E l 0 Z W 1 M b 2 N h d G l v b j 4 8 S X R l b V R 5 c G U + R m 9 y b X V s Y T w v S X R l b V R 5 c G U + P E l 0 Z W 1 Q Y X R o P l N l Y 3 R p b 2 4 x L 1 R y Y W 5 z Z m 9 y b S U y M F N h b X B s Z S U y M E Z p b G U l M j A o M T M 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A t M D g t M D R U M T Y 6 M D U 6 M D I u N z g 4 O D M z M V 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N j Y z U y O T Y 2 O S 1 l M j E y L T Q 0 M T E t O T B i M y 1 l O T k 1 M z Y y M T c 3 M m Q i L z 4 8 R W 5 0 c n k g V H l w Z T 0 i U m V z d W x 0 V H l w Z S I g V m F s d W U 9 I n N U Y W J s Z S I v P j x F b n R y e S B U e X B l P S J G a W x s T 2 J q Z W N 0 V H l w Z S I g V m F s d W U 9 I n N D b 2 5 u Z W N 0 a W 9 u T 2 5 s e S I v P j x F b n R y e S B U e X B l P S J O Y W 1 l V X B k Y X R l Z E F m d G V y R m l s b C I g V m F s d W U 9 I m w x I i 8 + P E V u d H J 5 I F R 5 c G U 9 I k x v Y W R U b 1 J l c G 9 y d E R p c 2 F i b G V k I i B W Y W x 1 Z T 0 i b D E i L z 4 8 L 1 N 0 Y W J s Z U V u d H J p Z X M + P C 9 J d G V t P j x J d G V t P j x J d G V t T G 9 j Y X R p b 2 4 + P E l 0 Z W 1 U e X B l P k Z v c m 1 1 b G E 8 L 0 l 0 Z W 1 U e X B l P j x J d G V t U G F 0 a D 5 T Z W N 0 a W 9 u M S 9 U c m F u c 2 Z v c m 0 l M j B G a W x l J T I w K D E z 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w L T A 4 L T A 0 V D E 2 O j A 1 O j A y L j g 3 N j U 5 O D Z 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Z j I 1 N 2 U 4 Z j M t Z T I 4 M C 0 0 M z I 1 L T l j Y T I t Y m V j O D J l M z E y Z G Z m I i 8 + P E V u d H J 5 I F R 5 c G U 9 I l J l c 3 V s d F R 5 c G U i I F Z h b H V l P S J z R n V u Y 3 R p b 2 4 i L z 4 8 R W 5 0 c n k g V H l w Z T 0 i R m l s b E 9 i a m V j d F R 5 c G U i I F Z h b H V l P S J z Q 2 9 u b m V j d G l v b k 9 u b H k i L z 4 8 R W 5 0 c n k g V H l w Z T 0 i T G 9 h Z F R v U m V w b 3 J 0 R G l z Y W J s Z W Q i I F Z h b H V l P S J s M S I v P j w v U 3 R h Y m x l R W 5 0 c m l l c z 4 8 L 0 l 0 Z W 0 + P E l 0 Z W 0 + P E l 0 Z W 1 M b 2 N h d G l v b j 4 8 S X R l b V R 5 c G U + R m 9 y b X V s Y T w v S X R l b V R 5 c G U + P E l 0 Z W 1 Q Y X R o P l N l Y 3 R p b 2 4 x L 0 V 4 c G 9 y d C U y M H N o Z W V 0 c y 9 T b 3 V y Y 2 U 8 L 0 l 0 Z W 1 Q Y X R o P j w v S X R l b U x v Y 2 F 0 a W 9 u P j x T d G F i b G V F b n R y a W V z L z 4 8 L 0 l 0 Z W 0 + P E l 0 Z W 0 + P E l 0 Z W 1 M b 2 N h d G l v b j 4 8 S X R l b V R 5 c G U + R m 9 y b X V s Y T w v S X R l b V R 5 c G U + P E l 0 Z W 1 Q Y X R o P l N l Y 3 R p b 2 4 x L 1 N h b X B s Z S U y M E Z p b G U v U 2 9 1 c m N l P C 9 J d G V t U G F 0 a D 4 8 L 0 l 0 Z W 1 M b 2 N h d G l v b j 4 8 U 3 R h Y m x l R W 5 0 c m l l c y 8 + P C 9 J d G V t P j x J d G V t P j x J d G V t T G 9 j Y X R p b 2 4 + P E l 0 Z W 1 U e X B l P k Z v c m 1 1 b G E 8 L 0 l 0 Z W 1 U e X B l P j x J d G V t U G F 0 a D 5 T Z W N 0 a W 9 u M S 9 T Y W 1 w b G U l M j B G a W x l L 0 5 h d m l n Y X R p b 2 4 x P C 9 J d G V t U G F 0 a D 4 8 L 0 l 0 Z W 1 M b 2 N h d G l v b j 4 8 U 3 R h Y m x l R W 5 0 c m l l c y 8 + P C 9 J d G V t P j x J d G V t P j x J d G V t T G 9 j Y X R p b 2 4 + P E l 0 Z W 1 U e X B l P k Z v c m 1 1 b G E 8 L 0 l 0 Z W 1 U e X B l P j x J d G V t U G F 0 a D 5 T Z W N 0 a W 9 u M S 9 U c m F u c 2 Z v c m 0 l M j B T Y W 1 w b G U l M j B G a W x l L 1 N v d X J j Z T w v S X R l b V B h d G g + P C 9 J d G V t T G 9 j Y X R p b 2 4 + P F N 0 Y W J s Z U V u d H J p Z X M v P j w v S X R l b T 4 8 S X R l b T 4 8 S X R l b U x v Y 2 F 0 a W 9 u P j x J d G V t V H l w Z T 5 G b 3 J t d W x h P C 9 J d G V t V H l w Z T 4 8 S X R l b V B h d G g + U 2 V j d G l v b j E v V H J h b n N m b 3 J t J T I w U 2 F t c G x l J T I w R m l s Z S 9 F e H B v c n Q l M j B T a G V l d F 9 T a G V l d D w v S X R l b V B h d G g + P C 9 J d G V t T G 9 j Y X R p b 2 4 + P F N 0 Y W J s Z U V u d H J p Z X M v P j w v S X R l b T 4 8 S X R l b T 4 8 S X R l b U x v Y 2 F 0 a W 9 u P j x J d G V t V H l w Z T 5 G b 3 J t d W x h P C 9 J d G V t V H l w Z T 4 8 S X R l b V B h d G g + U 2 V j d G l v b j E v V H J h b n N m b 3 J t J T I w U 2 F t c G x l J T I w R m l s Z S 9 Q c m 9 t b 3 R l Z C U y M E h l Y W R l c n M 8 L 0 l 0 Z W 1 Q Y X R o P j w v S X R l b U x v Y 2 F 0 a W 9 u P j x T d G F i b G V F b n R y a W V z L z 4 8 L 0 l 0 Z W 0 + P E l 0 Z W 0 + P E l 0 Z W 1 M b 2 N h d G l v b j 4 8 S X R l b V R 5 c G U + R m 9 y b X V s Y T w v S X R l b V R 5 c G U + P E l 0 Z W 1 Q Y X R o P l N l Y 3 R p b 2 4 x L 1 R y Y W 5 z Z m 9 y b S U y M E Z p b G U v U 2 9 1 c m N l P C 9 J d G V t U G F 0 a D 4 8 L 0 l 0 Z W 1 M b 2 N h d G l v b j 4 8 U 3 R h Y m x l R W 5 0 c m l l c y 8 + P C 9 J d G V t P j x J d G V t P j x J d G V t T G 9 j Y X R p b 2 4 + P E l 0 Z W 1 U e X B l P k Z v c m 1 1 b G E 8 L 0 l 0 Z W 1 U e X B l P j x J d G V t U G F 0 a D 5 T Z W N 0 a W 9 u M S 9 F e H B v c n Q l M j B z a G V l d H M v R m l s d G V y Z W Q l M j B I a W R k Z W 4 l M j B G a W x l c z E 8 L 0 l 0 Z W 1 Q Y X R o P j w v S X R l b U x v Y 2 F 0 a W 9 u P j x T d G F i b G V F b n R y a W V z L z 4 8 L 0 l 0 Z W 0 + P E l 0 Z W 0 + P E l 0 Z W 1 M b 2 N h d G l v b j 4 8 S X R l b V R 5 c G U + R m 9 y b X V s Y T w v S X R l b V R 5 c G U + P E l 0 Z W 1 Q Y X R o P l N l Y 3 R p b 2 4 x L 0 V 4 c G 9 y d C U y M H N o Z W V 0 c y 9 J b n Z v a 2 U l M j B D d X N 0 b 2 0 l M j B G d W 5 j d G l v b j E 8 L 0 l 0 Z W 1 Q Y X R o P j w v S X R l b U x v Y 2 F 0 a W 9 u P j x T d G F i b G V F b n R y a W V z L z 4 8 L 0 l 0 Z W 0 + P E l 0 Z W 0 + P E l 0 Z W 1 M b 2 N h d G l v b j 4 8 S X R l b V R 5 c G U + R m 9 y b X V s Y T w v S X R l b V R 5 c G U + P E l 0 Z W 1 Q Y X R o P l N l Y 3 R p b 2 4 x L 0 V 4 c G 9 y d C U y M H N o Z W V 0 c y 9 S Z W 5 h b W V k J T I w Q 2 9 s d W 1 u c z E 8 L 0 l 0 Z W 1 Q Y X R o P j w v S X R l b U x v Y 2 F 0 a W 9 u P j x T d G F i b G V F b n R y a W V z L z 4 8 L 0 l 0 Z W 0 + P E l 0 Z W 0 + P E l 0 Z W 1 M b 2 N h d G l v b j 4 8 S X R l b V R 5 c G U + R m 9 y b X V s Y T w v S X R l b V R 5 c G U + P E l 0 Z W 1 Q Y X R o P l N l Y 3 R p b 2 4 x L 0 V 4 c G 9 y d C U y M H N o Z W V 0 c y 9 S Z W 1 v d m V k J T I w T 3 R o Z X I l M j B D b 2 x 1 b W 5 z M T w v S X R l b V B h d G g + P C 9 J d G V t T G 9 j Y X R p b 2 4 + P F N 0 Y W J s Z U V u d H J p Z X M v P j w v S X R l b T 4 8 S X R l b T 4 8 S X R l b U x v Y 2 F 0 a W 9 u P j x J d G V t V H l w Z T 5 G b 3 J t d W x h P C 9 J d G V t V H l w Z T 4 8 S X R l b V B h d G g + U 2 V j d G l v b j E v R X h w b 3 J 0 J T I w c 2 h l Z X R z L 0 V 4 c G F u Z G V k J T I w V G F i b G U l M j B D b 2 x 1 b W 4 x P C 9 J d G V t U G F 0 a D 4 8 L 0 l 0 Z W 1 M b 2 N h d G l v b j 4 8 U 3 R h Y m x l R W 5 0 c m l l c y 8 + P C 9 J d G V t P j x J d G V t P j x J d G V t T G 9 j Y X R p b 2 4 + P E l 0 Z W 1 U e X B l P k Z v c m 1 1 b G E 8 L 0 l 0 Z W 1 U e X B l P j x J d G V t U G F 0 a D 5 T Z W N 0 a W 9 u M S 9 F e H B v c n Q l M j B z a G V l d H M v Q 2 h h b m d l Z C U y M F R 5 c G U 8 L 0 l 0 Z W 1 Q Y X R o P j w v S X R l b U x v Y 2 F 0 a W 9 u P j x T d G F i b G V F b n R y a W V z L z 4 8 L 0 l 0 Z W 0 + P E l 0 Z W 0 + P E l 0 Z W 1 M b 2 N h d G l v b j 4 8 S X R l b V R 5 c G U + R m 9 y b X V s Y T w v S X R l b V R 5 c G U + P E l 0 Z W 1 Q Y X R o P l N l Y 3 R p b 2 4 x L 0 V 4 c G 9 y d C U y M H N o Z W V 0 c y U y M C g y K S 9 T b 3 V y Y 2 U 8 L 0 l 0 Z W 1 Q Y X R o P j w v S X R l b U x v Y 2 F 0 a W 9 u P j x T d G F i b G V F b n R y a W V z L z 4 8 L 0 l 0 Z W 0 + P E l 0 Z W 0 + P E l 0 Z W 1 M b 2 N h d G l v b j 4 8 S X R l b V R 5 c G U + R m 9 y b X V s Y T w v S X R l b V R 5 c G U + P E l 0 Z W 1 Q Y X R o P l N l Y 3 R p b 2 4 x L 1 N h b X B s Z S U y M E Z p b G U l M j A o M i k v U 2 9 1 c m N l P C 9 J d G V t U G F 0 a D 4 8 L 0 l 0 Z W 1 M b 2 N h d G l v b j 4 8 U 3 R h Y m x l R W 5 0 c m l l c y 8 + P C 9 J d G V t P j x J d G V t P j x J d G V t T G 9 j Y X R p b 2 4 + P E l 0 Z W 1 U e X B l P k Z v c m 1 1 b G E 8 L 0 l 0 Z W 1 U e X B l P j x J d G V t U G F 0 a D 5 T Z W N 0 a W 9 u M S 9 T Y W 1 w b G U l M j B G a W x l J T I w K D I p L 0 5 h d m l n Y X R p b 2 4 x P C 9 J d G V t U G F 0 a D 4 8 L 0 l 0 Z W 1 M b 2 N h d G l v b j 4 8 U 3 R h Y m x l R W 5 0 c m l l c y 8 + P C 9 J d G V t P j x J d G V t P j x J d G V t T G 9 j Y X R p b 2 4 + P E l 0 Z W 1 U e X B l P k Z v c m 1 1 b G E 8 L 0 l 0 Z W 1 U e X B l P j x J d G V t U G F 0 a D 5 T Z W N 0 a W 9 u M S 9 U c m F u c 2 Z v c m 0 l M j B T Y W 1 w b G U l M j B G a W x l J T I w K D I p L 1 N v d X J j Z T w v S X R l b V B h d G g + P C 9 J d G V t T G 9 j Y X R p b 2 4 + P F N 0 Y W J s Z U V u d H J p Z X M v P j w v S X R l b T 4 8 S X R l b T 4 8 S X R l b U x v Y 2 F 0 a W 9 u P j x J d G V t V H l w Z T 5 G b 3 J t d W x h P C 9 J d G V t V H l w Z T 4 8 S X R l b V B h d G g + U 2 V j d G l v b j E v V H J h b n N m b 3 J t J T I w U 2 F t c G x l J T I w R m l s Z S U y M C g y K S 9 F e H B v c n Q l M j B T a G V l d F 9 T a G V l d D w v S X R l b V B h d G g + P C 9 J d G V t T G 9 j Y X R p b 2 4 + P F N 0 Y W J s Z U V u d H J p Z X M v P j w v S X R l b T 4 8 S X R l b T 4 8 S X R l b U x v Y 2 F 0 a W 9 u P j x J d G V t V H l w Z T 5 G b 3 J t d W x h P C 9 J d G V t V H l w Z T 4 8 S X R l b V B h d G g + U 2 V j d G l v b j E v V H J h b n N m b 3 J t J T I w U 2 F t c G x l J T I w R m l s Z S U y M C g y K S 9 Q c m 9 t b 3 R l Z C U y M E h l Y W R l c n M 8 L 0 l 0 Z W 1 Q Y X R o P j w v S X R l b U x v Y 2 F 0 a W 9 u P j x T d G F i b G V F b n R y a W V z L z 4 8 L 0 l 0 Z W 0 + P E l 0 Z W 0 + P E l 0 Z W 1 M b 2 N h d G l v b j 4 8 S X R l b V R 5 c G U + R m 9 y b X V s Y T w v S X R l b V R 5 c G U + P E l 0 Z W 1 Q Y X R o P l N l Y 3 R p b 2 4 x L 1 R y Y W 5 z Z m 9 y b S U y M E Z p b G U l M j A o M i k v U 2 9 1 c m N l P C 9 J d G V t U G F 0 a D 4 8 L 0 l 0 Z W 1 M b 2 N h d G l v b j 4 8 U 3 R h Y m x l R W 5 0 c m l l c y 8 + P C 9 J d G V t P j x J d G V t P j x J d G V t T G 9 j Y X R p b 2 4 + P E l 0 Z W 1 U e X B l P k Z v c m 1 1 b G E 8 L 0 l 0 Z W 1 U e X B l P j x J d G V t U G F 0 a D 5 T Z W N 0 a W 9 u M S 9 F e H B v c n Q l M j B z a G V l d H M l M j A o M i k v R m l s d G V y Z W Q l M j B I a W R k Z W 4 l M j B G a W x l c z E 8 L 0 l 0 Z W 1 Q Y X R o P j w v S X R l b U x v Y 2 F 0 a W 9 u P j x T d G F i b G V F b n R y a W V z L z 4 8 L 0 l 0 Z W 0 + P E l 0 Z W 0 + P E l 0 Z W 1 M b 2 N h d G l v b j 4 8 S X R l b V R 5 c G U + R m 9 y b X V s Y T w v S X R l b V R 5 c G U + P E l 0 Z W 1 Q Y X R o P l N l Y 3 R p b 2 4 x L 0 V 4 c G 9 y d C U y M H N o Z W V 0 c y U y M C g y K S 9 J b n Z v a 2 U l M j B D d X N 0 b 2 0 l M j B G d W 5 j d G l v b j E 8 L 0 l 0 Z W 1 Q Y X R o P j w v S X R l b U x v Y 2 F 0 a W 9 u P j x T d G F i b G V F b n R y a W V z L z 4 8 L 0 l 0 Z W 0 + P E l 0 Z W 0 + P E l 0 Z W 1 M b 2 N h d G l v b j 4 8 S X R l b V R 5 c G U + R m 9 y b X V s Y T w v S X R l b V R 5 c G U + P E l 0 Z W 1 Q Y X R o P l N l Y 3 R p b 2 4 x L 0 V 4 c G 9 y d C U y M H N o Z W V 0 c y U y M C g y K S 9 S Z W 5 h b W V k J T I w Q 2 9 s d W 1 u c z E 8 L 0 l 0 Z W 1 Q Y X R o P j w v S X R l b U x v Y 2 F 0 a W 9 u P j x T d G F i b G V F b n R y a W V z L z 4 8 L 0 l 0 Z W 0 + P E l 0 Z W 0 + P E l 0 Z W 1 M b 2 N h d G l v b j 4 8 S X R l b V R 5 c G U + R m 9 y b X V s Y T w v S X R l b V R 5 c G U + P E l 0 Z W 1 Q Y X R o P l N l Y 3 R p b 2 4 x L 0 V 4 c G 9 y d C U y M H N o Z W V 0 c y U y M C g y K S 9 S Z W 1 v d m V k J T I w T 3 R o Z X I l M j B D b 2 x 1 b W 5 z M T w v S X R l b V B h d G g + P C 9 J d G V t T G 9 j Y X R p b 2 4 + P F N 0 Y W J s Z U V u d H J p Z X M v P j w v S X R l b T 4 8 S X R l b T 4 8 S X R l b U x v Y 2 F 0 a W 9 u P j x J d G V t V H l w Z T 5 G b 3 J t d W x h P C 9 J d G V t V H l w Z T 4 8 S X R l b V B h d G g + U 2 V j d G l v b j E v R X h w b 3 J 0 J T I w c 2 h l Z X R z J T I w K D I p L 0 V 4 c G F u Z G V k J T I w V G F i b G U l M j B D b 2 x 1 b W 4 x P C 9 J d G V t U G F 0 a D 4 8 L 0 l 0 Z W 1 M b 2 N h d G l v b j 4 8 U 3 R h Y m x l R W 5 0 c m l l c y 8 + P C 9 J d G V t P j x J d G V t P j x J d G V t T G 9 j Y X R p b 2 4 + P E l 0 Z W 1 U e X B l P k Z v c m 1 1 b G E 8 L 0 l 0 Z W 1 U e X B l P j x J d G V t U G F 0 a D 5 T Z W N 0 a W 9 u M S 9 F e H B v c n Q l M j B z a G V l d H M l M j A o M i k v Q 2 h h b m d l Z C U y M F R 5 c G U 8 L 0 l 0 Z W 1 Q Y X R o P j w v S X R l b U x v Y 2 F 0 a W 9 u P j x T d G F i b G V F b n R y a W V z L z 4 8 L 0 l 0 Z W 0 + P E l 0 Z W 0 + P E l 0 Z W 1 M b 2 N h d G l v b j 4 8 S X R l b V R 5 c G U + R m 9 y b X V s Y T w v S X R l b V R 5 c G U + P E l 0 Z W 1 Q Y X R o P l N l Y 3 R p b 2 4 x L 0 V 4 c G 9 y d C U y M H N o Z W V 0 c y U y M C g z K S 9 T b 3 V y Y 2 U 8 L 0 l 0 Z W 1 Q Y X R o P j w v S X R l b U x v Y 2 F 0 a W 9 u P j x T d G F i b G V F b n R y a W V z L z 4 8 L 0 l 0 Z W 0 + P E l 0 Z W 0 + P E l 0 Z W 1 M b 2 N h d G l v b j 4 8 S X R l b V R 5 c G U + R m 9 y b X V s Y T w v S X R l b V R 5 c G U + P E l 0 Z W 1 Q Y X R o P l N l Y 3 R p b 2 4 x L 0 V 4 c G 9 y d C U y M H N o Z W V 0 c y U y M C g z K S 9 G a W x 0 Z X J l Z C U y M E h p Z G R l b i U y M E Z p b G V z M T w v S X R l b V B h d G g + P C 9 J d G V t T G 9 j Y X R p b 2 4 + P F N 0 Y W J s Z U V u d H J p Z X M v P j w v S X R l b T 4 8 S X R l b T 4 8 S X R l b U x v Y 2 F 0 a W 9 u P j x J d G V t V H l w Z T 5 G b 3 J t d W x h P C 9 J d G V t V H l w Z T 4 8 S X R l b V B h d G g + U 2 V j d G l v b j E v R X h w b 3 J 0 J T I w c 2 h l Z X R z J T I w K D M p L 0 l u d m 9 r Z S U y M E N 1 c 3 R v b S U y M E Z 1 b m N 0 a W 9 u M T w v S X R l b V B h d G g + P C 9 J d G V t T G 9 j Y X R p b 2 4 + P F N 0 Y W J s Z U V u d H J p Z X M v P j w v S X R l b T 4 8 S X R l b T 4 8 S X R l b U x v Y 2 F 0 a W 9 u P j x J d G V t V H l w Z T 5 G b 3 J t d W x h P C 9 J d G V t V H l w Z T 4 8 S X R l b V B h d G g + U 2 V j d G l v b j E v R X h w b 3 J 0 J T I w c 2 h l Z X R z J T I w K D M p L 1 J l b m F t Z W Q l M j B D b 2 x 1 b W 5 z M T w v S X R l b V B h d G g + P C 9 J d G V t T G 9 j Y X R p b 2 4 + P F N 0 Y W J s Z U V u d H J p Z X M v P j w v S X R l b T 4 8 S X R l b T 4 8 S X R l b U x v Y 2 F 0 a W 9 u P j x J d G V t V H l w Z T 5 G b 3 J t d W x h P C 9 J d G V t V H l w Z T 4 8 S X R l b V B h d G g + U 2 V j d G l v b j E v R X h w b 3 J 0 J T I w c 2 h l Z X R z J T I w K D M p L 1 J l b W 9 2 Z W Q l M j B P d G h l c i U y M E N v b H V t b n M x P C 9 J d G V t U G F 0 a D 4 8 L 0 l 0 Z W 1 M b 2 N h d G l v b j 4 8 U 3 R h Y m x l R W 5 0 c m l l c y 8 + P C 9 J d G V t P j x J d G V t P j x J d G V t T G 9 j Y X R p b 2 4 + P E l 0 Z W 1 U e X B l P k Z v c m 1 1 b G E 8 L 0 l 0 Z W 1 U e X B l P j x J d G V t U G F 0 a D 5 T Z W N 0 a W 9 u M S 9 F e H B v c n Q l M j B z a G V l d H M l M j A o M y k v R X h w Y W 5 k Z W Q l M j B U Y W J s Z S U y M E N v b H V t b j E 8 L 0 l 0 Z W 1 Q Y X R o P j w v S X R l b U x v Y 2 F 0 a W 9 u P j x T d G F i b G V F b n R y a W V z L z 4 8 L 0 l 0 Z W 0 + P E l 0 Z W 0 + P E l 0 Z W 1 M b 2 N h d G l v b j 4 8 S X R l b V R 5 c G U + R m 9 y b X V s Y T w v S X R l b V R 5 c G U + P E l 0 Z W 1 Q Y X R o P l N l Y 3 R p b 2 4 x L 0 V 4 c G 9 y d C U y M H N o Z W V 0 c y U y M C g z K S 9 D a G F u Z 2 V k J T I w V H l w Z T w v S X R l b V B h d G g + P C 9 J d G V t T G 9 j Y X R p b 2 4 + P F N 0 Y W J s Z U V u d H J p Z X M v P j w v S X R l b T 4 8 S X R l b T 4 8 S X R l b U x v Y 2 F 0 a W 9 u P j x J d G V t V H l w Z T 5 G b 3 J t d W x h P C 9 J d G V t V H l w Z T 4 8 S X R l b V B h d G g + U 2 V j d G l v b j E v R X h w b 3 J 0 J T I w c 2 h l Z X R z J T I w K D Q p L 1 N v d X J j Z T w v S X R l b V B h d G g + P C 9 J d G V t T G 9 j Y X R p b 2 4 + P F N 0 Y W J s Z U V u d H J p Z X M v P j w v S X R l b T 4 8 S X R l b T 4 8 S X R l b U x v Y 2 F 0 a W 9 u P j x J d G V t V H l w Z T 5 G b 3 J t d W x h P C 9 J d G V t V H l w Z T 4 8 S X R l b V B h d G g + U 2 V j d G l v b j E v U 2 F t c G x l J T I w R m l s Z S U y M C g z K S 9 T b 3 V y Y 2 U 8 L 0 l 0 Z W 1 Q Y X R o P j w v S X R l b U x v Y 2 F 0 a W 9 u P j x T d G F i b G V F b n R y a W V z L z 4 8 L 0 l 0 Z W 0 + P E l 0 Z W 0 + P E l 0 Z W 1 M b 2 N h d G l v b j 4 8 S X R l b V R 5 c G U + R m 9 y b X V s Y T w v S X R l b V R 5 c G U + P E l 0 Z W 1 Q Y X R o P l N l Y 3 R p b 2 4 x L 1 N h b X B s Z S U y M E Z p b G U l M j A o M y k v T m F 2 a W d h d G l v b j E 8 L 0 l 0 Z W 1 Q Y X R o P j w v S X R l b U x v Y 2 F 0 a W 9 u P j x T d G F i b G V F b n R y a W V z L z 4 8 L 0 l 0 Z W 0 + P E l 0 Z W 0 + P E l 0 Z W 1 M b 2 N h d G l v b j 4 8 S X R l b V R 5 c G U + R m 9 y b X V s Y T w v S X R l b V R 5 c G U + P E l 0 Z W 1 Q Y X R o P l N l Y 3 R p b 2 4 x L 1 R y Y W 5 z Z m 9 y b S U y M F N h b X B s Z S U y M E Z p b G U l M j A o M y k v U 2 9 1 c m N l P C 9 J d G V t U G F 0 a D 4 8 L 0 l 0 Z W 1 M b 2 N h d G l v b j 4 8 U 3 R h Y m x l R W 5 0 c m l l c y 8 + P C 9 J d G V t P j x J d G V t P j x J d G V t T G 9 j Y X R p b 2 4 + P E l 0 Z W 1 U e X B l P k Z v c m 1 1 b G E 8 L 0 l 0 Z W 1 U e X B l P j x J d G V t U G F 0 a D 5 T Z W N 0 a W 9 u M S 9 U c m F u c 2 Z v c m 0 l M j B T Y W 1 w b G U l M j B G a W x l J T I w K D M p L 0 V 4 c G 9 y d C U y M F N o Z W V 0 X 1 N o Z W V 0 P C 9 J d G V t U G F 0 a D 4 8 L 0 l 0 Z W 1 M b 2 N h d G l v b j 4 8 U 3 R h Y m x l R W 5 0 c m l l c y 8 + P C 9 J d G V t P j x J d G V t P j x J d G V t T G 9 j Y X R p b 2 4 + P E l 0 Z W 1 U e X B l P k Z v c m 1 1 b G E 8 L 0 l 0 Z W 1 U e X B l P j x J d G V t U G F 0 a D 5 T Z W N 0 a W 9 u M S 9 U c m F u c 2 Z v c m 0 l M j B T Y W 1 w b G U l M j B G a W x l J T I w K D M p L 1 B y b 2 1 v d G V k J T I w S G V h Z G V y c z w v S X R l b V B h d G g + P C 9 J d G V t T G 9 j Y X R p b 2 4 + P F N 0 Y W J s Z U V u d H J p Z X M v P j w v S X R l b T 4 8 S X R l b T 4 8 S X R l b U x v Y 2 F 0 a W 9 u P j x J d G V t V H l w Z T 5 G b 3 J t d W x h P C 9 J d G V t V H l w Z T 4 8 S X R l b V B h d G g + U 2 V j d G l v b j E v V H J h b n N m b 3 J t J T I w R m l s Z S U y M C g z K S 9 T b 3 V y Y 2 U 8 L 0 l 0 Z W 1 Q Y X R o P j w v S X R l b U x v Y 2 F 0 a W 9 u P j x T d G F i b G V F b n R y a W V z L z 4 8 L 0 l 0 Z W 0 + P E l 0 Z W 0 + P E l 0 Z W 1 M b 2 N h d G l v b j 4 8 S X R l b V R 5 c G U + R m 9 y b X V s Y T w v S X R l b V R 5 c G U + P E l 0 Z W 1 Q Y X R o P l N l Y 3 R p b 2 4 x L 0 V 4 c G 9 y d C U y M H N o Z W V 0 c y U y M C g 0 K S 9 G a W x 0 Z X J l Z C U y M E h p Z G R l b i U y M E Z p b G V z M T w v S X R l b V B h d G g + P C 9 J d G V t T G 9 j Y X R p b 2 4 + P F N 0 Y W J s Z U V u d H J p Z X M v P j w v S X R l b T 4 8 S X R l b T 4 8 S X R l b U x v Y 2 F 0 a W 9 u P j x J d G V t V H l w Z T 5 G b 3 J t d W x h P C 9 J d G V t V H l w Z T 4 8 S X R l b V B h d G g + U 2 V j d G l v b j E v R X h w b 3 J 0 J T I w c 2 h l Z X R z J T I w K D Q p L 0 l u d m 9 r Z S U y M E N 1 c 3 R v b S U y M E Z 1 b m N 0 a W 9 u M T w v S X R l b V B h d G g + P C 9 J d G V t T G 9 j Y X R p b 2 4 + P F N 0 Y W J s Z U V u d H J p Z X M v P j w v S X R l b T 4 8 S X R l b T 4 8 S X R l b U x v Y 2 F 0 a W 9 u P j x J d G V t V H l w Z T 5 G b 3 J t d W x h P C 9 J d G V t V H l w Z T 4 8 S X R l b V B h d G g + U 2 V j d G l v b j E v R X h w b 3 J 0 J T I w c 2 h l Z X R z J T I w K D Q p L 1 J l b m F t Z W Q l M j B D b 2 x 1 b W 5 z M T w v S X R l b V B h d G g + P C 9 J d G V t T G 9 j Y X R p b 2 4 + P F N 0 Y W J s Z U V u d H J p Z X M v P j w v S X R l b T 4 8 S X R l b T 4 8 S X R l b U x v Y 2 F 0 a W 9 u P j x J d G V t V H l w Z T 5 G b 3 J t d W x h P C 9 J d G V t V H l w Z T 4 8 S X R l b V B h d G g + U 2 V j d G l v b j E v R X h w b 3 J 0 J T I w c 2 h l Z X R z J T I w K D Q p L 1 J l b W 9 2 Z W Q l M j B P d G h l c i U y M E N v b H V t b n M x P C 9 J d G V t U G F 0 a D 4 8 L 0 l 0 Z W 1 M b 2 N h d G l v b j 4 8 U 3 R h Y m x l R W 5 0 c m l l c y 8 + P C 9 J d G V t P j x J d G V t P j x J d G V t T G 9 j Y X R p b 2 4 + P E l 0 Z W 1 U e X B l P k Z v c m 1 1 b G E 8 L 0 l 0 Z W 1 U e X B l P j x J d G V t U G F 0 a D 5 T Z W N 0 a W 9 u M S 9 F e H B v c n Q l M j B z a G V l d H M l M j A o N C k v R X h w Y W 5 k Z W Q l M j B U Y W J s Z S U y M E N v b H V t b j E 8 L 0 l 0 Z W 1 Q Y X R o P j w v S X R l b U x v Y 2 F 0 a W 9 u P j x T d G F i b G V F b n R y a W V z L z 4 8 L 0 l 0 Z W 0 + P E l 0 Z W 0 + P E l 0 Z W 1 M b 2 N h d G l v b j 4 8 S X R l b V R 5 c G U + R m 9 y b X V s Y T w v S X R l b V R 5 c G U + P E l 0 Z W 1 Q Y X R o P l N l Y 3 R p b 2 4 x L 0 V 4 c G 9 y d C U y M H N o Z W V 0 c y U y M C g 0 K S 9 D a G F u Z 2 V k J T I w V H l w Z T w v S X R l b V B h d G g + P C 9 J d G V t T G 9 j Y X R p b 2 4 + P F N 0 Y W J s Z U V u d H J p Z X M v P j w v S X R l b T 4 8 S X R l b T 4 8 S X R l b U x v Y 2 F 0 a W 9 u P j x J d G V t V H l w Z T 5 G b 3 J t d W x h P C 9 J d G V t V H l w Z T 4 8 S X R l b V B h d G g + U 2 V j d G l v b j E v R X h w b 3 J 0 J T I w c 2 h l Z X R z J T I w K D U p L 1 N v d X J j Z T w v S X R l b V B h d G g + P C 9 J d G V t T G 9 j Y X R p b 2 4 + P F N 0 Y W J s Z U V u d H J p Z X M v P j w v S X R l b T 4 8 S X R l b T 4 8 S X R l b U x v Y 2 F 0 a W 9 u P j x J d G V t V H l w Z T 5 G b 3 J t d W x h P C 9 J d G V t V H l w Z T 4 8 S X R l b V B h d G g + U 2 V j d G l v b j E v U 2 F t c G x l J T I w R m l s Z S U y M C g 0 K S 9 T b 3 V y Y 2 U 8 L 0 l 0 Z W 1 Q Y X R o P j w v S X R l b U x v Y 2 F 0 a W 9 u P j x T d G F i b G V F b n R y a W V z L z 4 8 L 0 l 0 Z W 0 + P E l 0 Z W 0 + P E l 0 Z W 1 M b 2 N h d G l v b j 4 8 S X R l b V R 5 c G U + R m 9 y b X V s Y T w v S X R l b V R 5 c G U + P E l 0 Z W 1 Q Y X R o P l N l Y 3 R p b 2 4 x L 1 N h b X B s Z S U y M E Z p b G U l M j A o N C k v T m F 2 a W d h d G l v b j E 8 L 0 l 0 Z W 1 Q Y X R o P j w v S X R l b U x v Y 2 F 0 a W 9 u P j x T d G F i b G V F b n R y a W V z L z 4 8 L 0 l 0 Z W 0 + P E l 0 Z W 0 + P E l 0 Z W 1 M b 2 N h d G l v b j 4 8 S X R l b V R 5 c G U + R m 9 y b X V s Y T w v S X R l b V R 5 c G U + P E l 0 Z W 1 Q Y X R o P l N l Y 3 R p b 2 4 x L 1 R y Y W 5 z Z m 9 y b S U y M F N h b X B s Z S U y M E Z p b G U l M j A o N C k v U 2 9 1 c m N l P C 9 J d G V t U G F 0 a D 4 8 L 0 l 0 Z W 1 M b 2 N h d G l v b j 4 8 U 3 R h Y m x l R W 5 0 c m l l c y 8 + P C 9 J d G V t P j x J d G V t P j x J d G V t T G 9 j Y X R p b 2 4 + P E l 0 Z W 1 U e X B l P k Z v c m 1 1 b G E 8 L 0 l 0 Z W 1 U e X B l P j x J d G V t U G F 0 a D 5 T Z W N 0 a W 9 u M S 9 U c m F u c 2 Z v c m 0 l M j B T Y W 1 w b G U l M j B G a W x l J T I w K D Q p L 0 V 4 c G 9 y d C U y M F N o Z W V 0 X 1 N o Z W V 0 P C 9 J d G V t U G F 0 a D 4 8 L 0 l 0 Z W 1 M b 2 N h d G l v b j 4 8 U 3 R h Y m x l R W 5 0 c m l l c y 8 + P C 9 J d G V t P j x J d G V t P j x J d G V t T G 9 j Y X R p b 2 4 + P E l 0 Z W 1 U e X B l P k Z v c m 1 1 b G E 8 L 0 l 0 Z W 1 U e X B l P j x J d G V t U G F 0 a D 5 T Z W N 0 a W 9 u M S 9 U c m F u c 2 Z v c m 0 l M j B T Y W 1 w b G U l M j B G a W x l J T I w K D Q p L 1 B y b 2 1 v d G V k J T I w S G V h Z G V y c z w v S X R l b V B h d G g + P C 9 J d G V t T G 9 j Y X R p b 2 4 + P F N 0 Y W J s Z U V u d H J p Z X M v P j w v S X R l b T 4 8 S X R l b T 4 8 S X R l b U x v Y 2 F 0 a W 9 u P j x J d G V t V H l w Z T 5 G b 3 J t d W x h P C 9 J d G V t V H l w Z T 4 8 S X R l b V B h d G g + U 2 V j d G l v b j E v V H J h b n N m b 3 J t J T I w R m l s Z S U y M C g 0 K S 9 T b 3 V y Y 2 U 8 L 0 l 0 Z W 1 Q Y X R o P j w v S X R l b U x v Y 2 F 0 a W 9 u P j x T d G F i b G V F b n R y a W V z L z 4 8 L 0 l 0 Z W 0 + P E l 0 Z W 0 + P E l 0 Z W 1 M b 2 N h d G l v b j 4 8 S X R l b V R 5 c G U + R m 9 y b X V s Y T w v S X R l b V R 5 c G U + P E l 0 Z W 1 Q Y X R o P l N l Y 3 R p b 2 4 x L 0 V 4 c G 9 y d C U y M H N o Z W V 0 c y U y M C g 1 K S 9 G a W x 0 Z X J l Z C U y M E h p Z G R l b i U y M E Z p b G V z M T w v S X R l b V B h d G g + P C 9 J d G V t T G 9 j Y X R p b 2 4 + P F N 0 Y W J s Z U V u d H J p Z X M v P j w v S X R l b T 4 8 S X R l b T 4 8 S X R l b U x v Y 2 F 0 a W 9 u P j x J d G V t V H l w Z T 5 G b 3 J t d W x h P C 9 J d G V t V H l w Z T 4 8 S X R l b V B h d G g + U 2 V j d G l v b j E v R X h w b 3 J 0 J T I w c 2 h l Z X R z J T I w K D U p L 0 l u d m 9 r Z S U y M E N 1 c 3 R v b S U y M E Z 1 b m N 0 a W 9 u M T w v S X R l b V B h d G g + P C 9 J d G V t T G 9 j Y X R p b 2 4 + P F N 0 Y W J s Z U V u d H J p Z X M v P j w v S X R l b T 4 8 S X R l b T 4 8 S X R l b U x v Y 2 F 0 a W 9 u P j x J d G V t V H l w Z T 5 G b 3 J t d W x h P C 9 J d G V t V H l w Z T 4 8 S X R l b V B h d G g + U 2 V j d G l v b j E v R X h w b 3 J 0 J T I w c 2 h l Z X R z J T I w K D U p L 1 J l b m F t Z W Q l M j B D b 2 x 1 b W 5 z M T w v S X R l b V B h d G g + P C 9 J d G V t T G 9 j Y X R p b 2 4 + P F N 0 Y W J s Z U V u d H J p Z X M v P j w v S X R l b T 4 8 S X R l b T 4 8 S X R l b U x v Y 2 F 0 a W 9 u P j x J d G V t V H l w Z T 5 G b 3 J t d W x h P C 9 J d G V t V H l w Z T 4 8 S X R l b V B h d G g + U 2 V j d G l v b j E v R X h w b 3 J 0 J T I w c 2 h l Z X R z J T I w K D U p L 1 J l b W 9 2 Z W Q l M j B P d G h l c i U y M E N v b H V t b n M x P C 9 J d G V t U G F 0 a D 4 8 L 0 l 0 Z W 1 M b 2 N h d G l v b j 4 8 U 3 R h Y m x l R W 5 0 c m l l c y 8 + P C 9 J d G V t P j x J d G V t P j x J d G V t T G 9 j Y X R p b 2 4 + P E l 0 Z W 1 U e X B l P k Z v c m 1 1 b G E 8 L 0 l 0 Z W 1 U e X B l P j x J d G V t U G F 0 a D 5 T Z W N 0 a W 9 u M S 9 F e H B v c n Q l M j B z a G V l d H M l M j A o N S k v R X h w Y W 5 k Z W Q l M j B U Y W J s Z S U y M E N v b H V t b j E 8 L 0 l 0 Z W 1 Q Y X R o P j w v S X R l b U x v Y 2 F 0 a W 9 u P j x T d G F i b G V F b n R y a W V z L z 4 8 L 0 l 0 Z W 0 + P E l 0 Z W 0 + P E l 0 Z W 1 M b 2 N h d G l v b j 4 8 S X R l b V R 5 c G U + R m 9 y b X V s Y T w v S X R l b V R 5 c G U + P E l 0 Z W 1 Q Y X R o P l N l Y 3 R p b 2 4 x L 0 V 4 c G 9 y d C U y M H N o Z W V 0 c y U y M C g 1 K S 9 D a G F u Z 2 V k J T I w V H l w Z T w v S X R l b V B h d G g + P C 9 J d G V t T G 9 j Y X R p b 2 4 + P F N 0 Y W J s Z U V u d H J p Z X M v P j w v S X R l b T 4 8 S X R l b T 4 8 S X R l b U x v Y 2 F 0 a W 9 u P j x J d G V t V H l w Z T 5 G b 3 J t d W x h P C 9 J d G V t V H l w Z T 4 8 S X R l b V B h d G g + U 2 V j d G l v b j E v R X h w b 3 J 0 J T I w c 2 h l Z X R z J T I w K D Y p L 1 N v d X J j Z T w v S X R l b V B h d G g + P C 9 J d G V t T G 9 j Y X R p b 2 4 + P F N 0 Y W J s Z U V u d H J p Z X M v P j w v S X R l b T 4 8 S X R l b T 4 8 S X R l b U x v Y 2 F 0 a W 9 u P j x J d G V t V H l w Z T 5 G b 3 J t d W x h P C 9 J d G V t V H l w Z T 4 8 S X R l b V B h d G g + U 2 V j d G l v b j E v U 2 F t c G x l J T I w R m l s Z S U y M C g 1 K S 9 T b 3 V y Y 2 U 8 L 0 l 0 Z W 1 Q Y X R o P j w v S X R l b U x v Y 2 F 0 a W 9 u P j x T d G F i b G V F b n R y a W V z L z 4 8 L 0 l 0 Z W 0 + P E l 0 Z W 0 + P E l 0 Z W 1 M b 2 N h d G l v b j 4 8 S X R l b V R 5 c G U + R m 9 y b X V s Y T w v S X R l b V R 5 c G U + P E l 0 Z W 1 Q Y X R o P l N l Y 3 R p b 2 4 x L 1 N h b X B s Z S U y M E Z p b G U l M j A o N S k v T m F 2 a W d h d G l v b j E 8 L 0 l 0 Z W 1 Q Y X R o P j w v S X R l b U x v Y 2 F 0 a W 9 u P j x T d G F i b G V F b n R y a W V z L z 4 8 L 0 l 0 Z W 0 + P E l 0 Z W 0 + P E l 0 Z W 1 M b 2 N h d G l v b j 4 8 S X R l b V R 5 c G U + R m 9 y b X V s Y T w v S X R l b V R 5 c G U + P E l 0 Z W 1 Q Y X R o P l N l Y 3 R p b 2 4 x L 1 R y Y W 5 z Z m 9 y b S U y M F N h b X B s Z S U y M E Z p b G U l M j A o N S k v U 2 9 1 c m N l P C 9 J d G V t U G F 0 a D 4 8 L 0 l 0 Z W 1 M b 2 N h d G l v b j 4 8 U 3 R h Y m x l R W 5 0 c m l l c y 8 + P C 9 J d G V t P j x J d G V t P j x J d G V t T G 9 j Y X R p b 2 4 + P E l 0 Z W 1 U e X B l P k Z v c m 1 1 b G E 8 L 0 l 0 Z W 1 U e X B l P j x J d G V t U G F 0 a D 5 T Z W N 0 a W 9 u M S 9 U c m F u c 2 Z v c m 0 l M j B T Y W 1 w b G U l M j B G a W x l J T I w K D U p L 0 V 4 c G 9 y d C U y M F N o Z W V 0 X 1 N o Z W V 0 P C 9 J d G V t U G F 0 a D 4 8 L 0 l 0 Z W 1 M b 2 N h d G l v b j 4 8 U 3 R h Y m x l R W 5 0 c m l l c y 8 + P C 9 J d G V t P j x J d G V t P j x J d G V t T G 9 j Y X R p b 2 4 + P E l 0 Z W 1 U e X B l P k Z v c m 1 1 b G E 8 L 0 l 0 Z W 1 U e X B l P j x J d G V t U G F 0 a D 5 T Z W N 0 a W 9 u M S 9 U c m F u c 2 Z v c m 0 l M j B T Y W 1 w b G U l M j B G a W x l J T I w K D U p L 1 B y b 2 1 v d G V k J T I w S G V h Z G V y c z w v S X R l b V B h d G g + P C 9 J d G V t T G 9 j Y X R p b 2 4 + P F N 0 Y W J s Z U V u d H J p Z X M v P j w v S X R l b T 4 8 S X R l b T 4 8 S X R l b U x v Y 2 F 0 a W 9 u P j x J d G V t V H l w Z T 5 G b 3 J t d W x h P C 9 J d G V t V H l w Z T 4 8 S X R l b V B h d G g + U 2 V j d G l v b j E v V H J h b n N m b 3 J t J T I w R m l s Z S U y M C g 1 K S 9 T b 3 V y Y 2 U 8 L 0 l 0 Z W 1 Q Y X R o P j w v S X R l b U x v Y 2 F 0 a W 9 u P j x T d G F i b G V F b n R y a W V z L z 4 8 L 0 l 0 Z W 0 + P E l 0 Z W 0 + P E l 0 Z W 1 M b 2 N h d G l v b j 4 8 S X R l b V R 5 c G U + R m 9 y b X V s Y T w v S X R l b V R 5 c G U + P E l 0 Z W 1 Q Y X R o P l N l Y 3 R p b 2 4 x L 0 V 4 c G 9 y d C U y M H N o Z W V 0 c y U y M C g 2 K S 9 G a W x 0 Z X J l Z C U y M E h p Z G R l b i U y M E Z p b G V z M T w v S X R l b V B h d G g + P C 9 J d G V t T G 9 j Y X R p b 2 4 + P F N 0 Y W J s Z U V u d H J p Z X M v P j w v S X R l b T 4 8 S X R l b T 4 8 S X R l b U x v Y 2 F 0 a W 9 u P j x J d G V t V H l w Z T 5 G b 3 J t d W x h P C 9 J d G V t V H l w Z T 4 8 S X R l b V B h d G g + U 2 V j d G l v b j E v R X h w b 3 J 0 J T I w c 2 h l Z X R z J T I w K D Y p L 0 l u d m 9 r Z S U y M E N 1 c 3 R v b S U y M E Z 1 b m N 0 a W 9 u M T w v S X R l b V B h d G g + P C 9 J d G V t T G 9 j Y X R p b 2 4 + P F N 0 Y W J s Z U V u d H J p Z X M v P j w v S X R l b T 4 8 S X R l b T 4 8 S X R l b U x v Y 2 F 0 a W 9 u P j x J d G V t V H l w Z T 5 G b 3 J t d W x h P C 9 J d G V t V H l w Z T 4 8 S X R l b V B h d G g + U 2 V j d G l v b j E v R X h w b 3 J 0 J T I w c 2 h l Z X R z J T I w K D Y p L 1 J l b m F t Z W Q l M j B D b 2 x 1 b W 5 z M T w v S X R l b V B h d G g + P C 9 J d G V t T G 9 j Y X R p b 2 4 + P F N 0 Y W J s Z U V u d H J p Z X M v P j w v S X R l b T 4 8 S X R l b T 4 8 S X R l b U x v Y 2 F 0 a W 9 u P j x J d G V t V H l w Z T 5 G b 3 J t d W x h P C 9 J d G V t V H l w Z T 4 8 S X R l b V B h d G g + U 2 V j d G l v b j E v R X h w b 3 J 0 J T I w c 2 h l Z X R z J T I w K D Y p L 1 J l b W 9 2 Z W Q l M j B P d G h l c i U y M E N v b H V t b n M x P C 9 J d G V t U G F 0 a D 4 8 L 0 l 0 Z W 1 M b 2 N h d G l v b j 4 8 U 3 R h Y m x l R W 5 0 c m l l c y 8 + P C 9 J d G V t P j x J d G V t P j x J d G V t T G 9 j Y X R p b 2 4 + P E l 0 Z W 1 U e X B l P k Z v c m 1 1 b G E 8 L 0 l 0 Z W 1 U e X B l P j x J d G V t U G F 0 a D 5 T Z W N 0 a W 9 u M S 9 F e H B v c n Q l M j B z a G V l d H M l M j A o N i k v R X h w Y W 5 k Z W Q l M j B U Y W J s Z S U y M E N v b H V t b j E 8 L 0 l 0 Z W 1 Q Y X R o P j w v S X R l b U x v Y 2 F 0 a W 9 u P j x T d G F i b G V F b n R y a W V z L z 4 8 L 0 l 0 Z W 0 + P E l 0 Z W 0 + P E l 0 Z W 1 M b 2 N h d G l v b j 4 8 S X R l b V R 5 c G U + R m 9 y b X V s Y T w v S X R l b V R 5 c G U + P E l 0 Z W 1 Q Y X R o P l N l Y 3 R p b 2 4 x L 0 V 4 c G 9 y d C U y M H N o Z W V 0 c y U y M C g 2 K S 9 D a G F u Z 2 V k J T I w V H l w Z T w v S X R l b V B h d G g + P C 9 J d G V t T G 9 j Y X R p b 2 4 + P F N 0 Y W J s Z U V u d H J p Z X M v P j w v S X R l b T 4 8 S X R l b T 4 8 S X R l b U x v Y 2 F 0 a W 9 u P j x J d G V t V H l w Z T 5 G b 3 J t d W x h P C 9 J d G V t V H l w Z T 4 8 S X R l b V B h d G g + U 2 V j d G l v b j E v R X h w b 3 J 0 J T I w c 2 h l Z X R z J T I w K D c p L 1 N v d X J j Z T w v S X R l b V B h d G g + P C 9 J d G V t T G 9 j Y X R p b 2 4 + P F N 0 Y W J s Z U V u d H J p Z X M v P j w v S X R l b T 4 8 S X R l b T 4 8 S X R l b U x v Y 2 F 0 a W 9 u P j x J d G V t V H l w Z T 5 G b 3 J t d W x h P C 9 J d G V t V H l w Z T 4 8 S X R l b V B h d G g + U 2 V j d G l v b j E v R X h w b 3 J 0 J T I w c 2 h l Z X R z J T I w K D c p L 0 Z p b H R l c m V k J T I w S G l k Z G V u J T I w R m l s Z X M x P C 9 J d G V t U G F 0 a D 4 8 L 0 l 0 Z W 1 M b 2 N h d G l v b j 4 8 U 3 R h Y m x l R W 5 0 c m l l c y 8 + P C 9 J d G V t P j x J d G V t P j x J d G V t T G 9 j Y X R p b 2 4 + P E l 0 Z W 1 U e X B l P k Z v c m 1 1 b G E 8 L 0 l 0 Z W 1 U e X B l P j x J d G V t U G F 0 a D 5 T Z W N 0 a W 9 u M S 9 F e H B v c n Q l M j B z a G V l d H M l M j A o N y k v S W 5 2 b 2 t l J T I w Q 3 V z d G 9 t J T I w R n V u Y 3 R p b 2 4 x P C 9 J d G V t U G F 0 a D 4 8 L 0 l 0 Z W 1 M b 2 N h d G l v b j 4 8 U 3 R h Y m x l R W 5 0 c m l l c y 8 + P C 9 J d G V t P j x J d G V t P j x J d G V t T G 9 j Y X R p b 2 4 + P E l 0 Z W 1 U e X B l P k Z v c m 1 1 b G E 8 L 0 l 0 Z W 1 U e X B l P j x J d G V t U G F 0 a D 5 T Z W N 0 a W 9 u M S 9 F e H B v c n Q l M j B z a G V l d H M l M j A o N y k v U m V u Y W 1 l Z C U y M E N v b H V t b n M x P C 9 J d G V t U G F 0 a D 4 8 L 0 l 0 Z W 1 M b 2 N h d G l v b j 4 8 U 3 R h Y m x l R W 5 0 c m l l c y 8 + P C 9 J d G V t P j x J d G V t P j x J d G V t T G 9 j Y X R p b 2 4 + P E l 0 Z W 1 U e X B l P k Z v c m 1 1 b G E 8 L 0 l 0 Z W 1 U e X B l P j x J d G V t U G F 0 a D 5 T Z W N 0 a W 9 u M S 9 F e H B v c n Q l M j B z a G V l d H M l M j A o N y k v U m V t b 3 Z l Z C U y M E 9 0 a G V y J T I w Q 2 9 s d W 1 u c z E 8 L 0 l 0 Z W 1 Q Y X R o P j w v S X R l b U x v Y 2 F 0 a W 9 u P j x T d G F i b G V F b n R y a W V z L z 4 8 L 0 l 0 Z W 0 + P E l 0 Z W 0 + P E l 0 Z W 1 M b 2 N h d G l v b j 4 8 S X R l b V R 5 c G U + R m 9 y b X V s Y T w v S X R l b V R 5 c G U + P E l 0 Z W 1 Q Y X R o P l N l Y 3 R p b 2 4 x L 0 V 4 c G 9 y d C U y M H N o Z W V 0 c y U y M C g 3 K S 9 F e H B h b m R l Z C U y M F R h Y m x l J T I w Q 2 9 s d W 1 u M T w v S X R l b V B h d G g + P C 9 J d G V t T G 9 j Y X R p b 2 4 + P F N 0 Y W J s Z U V u d H J p Z X M v P j w v S X R l b T 4 8 S X R l b T 4 8 S X R l b U x v Y 2 F 0 a W 9 u P j x J d G V t V H l w Z T 5 G b 3 J t d W x h P C 9 J d G V t V H l w Z T 4 8 S X R l b V B h d G g + U 2 V j d G l v b j E v R X h w b 3 J 0 J T I w c 2 h l Z X R z J T I w K D c p L 0 N o Y W 5 n Z W Q l M j B U e X B l P C 9 J d G V t U G F 0 a D 4 8 L 0 l 0 Z W 1 M b 2 N h d G l v b j 4 8 U 3 R h Y m x l R W 5 0 c m l l c y 8 + P C 9 J d G V t P j x J d G V t P j x J d G V t T G 9 j Y X R p b 2 4 + P E l 0 Z W 1 U e X B l P k Z v c m 1 1 b G E 8 L 0 l 0 Z W 1 U e X B l P j x J d G V t U G F 0 a D 5 T Z W N 0 a W 9 u M S 9 F e H B v c n Q l M j B z a G V l d H M l M j A o O C k v U 2 9 1 c m N l P C 9 J d G V t U G F 0 a D 4 8 L 0 l 0 Z W 1 M b 2 N h d G l v b j 4 8 U 3 R h Y m x l R W 5 0 c m l l c y 8 + P C 9 J d G V t P j x J d G V t P j x J d G V t T G 9 j Y X R p b 2 4 + P E l 0 Z W 1 U e X B l P k Z v c m 1 1 b G E 8 L 0 l 0 Z W 1 U e X B l P j x J d G V t U G F 0 a D 5 T Z W N 0 a W 9 u M S 9 T Y W 1 w b G U l M j B G a W x l J T I w K D Y p L 1 N v d X J j Z T w v S X R l b V B h d G g + P C 9 J d G V t T G 9 j Y X R p b 2 4 + P F N 0 Y W J s Z U V u d H J p Z X M v P j w v S X R l b T 4 8 S X R l b T 4 8 S X R l b U x v Y 2 F 0 a W 9 u P j x J d G V t V H l w Z T 5 G b 3 J t d W x h P C 9 J d G V t V H l w Z T 4 8 S X R l b V B h d G g + U 2 V j d G l v b j E v U 2 F t c G x l J T I w R m l s Z S U y M C g 2 K S 9 O Y X Z p Z 2 F 0 a W 9 u M T w v S X R l b V B h d G g + P C 9 J d G V t T G 9 j Y X R p b 2 4 + P F N 0 Y W J s Z U V u d H J p Z X M v P j w v S X R l b T 4 8 S X R l b T 4 8 S X R l b U x v Y 2 F 0 a W 9 u P j x J d G V t V H l w Z T 5 G b 3 J t d W x h P C 9 J d G V t V H l w Z T 4 8 S X R l b V B h d G g + U 2 V j d G l v b j E v V H J h b n N m b 3 J t J T I w U 2 F t c G x l J T I w R m l s Z S U y M C g 2 K S 9 T b 3 V y Y 2 U 8 L 0 l 0 Z W 1 Q Y X R o P j w v S X R l b U x v Y 2 F 0 a W 9 u P j x T d G F i b G V F b n R y a W V z L z 4 8 L 0 l 0 Z W 0 + P E l 0 Z W 0 + P E l 0 Z W 1 M b 2 N h d G l v b j 4 8 S X R l b V R 5 c G U + R m 9 y b X V s Y T w v S X R l b V R 5 c G U + P E l 0 Z W 1 Q Y X R o P l N l Y 3 R p b 2 4 x L 1 R y Y W 5 z Z m 9 y b S U y M F N h b X B s Z S U y M E Z p b G U l M j A o N i k v R X h w b 3 J 0 J T I w U 2 h l Z X R f U 2 h l Z X Q 8 L 0 l 0 Z W 1 Q Y X R o P j w v S X R l b U x v Y 2 F 0 a W 9 u P j x T d G F i b G V F b n R y a W V z L z 4 8 L 0 l 0 Z W 0 + P E l 0 Z W 0 + P E l 0 Z W 1 M b 2 N h d G l v b j 4 8 S X R l b V R 5 c G U + R m 9 y b X V s Y T w v S X R l b V R 5 c G U + P E l 0 Z W 1 Q Y X R o P l N l Y 3 R p b 2 4 x L 1 R y Y W 5 z Z m 9 y b S U y M F N h b X B s Z S U y M E Z p b G U l M j A o N i k v U H J v b W 9 0 Z W Q l M j B I Z W F k Z X J z P C 9 J d G V t U G F 0 a D 4 8 L 0 l 0 Z W 1 M b 2 N h d G l v b j 4 8 U 3 R h Y m x l R W 5 0 c m l l c y 8 + P C 9 J d G V t P j x J d G V t P j x J d G V t T G 9 j Y X R p b 2 4 + P E l 0 Z W 1 U e X B l P k Z v c m 1 1 b G E 8 L 0 l 0 Z W 1 U e X B l P j x J d G V t U G F 0 a D 5 T Z W N 0 a W 9 u M S 9 U c m F u c 2 Z v c m 0 l M j B G a W x l J T I w K D Y p L 1 N v d X J j Z T w v S X R l b V B h d G g + P C 9 J d G V t T G 9 j Y X R p b 2 4 + P F N 0 Y W J s Z U V u d H J p Z X M v P j w v S X R l b T 4 8 S X R l b T 4 8 S X R l b U x v Y 2 F 0 a W 9 u P j x J d G V t V H l w Z T 5 G b 3 J t d W x h P C 9 J d G V t V H l w Z T 4 8 S X R l b V B h d G g + U 2 V j d G l v b j E v R X h w b 3 J 0 J T I w c 2 h l Z X R z J T I w K D g p L 0 Z p b H R l c m V k J T I w S G l k Z G V u J T I w R m l s Z X M x P C 9 J d G V t U G F 0 a D 4 8 L 0 l 0 Z W 1 M b 2 N h d G l v b j 4 8 U 3 R h Y m x l R W 5 0 c m l l c y 8 + P C 9 J d G V t P j x J d G V t P j x J d G V t T G 9 j Y X R p b 2 4 + P E l 0 Z W 1 U e X B l P k Z v c m 1 1 b G E 8 L 0 l 0 Z W 1 U e X B l P j x J d G V t U G F 0 a D 5 T Z W N 0 a W 9 u M S 9 F e H B v c n Q l M j B z a G V l d H M l M j A o O C k v S W 5 2 b 2 t l J T I w Q 3 V z d G 9 t J T I w R n V u Y 3 R p b 2 4 x P C 9 J d G V t U G F 0 a D 4 8 L 0 l 0 Z W 1 M b 2 N h d G l v b j 4 8 U 3 R h Y m x l R W 5 0 c m l l c y 8 + P C 9 J d G V t P j x J d G V t P j x J d G V t T G 9 j Y X R p b 2 4 + P E l 0 Z W 1 U e X B l P k Z v c m 1 1 b G E 8 L 0 l 0 Z W 1 U e X B l P j x J d G V t U G F 0 a D 5 T Z W N 0 a W 9 u M S 9 F e H B v c n Q l M j B z a G V l d H M l M j A o O C k v U m V u Y W 1 l Z C U y M E N v b H V t b n M x P C 9 J d G V t U G F 0 a D 4 8 L 0 l 0 Z W 1 M b 2 N h d G l v b j 4 8 U 3 R h Y m x l R W 5 0 c m l l c y 8 + P C 9 J d G V t P j x J d G V t P j x J d G V t T G 9 j Y X R p b 2 4 + P E l 0 Z W 1 U e X B l P k Z v c m 1 1 b G E 8 L 0 l 0 Z W 1 U e X B l P j x J d G V t U G F 0 a D 5 T Z W N 0 a W 9 u M S 9 F e H B v c n Q l M j B z a G V l d H M l M j A o O C k v U m V t b 3 Z l Z C U y M E 9 0 a G V y J T I w Q 2 9 s d W 1 u c z E 8 L 0 l 0 Z W 1 Q Y X R o P j w v S X R l b U x v Y 2 F 0 a W 9 u P j x T d G F i b G V F b n R y a W V z L z 4 8 L 0 l 0 Z W 0 + P E l 0 Z W 0 + P E l 0 Z W 1 M b 2 N h d G l v b j 4 8 S X R l b V R 5 c G U + R m 9 y b X V s Y T w v S X R l b V R 5 c G U + P E l 0 Z W 1 Q Y X R o P l N l Y 3 R p b 2 4 x L 0 V 4 c G 9 y d C U y M H N o Z W V 0 c y U y M C g 4 K S 9 F e H B h b m R l Z C U y M F R h Y m x l J T I w Q 2 9 s d W 1 u M T w v S X R l b V B h d G g + P C 9 J d G V t T G 9 j Y X R p b 2 4 + P F N 0 Y W J s Z U V u d H J p Z X M v P j w v S X R l b T 4 8 S X R l b T 4 8 S X R l b U x v Y 2 F 0 a W 9 u P j x J d G V t V H l w Z T 5 G b 3 J t d W x h P C 9 J d G V t V H l w Z T 4 8 S X R l b V B h d G g + U 2 V j d G l v b j E v R X h w b 3 J 0 J T I w c 2 h l Z X R z J T I w K D g p L 0 N o Y W 5 n Z W Q l M j B U e X B l P C 9 J d G V t U G F 0 a D 4 8 L 0 l 0 Z W 1 M b 2 N h d G l v b j 4 8 U 3 R h Y m x l R W 5 0 c m l l c y 8 + P C 9 J d G V t P j x J d G V t P j x J d G V t T G 9 j Y X R p b 2 4 + P E l 0 Z W 1 U e X B l P k Z v c m 1 1 b G E 8 L 0 l 0 Z W 1 U e X B l P j x J d G V t U G F 0 a D 5 T Z W N 0 a W 9 u M S 9 F e H B v c n Q l M j B z a G V l d H M l M j A o O S k v U 2 9 1 c m N l P C 9 J d G V t U G F 0 a D 4 8 L 0 l 0 Z W 1 M b 2 N h d G l v b j 4 8 U 3 R h Y m x l R W 5 0 c m l l c y 8 + P C 9 J d G V t P j x J d G V t P j x J d G V t T G 9 j Y X R p b 2 4 + P E l 0 Z W 1 U e X B l P k Z v c m 1 1 b G E 8 L 0 l 0 Z W 1 U e X B l P j x J d G V t U G F 0 a D 5 T Z W N 0 a W 9 u M S 9 F e H B v c n Q l M j B z a G V l d H M l M j A o O S k v R m l s d G V y Z W Q l M j B I a W R k Z W 4 l M j B G a W x l c z E 8 L 0 l 0 Z W 1 Q Y X R o P j w v S X R l b U x v Y 2 F 0 a W 9 u P j x T d G F i b G V F b n R y a W V z L z 4 8 L 0 l 0 Z W 0 + P E l 0 Z W 0 + P E l 0 Z W 1 M b 2 N h d G l v b j 4 8 S X R l b V R 5 c G U + R m 9 y b X V s Y T w v S X R l b V R 5 c G U + P E l 0 Z W 1 Q Y X R o P l N l Y 3 R p b 2 4 x L 0 V 4 c G 9 y d C U y M H N o Z W V 0 c y U y M C g 5 K S 9 J b n Z v a 2 U l M j B D d X N 0 b 2 0 l M j B G d W 5 j d G l v b j E 8 L 0 l 0 Z W 1 Q Y X R o P j w v S X R l b U x v Y 2 F 0 a W 9 u P j x T d G F i b G V F b n R y a W V z L z 4 8 L 0 l 0 Z W 0 + P E l 0 Z W 0 + P E l 0 Z W 1 M b 2 N h d G l v b j 4 8 S X R l b V R 5 c G U + R m 9 y b X V s Y T w v S X R l b V R 5 c G U + P E l 0 Z W 1 Q Y X R o P l N l Y 3 R p b 2 4 x L 0 V 4 c G 9 y d C U y M H N o Z W V 0 c y U y M C g 5 K S 9 S Z W 5 h b W V k J T I w Q 2 9 s d W 1 u c z E 8 L 0 l 0 Z W 1 Q Y X R o P j w v S X R l b U x v Y 2 F 0 a W 9 u P j x T d G F i b G V F b n R y a W V z L z 4 8 L 0 l 0 Z W 0 + P E l 0 Z W 0 + P E l 0 Z W 1 M b 2 N h d G l v b j 4 8 S X R l b V R 5 c G U + R m 9 y b X V s Y T w v S X R l b V R 5 c G U + P E l 0 Z W 1 Q Y X R o P l N l Y 3 R p b 2 4 x L 0 V 4 c G 9 y d C U y M H N o Z W V 0 c y U y M C g 5 K S 9 S Z W 1 v d m V k J T I w T 3 R o Z X I l M j B D b 2 x 1 b W 5 z M T w v S X R l b V B h d G g + P C 9 J d G V t T G 9 j Y X R p b 2 4 + P F N 0 Y W J s Z U V u d H J p Z X M v P j w v S X R l b T 4 8 S X R l b T 4 8 S X R l b U x v Y 2 F 0 a W 9 u P j x J d G V t V H l w Z T 5 G b 3 J t d W x h P C 9 J d G V t V H l w Z T 4 8 S X R l b V B h d G g + U 2 V j d G l v b j E v R X h w b 3 J 0 J T I w c 2 h l Z X R z J T I w K D k p L 0 V 4 c G F u Z G V k J T I w V G F i b G U l M j B D b 2 x 1 b W 4 x P C 9 J d G V t U G F 0 a D 4 8 L 0 l 0 Z W 1 M b 2 N h d G l v b j 4 8 U 3 R h Y m x l R W 5 0 c m l l c y 8 + P C 9 J d G V t P j x J d G V t P j x J d G V t T G 9 j Y X R p b 2 4 + P E l 0 Z W 1 U e X B l P k Z v c m 1 1 b G E 8 L 0 l 0 Z W 1 U e X B l P j x J d G V t U G F 0 a D 5 T Z W N 0 a W 9 u M S 9 F e H B v c n Q l M j B z a G V l d H M l M j A o O S k v Q 2 h h b m d l Z C U y M F R 5 c G U 8 L 0 l 0 Z W 1 Q Y X R o P j w v S X R l b U x v Y 2 F 0 a W 9 u P j x T d G F i b G V F b n R y a W V z L z 4 8 L 0 l 0 Z W 0 + P E l 0 Z W 0 + P E l 0 Z W 1 M b 2 N h d G l v b j 4 8 S X R l b V R 5 c G U + R m 9 y b X V s Y T w v S X R l b V R 5 c G U + P E l 0 Z W 1 Q Y X R o P l N l Y 3 R p b 2 4 x L 0 V 4 c G 9 y d C U y M H N o Z W V 0 c y U y M C g x M C k v U 2 9 1 c m N l P C 9 J d G V t U G F 0 a D 4 8 L 0 l 0 Z W 1 M b 2 N h d G l v b j 4 8 U 3 R h Y m x l R W 5 0 c m l l c y 8 + P C 9 J d G V t P j x J d G V t P j x J d G V t T G 9 j Y X R p b 2 4 + P E l 0 Z W 1 U e X B l P k Z v c m 1 1 b G E 8 L 0 l 0 Z W 1 U e X B l P j x J d G V t U G F 0 a D 5 T Z W N 0 a W 9 u M S 9 T Y W 1 w b G U l M j B G a W x l J T I w K D c p L 1 N v d X J j Z T w v S X R l b V B h d G g + P C 9 J d G V t T G 9 j Y X R p b 2 4 + P F N 0 Y W J s Z U V u d H J p Z X M v P j w v S X R l b T 4 8 S X R l b T 4 8 S X R l b U x v Y 2 F 0 a W 9 u P j x J d G V t V H l w Z T 5 G b 3 J t d W x h P C 9 J d G V t V H l w Z T 4 8 S X R l b V B h d G g + U 2 V j d G l v b j E v U 2 F t c G x l J T I w R m l s Z S U y M C g 3 K S 9 O Y X Z p Z 2 F 0 a W 9 u M T w v S X R l b V B h d G g + P C 9 J d G V t T G 9 j Y X R p b 2 4 + P F N 0 Y W J s Z U V u d H J p Z X M v P j w v S X R l b T 4 8 S X R l b T 4 8 S X R l b U x v Y 2 F 0 a W 9 u P j x J d G V t V H l w Z T 5 G b 3 J t d W x h P C 9 J d G V t V H l w Z T 4 8 S X R l b V B h d G g + U 2 V j d G l v b j E v V H J h b n N m b 3 J t J T I w U 2 F t c G x l J T I w R m l s Z S U y M C g 3 K S 9 T b 3 V y Y 2 U 8 L 0 l 0 Z W 1 Q Y X R o P j w v S X R l b U x v Y 2 F 0 a W 9 u P j x T d G F i b G V F b n R y a W V z L z 4 8 L 0 l 0 Z W 0 + P E l 0 Z W 0 + P E l 0 Z W 1 M b 2 N h d G l v b j 4 8 S X R l b V R 5 c G U + R m 9 y b X V s Y T w v S X R l b V R 5 c G U + P E l 0 Z W 1 Q Y X R o P l N l Y 3 R p b 2 4 x L 1 R y Y W 5 z Z m 9 y b S U y M F N h b X B s Z S U y M E Z p b G U l M j A o N y k v R X h w b 3 J 0 J T I w U 2 h l Z X R f U 2 h l Z X Q 8 L 0 l 0 Z W 1 Q Y X R o P j w v S X R l b U x v Y 2 F 0 a W 9 u P j x T d G F i b G V F b n R y a W V z L z 4 8 L 0 l 0 Z W 0 + P E l 0 Z W 0 + P E l 0 Z W 1 M b 2 N h d G l v b j 4 8 S X R l b V R 5 c G U + R m 9 y b X V s Y T w v S X R l b V R 5 c G U + P E l 0 Z W 1 Q Y X R o P l N l Y 3 R p b 2 4 x L 1 R y Y W 5 z Z m 9 y b S U y M F N h b X B s Z S U y M E Z p b G U l M j A o N y k v U H J v b W 9 0 Z W Q l M j B I Z W F k Z X J z P C 9 J d G V t U G F 0 a D 4 8 L 0 l 0 Z W 1 M b 2 N h d G l v b j 4 8 U 3 R h Y m x l R W 5 0 c m l l c y 8 + P C 9 J d G V t P j x J d G V t P j x J d G V t T G 9 j Y X R p b 2 4 + P E l 0 Z W 1 U e X B l P k Z v c m 1 1 b G E 8 L 0 l 0 Z W 1 U e X B l P j x J d G V t U G F 0 a D 5 T Z W N 0 a W 9 u M S 9 U c m F u c 2 Z v c m 0 l M j B G a W x l J T I w K D c p L 1 N v d X J j Z T w v S X R l b V B h d G g + P C 9 J d G V t T G 9 j Y X R p b 2 4 + P F N 0 Y W J s Z U V u d H J p Z X M v P j w v S X R l b T 4 8 S X R l b T 4 8 S X R l b U x v Y 2 F 0 a W 9 u P j x J d G V t V H l w Z T 5 G b 3 J t d W x h P C 9 J d G V t V H l w Z T 4 8 S X R l b V B h d G g + U 2 V j d G l v b j E v R X h w b 3 J 0 J T I w c 2 h l Z X R z J T I w K D E w K S 9 G a W x 0 Z X J l Z C U y M E h p Z G R l b i U y M E Z p b G V z M T w v S X R l b V B h d G g + P C 9 J d G V t T G 9 j Y X R p b 2 4 + P F N 0 Y W J s Z U V u d H J p Z X M v P j w v S X R l b T 4 8 S X R l b T 4 8 S X R l b U x v Y 2 F 0 a W 9 u P j x J d G V t V H l w Z T 5 G b 3 J t d W x h P C 9 J d G V t V H l w Z T 4 8 S X R l b V B h d G g + U 2 V j d G l v b j E v R X h w b 3 J 0 J T I w c 2 h l Z X R z J T I w K D E w K S 9 J b n Z v a 2 U l M j B D d X N 0 b 2 0 l M j B G d W 5 j d G l v b j E 8 L 0 l 0 Z W 1 Q Y X R o P j w v S X R l b U x v Y 2 F 0 a W 9 u P j x T d G F i b G V F b n R y a W V z L z 4 8 L 0 l 0 Z W 0 + P E l 0 Z W 0 + P E l 0 Z W 1 M b 2 N h d G l v b j 4 8 S X R l b V R 5 c G U + R m 9 y b X V s Y T w v S X R l b V R 5 c G U + P E l 0 Z W 1 Q Y X R o P l N l Y 3 R p b 2 4 x L 0 V 4 c G 9 y d C U y M H N o Z W V 0 c y U y M C g x M C k v U m V u Y W 1 l Z C U y M E N v b H V t b n M x P C 9 J d G V t U G F 0 a D 4 8 L 0 l 0 Z W 1 M b 2 N h d G l v b j 4 8 U 3 R h Y m x l R W 5 0 c m l l c y 8 + P C 9 J d G V t P j x J d G V t P j x J d G V t T G 9 j Y X R p b 2 4 + P E l 0 Z W 1 U e X B l P k Z v c m 1 1 b G E 8 L 0 l 0 Z W 1 U e X B l P j x J d G V t U G F 0 a D 5 T Z W N 0 a W 9 u M S 9 F e H B v c n Q l M j B z a G V l d H M l M j A o M T A p L 1 J l b W 9 2 Z W Q l M j B P d G h l c i U y M E N v b H V t b n M x P C 9 J d G V t U G F 0 a D 4 8 L 0 l 0 Z W 1 M b 2 N h d G l v b j 4 8 U 3 R h Y m x l R W 5 0 c m l l c y 8 + P C 9 J d G V t P j x J d G V t P j x J d G V t T G 9 j Y X R p b 2 4 + P E l 0 Z W 1 U e X B l P k Z v c m 1 1 b G E 8 L 0 l 0 Z W 1 U e X B l P j x J d G V t U G F 0 a D 5 T Z W N 0 a W 9 u M S 9 F e H B v c n Q l M j B z a G V l d H M l M j A o M T A p L 0 V 4 c G F u Z G V k J T I w V G F i b G U l M j B D b 2 x 1 b W 4 x P C 9 J d G V t U G F 0 a D 4 8 L 0 l 0 Z W 1 M b 2 N h d G l v b j 4 8 U 3 R h Y m x l R W 5 0 c m l l c y 8 + P C 9 J d G V t P j x J d G V t P j x J d G V t T G 9 j Y X R p b 2 4 + P E l 0 Z W 1 U e X B l P k Z v c m 1 1 b G E 8 L 0 l 0 Z W 1 U e X B l P j x J d G V t U G F 0 a D 5 T Z W N 0 a W 9 u M S 9 F e H B v c n Q l M j B z a G V l d H M l M j A o M T A p L 0 N o Y W 5 n Z W Q l M j B U e X B l P C 9 J d G V t U G F 0 a D 4 8 L 0 l 0 Z W 1 M b 2 N h d G l v b j 4 8 U 3 R h Y m x l R W 5 0 c m l l c y 8 + P C 9 J d G V t P j x J d G V t P j x J d G V t T G 9 j Y X R p b 2 4 + P E l 0 Z W 1 U e X B l P k Z v c m 1 1 b G E 8 L 0 l 0 Z W 1 U e X B l P j x J d G V t U G F 0 a D 5 T Z W N 0 a W 9 u M S 9 F e H B v c n Q l M j B z a G V l d H M l M j A o M T E p L 1 N v d X J j Z T w v S X R l b V B h d G g + P C 9 J d G V t T G 9 j Y X R p b 2 4 + P F N 0 Y W J s Z U V u d H J p Z X M v P j w v S X R l b T 4 8 S X R l b T 4 8 S X R l b U x v Y 2 F 0 a W 9 u P j x J d G V t V H l w Z T 5 G b 3 J t d W x h P C 9 J d G V t V H l w Z T 4 8 S X R l b V B h d G g + U 2 V j d G l v b j E v R X h w b 3 J 0 J T I w c 2 h l Z X R z J T I w K D E x K S 9 G a W x 0 Z X J l Z C U y M E h p Z G R l b i U y M E Z p b G V z M T w v S X R l b V B h d G g + P C 9 J d G V t T G 9 j Y X R p b 2 4 + P F N 0 Y W J s Z U V u d H J p Z X M v P j w v S X R l b T 4 8 S X R l b T 4 8 S X R l b U x v Y 2 F 0 a W 9 u P j x J d G V t V H l w Z T 5 G b 3 J t d W x h P C 9 J d G V t V H l w Z T 4 8 S X R l b V B h d G g + U 2 V j d G l v b j E v R X h w b 3 J 0 J T I w c 2 h l Z X R z J T I w K D E x K S 9 J b n Z v a 2 U l M j B D d X N 0 b 2 0 l M j B G d W 5 j d G l v b j E 8 L 0 l 0 Z W 1 Q Y X R o P j w v S X R l b U x v Y 2 F 0 a W 9 u P j x T d G F i b G V F b n R y a W V z L z 4 8 L 0 l 0 Z W 0 + P E l 0 Z W 0 + P E l 0 Z W 1 M b 2 N h d G l v b j 4 8 S X R l b V R 5 c G U + R m 9 y b X V s Y T w v S X R l b V R 5 c G U + P E l 0 Z W 1 Q Y X R o P l N l Y 3 R p b 2 4 x L 0 V 4 c G 9 y d C U y M H N o Z W V 0 c y U y M C g x M S k v U m V u Y W 1 l Z C U y M E N v b H V t b n M x P C 9 J d G V t U G F 0 a D 4 8 L 0 l 0 Z W 1 M b 2 N h d G l v b j 4 8 U 3 R h Y m x l R W 5 0 c m l l c y 8 + P C 9 J d G V t P j x J d G V t P j x J d G V t T G 9 j Y X R p b 2 4 + P E l 0 Z W 1 U e X B l P k Z v c m 1 1 b G E 8 L 0 l 0 Z W 1 U e X B l P j x J d G V t U G F 0 a D 5 T Z W N 0 a W 9 u M S 9 F e H B v c n Q l M j B z a G V l d H M l M j A o M T E p L 1 J l b W 9 2 Z W Q l M j B P d G h l c i U y M E N v b H V t b n M x P C 9 J d G V t U G F 0 a D 4 8 L 0 l 0 Z W 1 M b 2 N h d G l v b j 4 8 U 3 R h Y m x l R W 5 0 c m l l c y 8 + P C 9 J d G V t P j x J d G V t P j x J d G V t T G 9 j Y X R p b 2 4 + P E l 0 Z W 1 U e X B l P k Z v c m 1 1 b G E 8 L 0 l 0 Z W 1 U e X B l P j x J d G V t U G F 0 a D 5 T Z W N 0 a W 9 u M S 9 F e H B v c n Q l M j B z a G V l d H M l M j A o M T E p L 0 V 4 c G F u Z G V k J T I w V G F i b G U l M j B D b 2 x 1 b W 4 x P C 9 J d G V t U G F 0 a D 4 8 L 0 l 0 Z W 1 M b 2 N h d G l v b j 4 8 U 3 R h Y m x l R W 5 0 c m l l c y 8 + P C 9 J d G V t P j x J d G V t P j x J d G V t T G 9 j Y X R p b 2 4 + P E l 0 Z W 1 U e X B l P k Z v c m 1 1 b G E 8 L 0 l 0 Z W 1 U e X B l P j x J d G V t U G F 0 a D 5 T Z W N 0 a W 9 u M S 9 F e H B v c n Q l M j B z a G V l d H M l M j A o M T E p L 0 N o Y W 5 n Z W Q l M j B U e X B l P C 9 J d G V t U G F 0 a D 4 8 L 0 l 0 Z W 1 M b 2 N h d G l v b j 4 8 U 3 R h Y m x l R W 5 0 c m l l c y 8 + P C 9 J d G V t P j x J d G V t P j x J d G V t T G 9 j Y X R p b 2 4 + P E l 0 Z W 1 U e X B l P k Z v c m 1 1 b G E 8 L 0 l 0 Z W 1 U e X B l P j x J d G V t U G F 0 a D 5 T Z W N 0 a W 9 u M S 9 F e H B v c n Q l M j B z a G V l d H M l M j A o M T I p L 1 N v d X J j Z T w v S X R l b V B h d G g + P C 9 J d G V t T G 9 j Y X R p b 2 4 + P F N 0 Y W J s Z U V u d H J p Z X M v P j w v S X R l b T 4 8 S X R l b T 4 8 S X R l b U x v Y 2 F 0 a W 9 u P j x J d G V t V H l w Z T 5 G b 3 J t d W x h P C 9 J d G V t V H l w Z T 4 8 S X R l b V B h d G g + U 2 V j d G l v b j E v U 2 F t c G x l J T I w R m l s Z S U y M C g 4 K S 9 T b 3 V y Y 2 U 8 L 0 l 0 Z W 1 Q Y X R o P j w v S X R l b U x v Y 2 F 0 a W 9 u P j x T d G F i b G V F b n R y a W V z L z 4 8 L 0 l 0 Z W 0 + P E l 0 Z W 0 + P E l 0 Z W 1 M b 2 N h d G l v b j 4 8 S X R l b V R 5 c G U + R m 9 y b X V s Y T w v S X R l b V R 5 c G U + P E l 0 Z W 1 Q Y X R o P l N l Y 3 R p b 2 4 x L 1 N h b X B s Z S U y M E Z p b G U l M j A o O C k v T m F 2 a W d h d G l v b j E 8 L 0 l 0 Z W 1 Q Y X R o P j w v S X R l b U x v Y 2 F 0 a W 9 u P j x T d G F i b G V F b n R y a W V z L z 4 8 L 0 l 0 Z W 0 + P E l 0 Z W 0 + P E l 0 Z W 1 M b 2 N h d G l v b j 4 8 S X R l b V R 5 c G U + R m 9 y b X V s Y T w v S X R l b V R 5 c G U + P E l 0 Z W 1 Q Y X R o P l N l Y 3 R p b 2 4 x L 1 R y Y W 5 z Z m 9 y b S U y M F N h b X B s Z S U y M E Z p b G U l M j A o O C k v U 2 9 1 c m N l P C 9 J d G V t U G F 0 a D 4 8 L 0 l 0 Z W 1 M b 2 N h d G l v b j 4 8 U 3 R h Y m x l R W 5 0 c m l l c y 8 + P C 9 J d G V t P j x J d G V t P j x J d G V t T G 9 j Y X R p b 2 4 + P E l 0 Z W 1 U e X B l P k Z v c m 1 1 b G E 8 L 0 l 0 Z W 1 U e X B l P j x J d G V t U G F 0 a D 5 T Z W N 0 a W 9 u M S 9 U c m F u c 2 Z v c m 0 l M j B T Y W 1 w b G U l M j B G a W x l J T I w K D g p L 0 V 4 c G 9 y d C U y M F N o Z W V 0 X 1 N o Z W V 0 P C 9 J d G V t U G F 0 a D 4 8 L 0 l 0 Z W 1 M b 2 N h d G l v b j 4 8 U 3 R h Y m x l R W 5 0 c m l l c y 8 + P C 9 J d G V t P j x J d G V t P j x J d G V t T G 9 j Y X R p b 2 4 + P E l 0 Z W 1 U e X B l P k Z v c m 1 1 b G E 8 L 0 l 0 Z W 1 U e X B l P j x J d G V t U G F 0 a D 5 T Z W N 0 a W 9 u M S 9 U c m F u c 2 Z v c m 0 l M j B T Y W 1 w b G U l M j B G a W x l J T I w K D g p L 1 B y b 2 1 v d G V k J T I w S G V h Z G V y c z w v S X R l b V B h d G g + P C 9 J d G V t T G 9 j Y X R p b 2 4 + P F N 0 Y W J s Z U V u d H J p Z X M v P j w v S X R l b T 4 8 S X R l b T 4 8 S X R l b U x v Y 2 F 0 a W 9 u P j x J d G V t V H l w Z T 5 G b 3 J t d W x h P C 9 J d G V t V H l w Z T 4 8 S X R l b V B h d G g + U 2 V j d G l v b j E v V H J h b n N m b 3 J t J T I w R m l s Z S U y M C g 4 K S 9 T b 3 V y Y 2 U 8 L 0 l 0 Z W 1 Q Y X R o P j w v S X R l b U x v Y 2 F 0 a W 9 u P j x T d G F i b G V F b n R y a W V z L z 4 8 L 0 l 0 Z W 0 + P E l 0 Z W 0 + P E l 0 Z W 1 M b 2 N h d G l v b j 4 8 S X R l b V R 5 c G U + R m 9 y b X V s Y T w v S X R l b V R 5 c G U + P E l 0 Z W 1 Q Y X R o P l N l Y 3 R p b 2 4 x L 0 V 4 c G 9 y d C U y M H N o Z W V 0 c y U y M C g x M i k v R m l s d G V y Z W Q l M j B I a W R k Z W 4 l M j B G a W x l c z E 8 L 0 l 0 Z W 1 Q Y X R o P j w v S X R l b U x v Y 2 F 0 a W 9 u P j x T d G F i b G V F b n R y a W V z L z 4 8 L 0 l 0 Z W 0 + P E l 0 Z W 0 + P E l 0 Z W 1 M b 2 N h d G l v b j 4 8 S X R l b V R 5 c G U + R m 9 y b X V s Y T w v S X R l b V R 5 c G U + P E l 0 Z W 1 Q Y X R o P l N l Y 3 R p b 2 4 x L 0 V 4 c G 9 y d C U y M H N o Z W V 0 c y U y M C g x M i k v S W 5 2 b 2 t l J T I w Q 3 V z d G 9 t J T I w R n V u Y 3 R p b 2 4 x P C 9 J d G V t U G F 0 a D 4 8 L 0 l 0 Z W 1 M b 2 N h d G l v b j 4 8 U 3 R h Y m x l R W 5 0 c m l l c y 8 + P C 9 J d G V t P j x J d G V t P j x J d G V t T G 9 j Y X R p b 2 4 + P E l 0 Z W 1 U e X B l P k Z v c m 1 1 b G E 8 L 0 l 0 Z W 1 U e X B l P j x J d G V t U G F 0 a D 5 T Z W N 0 a W 9 u M S 9 F e H B v c n Q l M j B z a G V l d H M l M j A o M T I p L 1 J l b m F t Z W Q l M j B D b 2 x 1 b W 5 z M T w v S X R l b V B h d G g + P C 9 J d G V t T G 9 j Y X R p b 2 4 + P F N 0 Y W J s Z U V u d H J p Z X M v P j w v S X R l b T 4 8 S X R l b T 4 8 S X R l b U x v Y 2 F 0 a W 9 u P j x J d G V t V H l w Z T 5 G b 3 J t d W x h P C 9 J d G V t V H l w Z T 4 8 S X R l b V B h d G g + U 2 V j d G l v b j E v R X h w b 3 J 0 J T I w c 2 h l Z X R z J T I w K D E y K S 9 S Z W 1 v d m V k J T I w T 3 R o Z X I l M j B D b 2 x 1 b W 5 z M T w v S X R l b V B h d G g + P C 9 J d G V t T G 9 j Y X R p b 2 4 + P F N 0 Y W J s Z U V u d H J p Z X M v P j w v S X R l b T 4 8 S X R l b T 4 8 S X R l b U x v Y 2 F 0 a W 9 u P j x J d G V t V H l w Z T 5 G b 3 J t d W x h P C 9 J d G V t V H l w Z T 4 8 S X R l b V B h d G g + U 2 V j d G l v b j E v R X h w b 3 J 0 J T I w c 2 h l Z X R z J T I w K D E y K S 9 F e H B h b m R l Z C U y M F R h Y m x l J T I w Q 2 9 s d W 1 u M T w v S X R l b V B h d G g + P C 9 J d G V t T G 9 j Y X R p b 2 4 + P F N 0 Y W J s Z U V u d H J p Z X M v P j w v S X R l b T 4 8 S X R l b T 4 8 S X R l b U x v Y 2 F 0 a W 9 u P j x J d G V t V H l w Z T 5 G b 3 J t d W x h P C 9 J d G V t V H l w Z T 4 8 S X R l b V B h d G g + U 2 V j d G l v b j E v R X h w b 3 J 0 J T I w c 2 h l Z X R z J T I w K D E y K S 9 D a G F u Z 2 V k J T I w V H l w Z T w v S X R l b V B h d G g + P C 9 J d G V t T G 9 j Y X R p b 2 4 + P F N 0 Y W J s Z U V u d H J p Z X M v P j w v S X R l b T 4 8 S X R l b T 4 8 S X R l b U x v Y 2 F 0 a W 9 u P j x J d G V t V H l w Z T 5 G b 3 J t d W x h P C 9 J d G V t V H l w Z T 4 8 S X R l b V B h d G g + U 2 V j d G l v b j E v R X h w b 3 J 0 J T I w c 2 h l Z X R z J T I w K D E z K S 9 T b 3 V y Y 2 U 8 L 0 l 0 Z W 1 Q Y X R o P j w v S X R l b U x v Y 2 F 0 a W 9 u P j x T d G F i b G V F b n R y a W V z L z 4 8 L 0 l 0 Z W 0 + P E l 0 Z W 0 + P E l 0 Z W 1 M b 2 N h d G l v b j 4 8 S X R l b V R 5 c G U + R m 9 y b X V s Y T w v S X R l b V R 5 c G U + P E l 0 Z W 1 Q Y X R o P l N l Y 3 R p b 2 4 x L 0 V 4 c G 9 y d C U y M H N o Z W V 0 c y U y M C g x M y k v R m l s d G V y Z W Q l M j B I a W R k Z W 4 l M j B G a W x l c z E 8 L 0 l 0 Z W 1 Q Y X R o P j w v S X R l b U x v Y 2 F 0 a W 9 u P j x T d G F i b G V F b n R y a W V z L z 4 8 L 0 l 0 Z W 0 + P E l 0 Z W 0 + P E l 0 Z W 1 M b 2 N h d G l v b j 4 8 S X R l b V R 5 c G U + R m 9 y b X V s Y T w v S X R l b V R 5 c G U + P E l 0 Z W 1 Q Y X R o P l N l Y 3 R p b 2 4 x L 0 V 4 c G 9 y d C U y M H N o Z W V 0 c y U y M C g x M y k v S W 5 2 b 2 t l J T I w Q 3 V z d G 9 t J T I w R n V u Y 3 R p b 2 4 x P C 9 J d G V t U G F 0 a D 4 8 L 0 l 0 Z W 1 M b 2 N h d G l v b j 4 8 U 3 R h Y m x l R W 5 0 c m l l c y 8 + P C 9 J d G V t P j x J d G V t P j x J d G V t T G 9 j Y X R p b 2 4 + P E l 0 Z W 1 U e X B l P k Z v c m 1 1 b G E 8 L 0 l 0 Z W 1 U e X B l P j x J d G V t U G F 0 a D 5 T Z W N 0 a W 9 u M S 9 F e H B v c n Q l M j B z a G V l d H M l M j A o M T M p L 1 J l b m F t Z W Q l M j B D b 2 x 1 b W 5 z M T w v S X R l b V B h d G g + P C 9 J d G V t T G 9 j Y X R p b 2 4 + P F N 0 Y W J s Z U V u d H J p Z X M v P j w v S X R l b T 4 8 S X R l b T 4 8 S X R l b U x v Y 2 F 0 a W 9 u P j x J d G V t V H l w Z T 5 G b 3 J t d W x h P C 9 J d G V t V H l w Z T 4 8 S X R l b V B h d G g + U 2 V j d G l v b j E v R X h w b 3 J 0 J T I w c 2 h l Z X R z J T I w K D E z K S 9 S Z W 1 v d m V k J T I w T 3 R o Z X I l M j B D b 2 x 1 b W 5 z M T w v S X R l b V B h d G g + P C 9 J d G V t T G 9 j Y X R p b 2 4 + P F N 0 Y W J s Z U V u d H J p Z X M v P j w v S X R l b T 4 8 S X R l b T 4 8 S X R l b U x v Y 2 F 0 a W 9 u P j x J d G V t V H l w Z T 5 G b 3 J t d W x h P C 9 J d G V t V H l w Z T 4 8 S X R l b V B h d G g + U 2 V j d G l v b j E v R X h w b 3 J 0 J T I w c 2 h l Z X R z J T I w K D E z K S 9 F e H B h b m R l Z C U y M F R h Y m x l J T I w Q 2 9 s d W 1 u M T w v S X R l b V B h d G g + P C 9 J d G V t T G 9 j Y X R p b 2 4 + P F N 0 Y W J s Z U V u d H J p Z X M v P j w v S X R l b T 4 8 S X R l b T 4 8 S X R l b U x v Y 2 F 0 a W 9 u P j x J d G V t V H l w Z T 5 G b 3 J t d W x h P C 9 J d G V t V H l w Z T 4 8 S X R l b V B h d G g + U 2 V j d G l v b j E v R X h w b 3 J 0 J T I w c 2 h l Z X R z J T I w K D E z K S 9 D a G F u Z 2 V k J T I w V H l w Z T w v S X R l b V B h d G g + P C 9 J d G V t T G 9 j Y X R p b 2 4 + P F N 0 Y W J s Z U V u d H J p Z X M v P j w v S X R l b T 4 8 S X R l b T 4 8 S X R l b U x v Y 2 F 0 a W 9 u P j x J d G V t V H l w Z T 5 G b 3 J t d W x h P C 9 J d G V t V H l w Z T 4 8 S X R l b V B h d G g + U 2 V j d G l v b j E v R X h w b 3 J 0 J T I w c 2 h l Z X R z J T I w K D E 0 K S 9 T b 3 V y Y 2 U 8 L 0 l 0 Z W 1 Q Y X R o P j w v S X R l b U x v Y 2 F 0 a W 9 u P j x T d G F i b G V F b n R y a W V z L z 4 8 L 0 l 0 Z W 0 + P E l 0 Z W 0 + P E l 0 Z W 1 M b 2 N h d G l v b j 4 8 S X R l b V R 5 c G U + R m 9 y b X V s Y T w v S X R l b V R 5 c G U + P E l 0 Z W 1 Q Y X R o P l N l Y 3 R p b 2 4 x L 1 N h b X B s Z S U y M E Z p b G U l M j A o O S k v U 2 9 1 c m N l P C 9 J d G V t U G F 0 a D 4 8 L 0 l 0 Z W 1 M b 2 N h d G l v b j 4 8 U 3 R h Y m x l R W 5 0 c m l l c y 8 + P C 9 J d G V t P j x J d G V t P j x J d G V t T G 9 j Y X R p b 2 4 + P E l 0 Z W 1 U e X B l P k Z v c m 1 1 b G E 8 L 0 l 0 Z W 1 U e X B l P j x J d G V t U G F 0 a D 5 T Z W N 0 a W 9 u M S 9 T Y W 1 w b G U l M j B G a W x l J T I w K D k p L 0 5 h d m l n Y X R p b 2 4 x P C 9 J d G V t U G F 0 a D 4 8 L 0 l 0 Z W 1 M b 2 N h d G l v b j 4 8 U 3 R h Y m x l R W 5 0 c m l l c y 8 + P C 9 J d G V t P j x J d G V t P j x J d G V t T G 9 j Y X R p b 2 4 + P E l 0 Z W 1 U e X B l P k Z v c m 1 1 b G E 8 L 0 l 0 Z W 1 U e X B l P j x J d G V t U G F 0 a D 5 T Z W N 0 a W 9 u M S 9 U c m F u c 2 Z v c m 0 l M j B T Y W 1 w b G U l M j B G a W x l J T I w K D k p L 1 N v d X J j Z T w v S X R l b V B h d G g + P C 9 J d G V t T G 9 j Y X R p b 2 4 + P F N 0 Y W J s Z U V u d H J p Z X M v P j w v S X R l b T 4 8 S X R l b T 4 8 S X R l b U x v Y 2 F 0 a W 9 u P j x J d G V t V H l w Z T 5 G b 3 J t d W x h P C 9 J d G V t V H l w Z T 4 8 S X R l b V B h d G g + U 2 V j d G l v b j E v V H J h b n N m b 3 J t J T I w U 2 F t c G x l J T I w R m l s Z S U y M C g 5 K S 9 F e H B v c n Q l M j B T a G V l d F 9 T a G V l d D w v S X R l b V B h d G g + P C 9 J d G V t T G 9 j Y X R p b 2 4 + P F N 0 Y W J s Z U V u d H J p Z X M v P j w v S X R l b T 4 8 S X R l b T 4 8 S X R l b U x v Y 2 F 0 a W 9 u P j x J d G V t V H l w Z T 5 G b 3 J t d W x h P C 9 J d G V t V H l w Z T 4 8 S X R l b V B h d G g + U 2 V j d G l v b j E v V H J h b n N m b 3 J t J T I w U 2 F t c G x l J T I w R m l s Z S U y M C g 5 K S 9 Q c m 9 t b 3 R l Z C U y M E h l Y W R l c n M 8 L 0 l 0 Z W 1 Q Y X R o P j w v S X R l b U x v Y 2 F 0 a W 9 u P j x T d G F i b G V F b n R y a W V z L z 4 8 L 0 l 0 Z W 0 + P E l 0 Z W 0 + P E l 0 Z W 1 M b 2 N h d G l v b j 4 8 S X R l b V R 5 c G U + R m 9 y b X V s Y T w v S X R l b V R 5 c G U + P E l 0 Z W 1 Q Y X R o P l N l Y 3 R p b 2 4 x L 1 R y Y W 5 z Z m 9 y b S U y M E Z p b G U l M j A o O S k v U 2 9 1 c m N l P C 9 J d G V t U G F 0 a D 4 8 L 0 l 0 Z W 1 M b 2 N h d G l v b j 4 8 U 3 R h Y m x l R W 5 0 c m l l c y 8 + P C 9 J d G V t P j x J d G V t P j x J d G V t T G 9 j Y X R p b 2 4 + P E l 0 Z W 1 U e X B l P k Z v c m 1 1 b G E 8 L 0 l 0 Z W 1 U e X B l P j x J d G V t U G F 0 a D 5 T Z W N 0 a W 9 u M S 9 F e H B v c n Q l M j B z a G V l d H M l M j A o M T Q p L 0 Z p b H R l c m V k J T I w S G l k Z G V u J T I w R m l s Z X M x P C 9 J d G V t U G F 0 a D 4 8 L 0 l 0 Z W 1 M b 2 N h d G l v b j 4 8 U 3 R h Y m x l R W 5 0 c m l l c y 8 + P C 9 J d G V t P j x J d G V t P j x J d G V t T G 9 j Y X R p b 2 4 + P E l 0 Z W 1 U e X B l P k Z v c m 1 1 b G E 8 L 0 l 0 Z W 1 U e X B l P j x J d G V t U G F 0 a D 5 T Z W N 0 a W 9 u M S 9 F e H B v c n Q l M j B z a G V l d H M l M j A o M T Q p L 0 l u d m 9 r Z S U y M E N 1 c 3 R v b S U y M E Z 1 b m N 0 a W 9 u M T w v S X R l b V B h d G g + P C 9 J d G V t T G 9 j Y X R p b 2 4 + P F N 0 Y W J s Z U V u d H J p Z X M v P j w v S X R l b T 4 8 S X R l b T 4 8 S X R l b U x v Y 2 F 0 a W 9 u P j x J d G V t V H l w Z T 5 G b 3 J t d W x h P C 9 J d G V t V H l w Z T 4 8 S X R l b V B h d G g + U 2 V j d G l v b j E v R X h w b 3 J 0 J T I w c 2 h l Z X R z J T I w K D E 0 K S 9 S Z W 5 h b W V k J T I w Q 2 9 s d W 1 u c z E 8 L 0 l 0 Z W 1 Q Y X R o P j w v S X R l b U x v Y 2 F 0 a W 9 u P j x T d G F i b G V F b n R y a W V z L z 4 8 L 0 l 0 Z W 0 + P E l 0 Z W 0 + P E l 0 Z W 1 M b 2 N h d G l v b j 4 8 S X R l b V R 5 c G U + R m 9 y b X V s Y T w v S X R l b V R 5 c G U + P E l 0 Z W 1 Q Y X R o P l N l Y 3 R p b 2 4 x L 0 V 4 c G 9 y d C U y M H N o Z W V 0 c y U y M C g x N C k v U m V t b 3 Z l Z C U y M E 9 0 a G V y J T I w Q 2 9 s d W 1 u c z E 8 L 0 l 0 Z W 1 Q Y X R o P j w v S X R l b U x v Y 2 F 0 a W 9 u P j x T d G F i b G V F b n R y a W V z L z 4 8 L 0 l 0 Z W 0 + P E l 0 Z W 0 + P E l 0 Z W 1 M b 2 N h d G l v b j 4 8 S X R l b V R 5 c G U + R m 9 y b X V s Y T w v S X R l b V R 5 c G U + P E l 0 Z W 1 Q Y X R o P l N l Y 3 R p b 2 4 x L 0 V 4 c G 9 y d C U y M H N o Z W V 0 c y U y M C g x N C k v R X h w Y W 5 k Z W Q l M j B U Y W J s Z S U y M E N v b H V t b j E 8 L 0 l 0 Z W 1 Q Y X R o P j w v S X R l b U x v Y 2 F 0 a W 9 u P j x T d G F i b G V F b n R y a W V z L z 4 8 L 0 l 0 Z W 0 + P E l 0 Z W 0 + P E l 0 Z W 1 M b 2 N h d G l v b j 4 8 S X R l b V R 5 c G U + R m 9 y b X V s Y T w v S X R l b V R 5 c G U + P E l 0 Z W 1 Q Y X R o P l N l Y 3 R p b 2 4 x L 0 V 4 c G 9 y d C U y M H N o Z W V 0 c y U y M C g x N C k v Q 2 h h b m d l Z C U y M F R 5 c G U 8 L 0 l 0 Z W 1 Q Y X R o P j w v S X R l b U x v Y 2 F 0 a W 9 u P j x T d G F i b G V F b n R y a W V z L z 4 8 L 0 l 0 Z W 0 + P E l 0 Z W 0 + P E l 0 Z W 1 M b 2 N h d G l v b j 4 8 S X R l b V R 5 c G U + R m 9 y b X V s Y T w v S X R l b V R 5 c G U + P E l 0 Z W 1 Q Y X R o P l N l Y 3 R p b 2 4 x L 0 V 4 c G 9 y d C U y M H N o Z W V 0 c y U y M C g x N S k v U 2 9 1 c m N l P C 9 J d G V t U G F 0 a D 4 8 L 0 l 0 Z W 1 M b 2 N h d G l v b j 4 8 U 3 R h Y m x l R W 5 0 c m l l c y 8 + P C 9 J d G V t P j x J d G V t P j x J d G V t T G 9 j Y X R p b 2 4 + P E l 0 Z W 1 U e X B l P k Z v c m 1 1 b G E 8 L 0 l 0 Z W 1 U e X B l P j x J d G V t U G F 0 a D 5 T Z W N 0 a W 9 u M S 9 F e H B v c n Q l M j B z a G V l d H M l M j A o M T U p L 0 Z p b H R l c m V k J T I w S G l k Z G V u J T I w R m l s Z X M x P C 9 J d G V t U G F 0 a D 4 8 L 0 l 0 Z W 1 M b 2 N h d G l v b j 4 8 U 3 R h Y m x l R W 5 0 c m l l c y 8 + P C 9 J d G V t P j x J d G V t P j x J d G V t T G 9 j Y X R p b 2 4 + P E l 0 Z W 1 U e X B l P k Z v c m 1 1 b G E 8 L 0 l 0 Z W 1 U e X B l P j x J d G V t U G F 0 a D 5 T Z W N 0 a W 9 u M S 9 F e H B v c n Q l M j B z a G V l d H M l M j A o M T U p L 0 l u d m 9 r Z S U y M E N 1 c 3 R v b S U y M E Z 1 b m N 0 a W 9 u M T w v S X R l b V B h d G g + P C 9 J d G V t T G 9 j Y X R p b 2 4 + P F N 0 Y W J s Z U V u d H J p Z X M v P j w v S X R l b T 4 8 S X R l b T 4 8 S X R l b U x v Y 2 F 0 a W 9 u P j x J d G V t V H l w Z T 5 G b 3 J t d W x h P C 9 J d G V t V H l w Z T 4 8 S X R l b V B h d G g + U 2 V j d G l v b j E v R X h w b 3 J 0 J T I w c 2 h l Z X R z J T I w K D E 1 K S 9 S Z W 5 h b W V k J T I w Q 2 9 s d W 1 u c z E 8 L 0 l 0 Z W 1 Q Y X R o P j w v S X R l b U x v Y 2 F 0 a W 9 u P j x T d G F i b G V F b n R y a W V z L z 4 8 L 0 l 0 Z W 0 + P E l 0 Z W 0 + P E l 0 Z W 1 M b 2 N h d G l v b j 4 8 S X R l b V R 5 c G U + R m 9 y b X V s Y T w v S X R l b V R 5 c G U + P E l 0 Z W 1 Q Y X R o P l N l Y 3 R p b 2 4 x L 0 V 4 c G 9 y d C U y M H N o Z W V 0 c y U y M C g x N S k v U m V t b 3 Z l Z C U y M E 9 0 a G V y J T I w Q 2 9 s d W 1 u c z E 8 L 0 l 0 Z W 1 Q Y X R o P j w v S X R l b U x v Y 2 F 0 a W 9 u P j x T d G F i b G V F b n R y a W V z L z 4 8 L 0 l 0 Z W 0 + P E l 0 Z W 0 + P E l 0 Z W 1 M b 2 N h d G l v b j 4 8 S X R l b V R 5 c G U + R m 9 y b X V s Y T w v S X R l b V R 5 c G U + P E l 0 Z W 1 Q Y X R o P l N l Y 3 R p b 2 4 x L 0 V 4 c G 9 y d C U y M H N o Z W V 0 c y U y M C g x N S k v R X h w Y W 5 k Z W Q l M j B U Y W J s Z S U y M E N v b H V t b j E 8 L 0 l 0 Z W 1 Q Y X R o P j w v S X R l b U x v Y 2 F 0 a W 9 u P j x T d G F i b G V F b n R y a W V z L z 4 8 L 0 l 0 Z W 0 + P E l 0 Z W 0 + P E l 0 Z W 1 M b 2 N h d G l v b j 4 8 S X R l b V R 5 c G U + R m 9 y b X V s Y T w v S X R l b V R 5 c G U + P E l 0 Z W 1 Q Y X R o P l N l Y 3 R p b 2 4 x L 0 V 4 c G 9 y d C U y M H N o Z W V 0 c y U y M C g x N S k v Q 2 h h b m d l Z C U y M F R 5 c G U 8 L 0 l 0 Z W 1 Q Y X R o P j w v S X R l b U x v Y 2 F 0 a W 9 u P j x T d G F i b G V F b n R y a W V z L z 4 8 L 0 l 0 Z W 0 + P E l 0 Z W 0 + P E l 0 Z W 1 M b 2 N h d G l v b j 4 8 S X R l b V R 5 c G U + R m 9 y b X V s Y T w v S X R l b V R 5 c G U + P E l 0 Z W 1 Q Y X R o P l N l Y 3 R p b 2 4 x L 0 V 4 c G 9 y d C U y M H N o Z W V 0 c y U y M C g x N i k v U 2 9 1 c m N l P C 9 J d G V t U G F 0 a D 4 8 L 0 l 0 Z W 1 M b 2 N h d G l v b j 4 8 U 3 R h Y m x l R W 5 0 c m l l c y 8 + P C 9 J d G V t P j x J d G V t P j x J d G V t T G 9 j Y X R p b 2 4 + P E l 0 Z W 1 U e X B l P k Z v c m 1 1 b G E 8 L 0 l 0 Z W 1 U e X B l P j x J d G V t U G F 0 a D 5 T Z W N 0 a W 9 u M S 9 F e H B v c n Q l M j B z a G V l d H M l M j A o M T c p L 1 N v d X J j Z T w v S X R l b V B h d G g + P C 9 J d G V t T G 9 j Y X R p b 2 4 + P F N 0 Y W J s Z U V u d H J p Z X M v P j w v S X R l b T 4 8 S X R l b T 4 8 S X R l b U x v Y 2 F 0 a W 9 u P j x J d G V t V H l w Z T 5 G b 3 J t d W x h P C 9 J d G V t V H l w Z T 4 8 S X R l b V B h d G g + U 2 V j d G l v b j E v U 2 F t c G x l J T I w R m l s Z S U y M C g x M C k v U 2 9 1 c m N l P C 9 J d G V t U G F 0 a D 4 8 L 0 l 0 Z W 1 M b 2 N h d G l v b j 4 8 U 3 R h Y m x l R W 5 0 c m l l c y 8 + P C 9 J d G V t P j x J d G V t P j x J d G V t T G 9 j Y X R p b 2 4 + P E l 0 Z W 1 U e X B l P k Z v c m 1 1 b G E 8 L 0 l 0 Z W 1 U e X B l P j x J d G V t U G F 0 a D 5 T Z W N 0 a W 9 u M S 9 T Y W 1 w b G U l M j B G a W x l J T I w K D E w K S 9 O Y X Z p Z 2 F 0 a W 9 u M T w v S X R l b V B h d G g + P C 9 J d G V t T G 9 j Y X R p b 2 4 + P F N 0 Y W J s Z U V u d H J p Z X M v P j w v S X R l b T 4 8 S X R l b T 4 8 S X R l b U x v Y 2 F 0 a W 9 u P j x J d G V t V H l w Z T 5 G b 3 J t d W x h P C 9 J d G V t V H l w Z T 4 8 S X R l b V B h d G g + U 2 V j d G l v b j E v V H J h b n N m b 3 J t J T I w U 2 F t c G x l J T I w R m l s Z S U y M C g x M C k v U 2 9 1 c m N l P C 9 J d G V t U G F 0 a D 4 8 L 0 l 0 Z W 1 M b 2 N h d G l v b j 4 8 U 3 R h Y m x l R W 5 0 c m l l c y 8 + P C 9 J d G V t P j x J d G V t P j x J d G V t T G 9 j Y X R p b 2 4 + P E l 0 Z W 1 U e X B l P k Z v c m 1 1 b G E 8 L 0 l 0 Z W 1 U e X B l P j x J d G V t U G F 0 a D 5 T Z W N 0 a W 9 u M S 9 U c m F u c 2 Z v c m 0 l M j B T Y W 1 w b G U l M j B G a W x l J T I w K D E w K S 9 F e H B v c n Q l M j B T a G V l d F 9 T a G V l d D w v S X R l b V B h d G g + P C 9 J d G V t T G 9 j Y X R p b 2 4 + P F N 0 Y W J s Z U V u d H J p Z X M v P j w v S X R l b T 4 8 S X R l b T 4 8 S X R l b U x v Y 2 F 0 a W 9 u P j x J d G V t V H l w Z T 5 G b 3 J t d W x h P C 9 J d G V t V H l w Z T 4 8 S X R l b V B h d G g + U 2 V j d G l v b j E v V H J h b n N m b 3 J t J T I w U 2 F t c G x l J T I w R m l s Z S U y M C g x M C k v U H J v b W 9 0 Z W Q l M j B I Z W F k Z X J z P C 9 J d G V t U G F 0 a D 4 8 L 0 l 0 Z W 1 M b 2 N h d G l v b j 4 8 U 3 R h Y m x l R W 5 0 c m l l c y 8 + P C 9 J d G V t P j x J d G V t P j x J d G V t T G 9 j Y X R p b 2 4 + P E l 0 Z W 1 U e X B l P k Z v c m 1 1 b G E 8 L 0 l 0 Z W 1 U e X B l P j x J d G V t U G F 0 a D 5 T Z W N 0 a W 9 u M S 9 U c m F u c 2 Z v c m 0 l M j B G a W x l J T I w K D E w K S 9 T b 3 V y Y 2 U 8 L 0 l 0 Z W 1 Q Y X R o P j w v S X R l b U x v Y 2 F 0 a W 9 u P j x T d G F i b G V F b n R y a W V z L z 4 8 L 0 l 0 Z W 0 + P E l 0 Z W 0 + P E l 0 Z W 1 M b 2 N h d G l v b j 4 8 S X R l b V R 5 c G U + R m 9 y b X V s Y T w v S X R l b V R 5 c G U + P E l 0 Z W 1 Q Y X R o P l N l Y 3 R p b 2 4 x L 0 V 4 c G 9 y d C U y M H N o Z W V 0 c y U y M C g x N y k v R m l s d G V y Z W Q l M j B I a W R k Z W 4 l M j B G a W x l c z E 8 L 0 l 0 Z W 1 Q Y X R o P j w v S X R l b U x v Y 2 F 0 a W 9 u P j x T d G F i b G V F b n R y a W V z L z 4 8 L 0 l 0 Z W 0 + P E l 0 Z W 0 + P E l 0 Z W 1 M b 2 N h d G l v b j 4 8 S X R l b V R 5 c G U + R m 9 y b X V s Y T w v S X R l b V R 5 c G U + P E l 0 Z W 1 Q Y X R o P l N l Y 3 R p b 2 4 x L 0 V 4 c G 9 y d C U y M H N o Z W V 0 c y U y M C g x N y k v S W 5 2 b 2 t l J T I w Q 3 V z d G 9 t J T I w R n V u Y 3 R p b 2 4 x P C 9 J d G V t U G F 0 a D 4 8 L 0 l 0 Z W 1 M b 2 N h d G l v b j 4 8 U 3 R h Y m x l R W 5 0 c m l l c y 8 + P C 9 J d G V t P j x J d G V t P j x J d G V t T G 9 j Y X R p b 2 4 + P E l 0 Z W 1 U e X B l P k Z v c m 1 1 b G E 8 L 0 l 0 Z W 1 U e X B l P j x J d G V t U G F 0 a D 5 T Z W N 0 a W 9 u M S 9 F e H B v c n Q l M j B z a G V l d H M l M j A o M T c p L 1 J l b m F t Z W Q l M j B D b 2 x 1 b W 5 z M T w v S X R l b V B h d G g + P C 9 J d G V t T G 9 j Y X R p b 2 4 + P F N 0 Y W J s Z U V u d H J p Z X M v P j w v S X R l b T 4 8 S X R l b T 4 8 S X R l b U x v Y 2 F 0 a W 9 u P j x J d G V t V H l w Z T 5 G b 3 J t d W x h P C 9 J d G V t V H l w Z T 4 8 S X R l b V B h d G g + U 2 V j d G l v b j E v R X h w b 3 J 0 J T I w c 2 h l Z X R z J T I w K D E 3 K S 9 S Z W 1 v d m V k J T I w T 3 R o Z X I l M j B D b 2 x 1 b W 5 z M T w v S X R l b V B h d G g + P C 9 J d G V t T G 9 j Y X R p b 2 4 + P F N 0 Y W J s Z U V u d H J p Z X M v P j w v S X R l b T 4 8 S X R l b T 4 8 S X R l b U x v Y 2 F 0 a W 9 u P j x J d G V t V H l w Z T 5 G b 3 J t d W x h P C 9 J d G V t V H l w Z T 4 8 S X R l b V B h d G g + U 2 V j d G l v b j E v R X h w b 3 J 0 J T I w c 2 h l Z X R z J T I w K D E 3 K S 9 F e H B h b m R l Z C U y M F R h Y m x l J T I w Q 2 9 s d W 1 u M T w v S X R l b V B h d G g + P C 9 J d G V t T G 9 j Y X R p b 2 4 + P F N 0 Y W J s Z U V u d H J p Z X M v P j w v S X R l b T 4 8 S X R l b T 4 8 S X R l b U x v Y 2 F 0 a W 9 u P j x J d G V t V H l w Z T 5 G b 3 J t d W x h P C 9 J d G V t V H l w Z T 4 8 S X R l b V B h d G g + U 2 V j d G l v b j E v R X h w b 3 J 0 J T I w c 2 h l Z X R z J T I w K D E 3 K S 9 D a G F u Z 2 V k J T I w V H l w Z T w v S X R l b V B h d G g + P C 9 J d G V t T G 9 j Y X R p b 2 4 + P F N 0 Y W J s Z U V u d H J p Z X M v P j w v S X R l b T 4 8 S X R l b T 4 8 S X R l b U x v Y 2 F 0 a W 9 u P j x J d G V t V H l w Z T 5 G b 3 J t d W x h P C 9 J d G V t V H l w Z T 4 8 S X R l b V B h d G g + U 2 V j d G l v b j E v R X h w b 3 J 0 J T I w c 2 h l Z X R z J T I w K D E 4 K S 9 T b 3 V y Y 2 U 8 L 0 l 0 Z W 1 Q Y X R o P j w v S X R l b U x v Y 2 F 0 a W 9 u P j x T d G F i b G V F b n R y a W V z L z 4 8 L 0 l 0 Z W 0 + P E l 0 Z W 0 + P E l 0 Z W 1 M b 2 N h d G l v b j 4 8 S X R l b V R 5 c G U + R m 9 y b X V s Y T w v S X R l b V R 5 c G U + P E l 0 Z W 1 Q Y X R o P l N l Y 3 R p b 2 4 x L 1 N h b X B s Z S U y M E Z p b G U l M j A o M T E p L 1 N v d X J j Z T w v S X R l b V B h d G g + P C 9 J d G V t T G 9 j Y X R p b 2 4 + P F N 0 Y W J s Z U V u d H J p Z X M v P j w v S X R l b T 4 8 S X R l b T 4 8 S X R l b U x v Y 2 F 0 a W 9 u P j x J d G V t V H l w Z T 5 G b 3 J t d W x h P C 9 J d G V t V H l w Z T 4 8 S X R l b V B h d G g + U 2 V j d G l v b j E v U 2 F t c G x l J T I w R m l s Z S U y M C g x M S k v T m F 2 a W d h d G l v b j E 8 L 0 l 0 Z W 1 Q Y X R o P j w v S X R l b U x v Y 2 F 0 a W 9 u P j x T d G F i b G V F b n R y a W V z L z 4 8 L 0 l 0 Z W 0 + P E l 0 Z W 0 + P E l 0 Z W 1 M b 2 N h d G l v b j 4 8 S X R l b V R 5 c G U + R m 9 y b X V s Y T w v S X R l b V R 5 c G U + P E l 0 Z W 1 Q Y X R o P l N l Y 3 R p b 2 4 x L 1 R y Y W 5 z Z m 9 y b S U y M F N h b X B s Z S U y M E Z p b G U l M j A o M T E p L 1 N v d X J j Z T w v S X R l b V B h d G g + P C 9 J d G V t T G 9 j Y X R p b 2 4 + P F N 0 Y W J s Z U V u d H J p Z X M v P j w v S X R l b T 4 8 S X R l b T 4 8 S X R l b U x v Y 2 F 0 a W 9 u P j x J d G V t V H l w Z T 5 G b 3 J t d W x h P C 9 J d G V t V H l w Z T 4 8 S X R l b V B h d G g + U 2 V j d G l v b j E v V H J h b n N m b 3 J t J T I w U 2 F t c G x l J T I w R m l s Z S U y M C g x M S k v R X h w b 3 J 0 J T I w U 2 h l Z X R f U 2 h l Z X Q 8 L 0 l 0 Z W 1 Q Y X R o P j w v S X R l b U x v Y 2 F 0 a W 9 u P j x T d G F i b G V F b n R y a W V z L z 4 8 L 0 l 0 Z W 0 + P E l 0 Z W 0 + P E l 0 Z W 1 M b 2 N h d G l v b j 4 8 S X R l b V R 5 c G U + R m 9 y b X V s Y T w v S X R l b V R 5 c G U + P E l 0 Z W 1 Q Y X R o P l N l Y 3 R p b 2 4 x L 1 R y Y W 5 z Z m 9 y b S U y M F N h b X B s Z S U y M E Z p b G U l M j A o M T E p L 1 B y b 2 1 v d G V k J T I w S G V h Z G V y c z w v S X R l b V B h d G g + P C 9 J d G V t T G 9 j Y X R p b 2 4 + P F N 0 Y W J s Z U V u d H J p Z X M v P j w v S X R l b T 4 8 S X R l b T 4 8 S X R l b U x v Y 2 F 0 a W 9 u P j x J d G V t V H l w Z T 5 G b 3 J t d W x h P C 9 J d G V t V H l w Z T 4 8 S X R l b V B h d G g + U 2 V j d G l v b j E v V H J h b n N m b 3 J t J T I w R m l s Z S U y M C g x M S k v U 2 9 1 c m N l P C 9 J d G V t U G F 0 a D 4 8 L 0 l 0 Z W 1 M b 2 N h d G l v b j 4 8 U 3 R h Y m x l R W 5 0 c m l l c y 8 + P C 9 J d G V t P j x J d G V t P j x J d G V t T G 9 j Y X R p b 2 4 + P E l 0 Z W 1 U e X B l P k Z v c m 1 1 b G E 8 L 0 l 0 Z W 1 U e X B l P j x J d G V t U G F 0 a D 5 T Z W N 0 a W 9 u M S 9 F e H B v c n Q l M j B z a G V l d H M l M j A o M T g p L 0 Z p b H R l c m V k J T I w S G l k Z G V u J T I w R m l s Z X M x P C 9 J d G V t U G F 0 a D 4 8 L 0 l 0 Z W 1 M b 2 N h d G l v b j 4 8 U 3 R h Y m x l R W 5 0 c m l l c y 8 + P C 9 J d G V t P j x J d G V t P j x J d G V t T G 9 j Y X R p b 2 4 + P E l 0 Z W 1 U e X B l P k Z v c m 1 1 b G E 8 L 0 l 0 Z W 1 U e X B l P j x J d G V t U G F 0 a D 5 T Z W N 0 a W 9 u M S 9 F e H B v c n Q l M j B z a G V l d H M l M j A o M T g p L 0 l u d m 9 r Z S U y M E N 1 c 3 R v b S U y M E Z 1 b m N 0 a W 9 u M T w v S X R l b V B h d G g + P C 9 J d G V t T G 9 j Y X R p b 2 4 + P F N 0 Y W J s Z U V u d H J p Z X M v P j w v S X R l b T 4 8 S X R l b T 4 8 S X R l b U x v Y 2 F 0 a W 9 u P j x J d G V t V H l w Z T 5 G b 3 J t d W x h P C 9 J d G V t V H l w Z T 4 8 S X R l b V B h d G g + U 2 V j d G l v b j E v R X h w b 3 J 0 J T I w c 2 h l Z X R z J T I w K D E 4 K S 9 S Z W 5 h b W V k J T I w Q 2 9 s d W 1 u c z E 8 L 0 l 0 Z W 1 Q Y X R o P j w v S X R l b U x v Y 2 F 0 a W 9 u P j x T d G F i b G V F b n R y a W V z L z 4 8 L 0 l 0 Z W 0 + P E l 0 Z W 0 + P E l 0 Z W 1 M b 2 N h d G l v b j 4 8 S X R l b V R 5 c G U + R m 9 y b X V s Y T w v S X R l b V R 5 c G U + P E l 0 Z W 1 Q Y X R o P l N l Y 3 R p b 2 4 x L 0 V 4 c G 9 y d C U y M H N o Z W V 0 c y U y M C g x O C k v U m V t b 3 Z l Z C U y M E 9 0 a G V y J T I w Q 2 9 s d W 1 u c z E 8 L 0 l 0 Z W 1 Q Y X R o P j w v S X R l b U x v Y 2 F 0 a W 9 u P j x T d G F i b G V F b n R y a W V z L z 4 8 L 0 l 0 Z W 0 + P E l 0 Z W 0 + P E l 0 Z W 1 M b 2 N h d G l v b j 4 8 S X R l b V R 5 c G U + R m 9 y b X V s Y T w v S X R l b V R 5 c G U + P E l 0 Z W 1 Q Y X R o P l N l Y 3 R p b 2 4 x L 0 V 4 c G 9 y d C U y M H N o Z W V 0 c y U y M C g x O C k v R X h w Y W 5 k Z W Q l M j B U Y W J s Z S U y M E N v b H V t b j E 8 L 0 l 0 Z W 1 Q Y X R o P j w v S X R l b U x v Y 2 F 0 a W 9 u P j x T d G F i b G V F b n R y a W V z L z 4 8 L 0 l 0 Z W 0 + P E l 0 Z W 0 + P E l 0 Z W 1 M b 2 N h d G l v b j 4 8 S X R l b V R 5 c G U + R m 9 y b X V s Y T w v S X R l b V R 5 c G U + P E l 0 Z W 1 Q Y X R o P l N l Y 3 R p b 2 4 x L 0 V 4 c G 9 y d C U y M H N o Z W V 0 c y U y M C g x O C k v Q 2 h h b m d l Z C U y M F R 5 c G U 8 L 0 l 0 Z W 1 Q Y X R o P j w v S X R l b U x v Y 2 F 0 a W 9 u P j x T d G F i b G V F b n R y a W V z L z 4 8 L 0 l 0 Z W 0 + P E l 0 Z W 0 + P E l 0 Z W 1 M b 2 N h d G l v b j 4 8 S X R l b V R 5 c G U + R m 9 y b X V s Y T w v S X R l b V R 5 c G U + P E l 0 Z W 1 Q Y X R o P l N l Y 3 R p b 2 4 x L 1 N h b X B s Z S U y M E Z p b G U l M j A o M T I p L 1 N v d X J j Z T w v S X R l b V B h d G g + P C 9 J d G V t T G 9 j Y X R p b 2 4 + P F N 0 Y W J s Z U V u d H J p Z X M v P j w v S X R l b T 4 8 S X R l b T 4 8 S X R l b U x v Y 2 F 0 a W 9 u P j x J d G V t V H l w Z T 5 G b 3 J t d W x h P C 9 J d G V t V H l w Z T 4 8 S X R l b V B h d G g + U 2 V j d G l v b j E v U 2 F t c G x l J T I w R m l s Z S U y M C g x M i k v T m F 2 a W d h d G l v b j E 8 L 0 l 0 Z W 1 Q Y X R o P j w v S X R l b U x v Y 2 F 0 a W 9 u P j x T d G F i b G V F b n R y a W V z L z 4 8 L 0 l 0 Z W 0 + P E l 0 Z W 0 + P E l 0 Z W 1 M b 2 N h d G l v b j 4 8 S X R l b V R 5 c G U + R m 9 y b X V s Y T w v S X R l b V R 5 c G U + P E l 0 Z W 1 Q Y X R o P l N l Y 3 R p b 2 4 x L 1 R y Y W 5 z Z m 9 y b S U y M F N h b X B s Z S U y M E Z p b G U l M j A o M T I p L 1 N v d X J j Z T w v S X R l b V B h d G g + P C 9 J d G V t T G 9 j Y X R p b 2 4 + P F N 0 Y W J s Z U V u d H J p Z X M v P j w v S X R l b T 4 8 S X R l b T 4 8 S X R l b U x v Y 2 F 0 a W 9 u P j x J d G V t V H l w Z T 5 G b 3 J t d W x h P C 9 J d G V t V H l w Z T 4 8 S X R l b V B h d G g + U 2 V j d G l v b j E v V H J h b n N m b 3 J t J T I w U 2 F t c G x l J T I w R m l s Z S U y M C g x M i k v R X h w b 3 J 0 J T I w U 2 h l Z X R f U 2 h l Z X Q 8 L 0 l 0 Z W 1 Q Y X R o P j w v S X R l b U x v Y 2 F 0 a W 9 u P j x T d G F i b G V F b n R y a W V z L z 4 8 L 0 l 0 Z W 0 + P E l 0 Z W 0 + P E l 0 Z W 1 M b 2 N h d G l v b j 4 8 S X R l b V R 5 c G U + R m 9 y b X V s Y T w v S X R l b V R 5 c G U + P E l 0 Z W 1 Q Y X R o P l N l Y 3 R p b 2 4 x L 1 R y Y W 5 z Z m 9 y b S U y M F N h b X B s Z S U y M E Z p b G U l M j A o M T I p L 1 B y b 2 1 v d G V k J T I w S G V h Z G V y c z w v S X R l b V B h d G g + P C 9 J d G V t T G 9 j Y X R p b 2 4 + P F N 0 Y W J s Z U V u d H J p Z X M v P j w v S X R l b T 4 8 S X R l b T 4 8 S X R l b U x v Y 2 F 0 a W 9 u P j x J d G V t V H l w Z T 5 G b 3 J t d W x h P C 9 J d G V t V H l w Z T 4 8 S X R l b V B h d G g + U 2 V j d G l v b j E v V H J h b n N m b 3 J t J T I w R m l s Z S U y M C g x M i k v U 2 9 1 c m N l P C 9 J d G V t U G F 0 a D 4 8 L 0 l 0 Z W 1 M b 2 N h d G l v b j 4 8 U 3 R h Y m x l R W 5 0 c m l l c y 8 + P C 9 J d G V t P j x J d G V t P j x J d G V t T G 9 j Y X R p b 2 4 + P E l 0 Z W 1 U e X B l P k Z v c m 1 1 b G E 8 L 0 l 0 Z W 1 U e X B l P j x J d G V t U G F 0 a D 5 T Z W N 0 a W 9 u M S 9 F e H B v c n Q l M j B z a G V l d H M l M j A o M T k p L 1 N v d X J j Z T w v S X R l b V B h d G g + P C 9 J d G V t T G 9 j Y X R p b 2 4 + P F N 0 Y W J s Z U V u d H J p Z X M v P j w v S X R l b T 4 8 S X R l b T 4 8 S X R l b U x v Y 2 F 0 a W 9 u P j x J d G V t V H l w Z T 5 G b 3 J t d W x h P C 9 J d G V t V H l w Z T 4 8 S X R l b V B h d G g + U 2 V j d G l v b j E v U 2 F t c G x l J T I w R m l s Z S U y M C g x M y k v U 2 9 1 c m N l P C 9 J d G V t U G F 0 a D 4 8 L 0 l 0 Z W 1 M b 2 N h d G l v b j 4 8 U 3 R h Y m x l R W 5 0 c m l l c y 8 + P C 9 J d G V t P j x J d G V t P j x J d G V t T G 9 j Y X R p b 2 4 + P E l 0 Z W 1 U e X B l P k Z v c m 1 1 b G E 8 L 0 l 0 Z W 1 U e X B l P j x J d G V t U G F 0 a D 5 T Z W N 0 a W 9 u M S 9 T Y W 1 w b G U l M j B G a W x l J T I w K D E z K S 9 O Y X Z p Z 2 F 0 a W 9 u M T w v S X R l b V B h d G g + P C 9 J d G V t T G 9 j Y X R p b 2 4 + P F N 0 Y W J s Z U V u d H J p Z X M v P j w v S X R l b T 4 8 S X R l b T 4 8 S X R l b U x v Y 2 F 0 a W 9 u P j x J d G V t V H l w Z T 5 G b 3 J t d W x h P C 9 J d G V t V H l w Z T 4 8 S X R l b V B h d G g + U 2 V j d G l v b j E v V H J h b n N m b 3 J t J T I w U 2 F t c G x l J T I w R m l s Z S U y M C g x M y k v U 2 9 1 c m N l P C 9 J d G V t U G F 0 a D 4 8 L 0 l 0 Z W 1 M b 2 N h d G l v b j 4 8 U 3 R h Y m x l R W 5 0 c m l l c y 8 + P C 9 J d G V t P j x J d G V t P j x J d G V t T G 9 j Y X R p b 2 4 + P E l 0 Z W 1 U e X B l P k Z v c m 1 1 b G E 8 L 0 l 0 Z W 1 U e X B l P j x J d G V t U G F 0 a D 5 T Z W N 0 a W 9 u M S 9 U c m F u c 2 Z v c m 0 l M j B T Y W 1 w b G U l M j B G a W x l J T I w K D E z K S 9 F e H B v c n Q l M j B T a G V l d F 9 T a G V l d D w v S X R l b V B h d G g + P C 9 J d G V t T G 9 j Y X R p b 2 4 + P F N 0 Y W J s Z U V u d H J p Z X M v P j w v S X R l b T 4 8 S X R l b T 4 8 S X R l b U x v Y 2 F 0 a W 9 u P j x J d G V t V H l w Z T 5 G b 3 J t d W x h P C 9 J d G V t V H l w Z T 4 8 S X R l b V B h d G g + U 2 V j d G l v b j E v V H J h b n N m b 3 J t J T I w U 2 F t c G x l J T I w R m l s Z S U y M C g x M y k v U H J v b W 9 0 Z W Q l M j B I Z W F k Z X J z P C 9 J d G V t U G F 0 a D 4 8 L 0 l 0 Z W 1 M b 2 N h d G l v b j 4 8 U 3 R h Y m x l R W 5 0 c m l l c y 8 + P C 9 J d G V t P j x J d G V t P j x J d G V t T G 9 j Y X R p b 2 4 + P E l 0 Z W 1 U e X B l P k Z v c m 1 1 b G E 8 L 0 l 0 Z W 1 U e X B l P j x J d G V t U G F 0 a D 5 T Z W N 0 a W 9 u M S 9 U c m F u c 2 Z v c m 0 l M j B G a W x l J T I w K D E z K S 9 T b 3 V y Y 2 U 8 L 0 l 0 Z W 1 Q Y X R o P j w v S X R l b U x v Y 2 F 0 a W 9 u P j x T d G F i b G V F b n R y a W V z L z 4 8 L 0 l 0 Z W 0 + P E l 0 Z W 0 + P E l 0 Z W 1 M b 2 N h d G l v b j 4 8 S X R l b V R 5 c G U + R m 9 y b X V s Y T w v S X R l b V R 5 c G U + P E l 0 Z W 1 Q Y X R o P l N l Y 3 R p b 2 4 x L 0 V 4 c G 9 y d C U y M H N o Z W V 0 c y U y M C g x O S k v R m l s d G V y Z W Q l M j B I a W R k Z W 4 l M j B G a W x l c z E 8 L 0 l 0 Z W 1 Q Y X R o P j w v S X R l b U x v Y 2 F 0 a W 9 u P j x T d G F i b G V F b n R y a W V z L z 4 8 L 0 l 0 Z W 0 + P E l 0 Z W 0 + P E l 0 Z W 1 M b 2 N h d G l v b j 4 8 S X R l b V R 5 c G U + R m 9 y b X V s Y T w v S X R l b V R 5 c G U + P E l 0 Z W 1 Q Y X R o P l N l Y 3 R p b 2 4 x L 0 V 4 c G 9 y d C U y M H N o Z W V 0 c y U y M C g x O S k v S W 5 2 b 2 t l J T I w Q 3 V z d G 9 t J T I w R n V u Y 3 R p b 2 4 x P C 9 J d G V t U G F 0 a D 4 8 L 0 l 0 Z W 1 M b 2 N h d G l v b j 4 8 U 3 R h Y m x l R W 5 0 c m l l c y 8 + P C 9 J d G V t P j x J d G V t P j x J d G V t T G 9 j Y X R p b 2 4 + P E l 0 Z W 1 U e X B l P k Z v c m 1 1 b G E 8 L 0 l 0 Z W 1 U e X B l P j x J d G V t U G F 0 a D 5 T Z W N 0 a W 9 u M S 9 F e H B v c n Q l M j B z a G V l d H M l M j A o M T k p L 1 J l b m F t Z W Q l M j B D b 2 x 1 b W 5 z M T w v S X R l b V B h d G g + P C 9 J d G V t T G 9 j Y X R p b 2 4 + P F N 0 Y W J s Z U V u d H J p Z X M v P j w v S X R l b T 4 8 S X R l b T 4 8 S X R l b U x v Y 2 F 0 a W 9 u P j x J d G V t V H l w Z T 5 G b 3 J t d W x h P C 9 J d G V t V H l w Z T 4 8 S X R l b V B h d G g + U 2 V j d G l v b j E v R X h w b 3 J 0 J T I w c 2 h l Z X R z J T I w K D E 5 K S 9 S Z W 1 v d m V k J T I w T 3 R o Z X I l M j B D b 2 x 1 b W 5 z M T w v S X R l b V B h d G g + P C 9 J d G V t T G 9 j Y X R p b 2 4 + P F N 0 Y W J s Z U V u d H J p Z X M v P j w v S X R l b T 4 8 S X R l b T 4 8 S X R l b U x v Y 2 F 0 a W 9 u P j x J d G V t V H l w Z T 5 G b 3 J t d W x h P C 9 J d G V t V H l w Z T 4 8 S X R l b V B h d G g + U 2 V j d G l v b j E v R X h w b 3 J 0 J T I w c 2 h l Z X R z J T I w K D E 5 K S 9 F e H B h b m R l Z C U y M F R h Y m x l J T I w Q 2 9 s d W 1 u M T w v S X R l b V B h d G g + P C 9 J d G V t T G 9 j Y X R p b 2 4 + P F N 0 Y W J s Z U V u d H J p Z X M v P j w v S X R l b T 4 8 S X R l b T 4 8 S X R l b U x v Y 2 F 0 a W 9 u P j x J d G V t V H l w Z T 5 G b 3 J t d W x h P C 9 J d G V t V H l w Z T 4 8 S X R l b V B h d G g + U 2 V j d G l v b j E v R X h w b 3 J 0 J T I w c 2 h l Z X R z J T I w K D E 5 K S 9 D a G F u Z 2 V k J T I w V H l w Z T w v S X R l b V B h d G g + P C 9 J d G V t T G 9 j Y X R p b 2 4 + P F N 0 Y W J s Z U V u d H J p Z X M v P j w v S X R l b T 4 8 S X R l b T 4 8 S X R l b U x v Y 2 F 0 a W 9 u P j x J d G V t V H l w Z T 5 B b G x G b 3 J t d W x h c z w v S X R l b V R 5 c G U + P E l 0 Z W 1 Q Y X R o P j w v S X R l b V B h d G g + P C 9 J d G V t T G 9 j Y X R p b 2 4 + P F N 0 Y W J s Z U V u d H J p Z X M + P E V u d H J 5 I F R 5 c G U 9 I l F 1 Z X J 5 R 3 J v d X B z I i B W Y W x 1 Z T 0 i c 0 d n Q U F B Q U F B Q U F B W D B u a m d 0 c k 9 R U n A z T W I 1 V 1 d W O V N R S V Z S e V l X N X p a b T l 5 Y l N C R 2 F X e G x J R 1 p 5 Y j I w Z 1 J Y a H d i M 0 o w S U h O b 1 p X V j B j d 0 F B Q U F B Q U F B Q U F B Q U R J R n c x S n l V Z U F T S W I v d E R u N V B X M z h E a 2 h s Y k h C b G N p Q l J k V 1 Z 5 Y V d W e k F B R V g w b m p n d H J P U V J w M 0 1 i N V d X V j l T U U F B Q U F B Q U F B Q U F E N S 8 0 d 0 Q 2 W E t G U W J I Y 0 p H Q 0 5 B e X V V S l Z S e V l X N X p a b T l 5 Y l N C R 2 F X e G x J R 1 p 5 Y j I w Z 1 J Y a H d i M 0 o w S U h O b 1 p X V j B j e U F v T W l r Q U F B S U F B Q U F B Q U F B Q W 8 w a F Y x M z N T Y l V T Q n B n V U 5 B a T F q R V E 1 S V p X e H d a W E l n V V h W b G N t b G x j d 0 F C K 2 Y r T U E r b H l o V U d 4 M 0 N S Z 2 p R T X J s Q U F B Q U F B Q U F B Q U F N b m 1 w d W N X a i 9 r c W x 4 L 2 1 m Q 0 1 i R H F D V l V j b U Z 1 Y z J a d m N t M G d S b W x z W l N C b W N t O X R J R V Y 0 Y 0 c 5 e W R D Q n p h R 1 Z s Z E h N Z 0 t E U X B B Q U F F Q U F B Q U F B Q U F B T 2 1 R U j Q v N E h w V k F v Z G U r T T N r d k 1 X N E 9 T R 1 Z z Y 0 d W e U l G R j F a W E p w W l h N Q U F U S j V x Y m 5 G b y 8 1 S 3 B j Z j V u d 2 p H d z Z n Q U F B Q U F B Q U F B Q U 9 4 N H h V a 1 d k c E p K d X N R M n B 6 V 0 N 4 O D B s V k h K a G J u T m 1 i M 0 p 0 S U V a c G J H V W d a b k p 2 Y l N C R m V I Q n Z j b l F n Y z J o b F p Y U n p J Q 2 c x S 1 F B Q U J n Q U F B Q U F B Q U F D U m k x Z G M 5 Y k 0 0 U n I r V E 5 X Z l B E V E J M R G t o b G J I Q m x j a U J S Z F d W e W F X V n p B Q U h z Z U 1 W S k Z u Y V N T Y n J F T n F j M W d z Z k 5 B Q U F B Q U F B Q U F B Q W J m b U d p V 2 t k c V M 0 K 0 d L a H h x c U k 4 S U p W U n l Z V z V 6 W m 0 5 e W J T Q k d h V 3 h s S U d a e W I y M G d S W G h 3 Y j N K M E l I T m 9 a V 1 Y w Y 3 l B b 0 5 p a 0 F B Q W d B Q U F B Q U F B Q U F Z Y 2 I w N 3 l k b l N r V y 9 K W W w 2 M n R a U T F R N U l a V 3 h 3 W l h J Z 1 V Y V m x j b W x s Y 3 d B Q k c z N W h v b H B I Y W t 1 U G h p b 2 N h c W l Q Q 0 F B Q U F B Q U F B Q U F B e E p v Q j g z a n o 2 R W l 3 Y W M 5 N m l 1 M H J J U 1 Z V Y 2 1 G d W M y W n Z j b T B n U m 1 s c 1 p T Q m 1 j b T l 0 S U V W N G N H O X l k Q 0 J 6 Y U d W b G R I T W d L R G d w Q U F B S 0 F B Q U F B Q U F B Q U w v d W R J Z E F N W T V G a 2 N s T k 4 3 Z j h T Y 3 d P U 0 d W c 2 N H V n l J R k Y x W l h K c F p Y T U F B Y 1 N h Q W Z O N D g r a E l z R 2 5 Q Z W 9 y d E t 5 R U F B Q U F B Q U F B Q U F N O U 5 S N D h y c U 5 a R n N y U 1 V M Y m x E N D Z J b V Z I S m h i b k 5 t Y j N K d E l F W n B i R 1 V n W m 5 K d m J T Q k Z l S E J 2 Y 2 5 R Z 2 M y a G x a W F J 6 S U N n e E 1 D a 0 F B Q X d B Q U F B Q U F B Q U F E M n F 3 Z V p V M m h F b T N k R n h M a l N 6 V V F n N U l a V 3 h 3 W l h J Z 1 V Y V m x j b W x s Y 3 d B Q n o w M U h q e X V v M W t X e X R K U X R 1 V V B q b 2 d B Q U F B Q U F B Q U F B M l I r N S 9 W c 3 l v V U t R V z J i U z R W M U Z B Q 1 p V Y 2 1 G d W M y W n Z j b T B n U m 1 s c 1 p T Q m 1 j b T l 0 S U V W N G N H O X l k Q 0 J 6 Y U d W b G R I T W d L R E V 5 S 1 F B Q U R n Q U F B Q U F B Q U F E b n B m T l d x d U d M U l l P S 3 A r V U Z k d m x v R G t o b G J I Q m x j a U J S Z F d W e W F X V n p B Q U h a S D d u O V d 6 S 2 h R c E J i W n R M a F h V V U F B Q U F B Q U F B Q U F B R F I 1 O E R C Q k M r M l F i Y U k 0 d T F G M U h y O E p s U n l Z V z V 6 W m 0 5 e W J T Q k d h V 3 h s S U d a e W I y M G d S W G h 3 Y j N K M E l I T m 9 a V 1 Y w Y 3 l B b 0 1 U U X B B Q U F R Q U F B Q U F B Q U F B S T E 0 U m I z b G d B S k x z V z l Z d G Z C e n V 3 d 0 9 T R 1 Z z Y 0 d W e U l G R j F a W E p w W l h N Q U F k S G 5 3 T U V F T D d a Q n R v a m k 3 V V h V Z X Z 3 Q U F B Q U F B Q U F B Q U p J a W c 0 R 2 t C Q 0 Z M Z 2 R Z U D R V Z k J n e H d t V k h K a G J u T m 1 i M 0 p 0 S U V a c G J H V W d a b k p 2 Y l N C R m V I Q n Z j b l F n Y z J o b F p Y U n p J Q 2 d 4 T n l r Q U F C S U F B Q U F B Q U F B Q V B W a 0 x M Z n N m K 0 V h d E J u V 1 F E b 0 l t Q k E 1 S V p X e H d a W E l n V V h W b G N t b G x j d 0 F C a 2 l L R G d h U U V J V X V C M W c v a F I 4 R 0 R I Q U F B Q U F B Q U F B Q U F s e X Z 4 Z H p p c l I w S 0 x U U 2 U y S 2 Z K O E F p W l V j b U Z 1 Y z J a d m N t M G d S b W x z W l N C b W N t O X R J R V Y 0 Y 0 c 5 e W R D Q n p h R 1 Z s Z E h N Z 0 t E R T R L U U F B R k F B Q U F B Q U F B Q U R t N 0 p N Q 1 Q x Y W J T S z F s a z Z p V T V X R 2 h E a 2 h s Y k h C b G N p Q l J k V 1 Z 5 Y V d W e k F B R 1 h L L 0 Y z T 0 t 0 S F F v d E 5 K N 1 l w O G 5 3 Q 0 F B Q U F B Q U F B Q U F E R j J p Y j M 0 M X d w V G 8 y Y X B 2 e H Z J K 0 5 a S m x S e V l X N X p a b T l 5 Y l N C R 2 F X e G x J R 1 p 5 Y j I w Z 1 J Y a H d i M 0 o w S U h O b 1 p X V j B j e U F v T V R r c E F B Q V d B Q U F B Q U F B Q U F D a k V Q T j J Z M G I 1 S n N Y c X N S N n l p N E Y w T 1 N H V n N j R 1 Z 5 S U Z G M V p Y S n B a W E 1 B Q W N Y Y U p 2 Z m p Y Q 2 x P a l p x b S 9 H O G o 0 M W t B Q U F B Q U F B Q U F B R 2 1 X V X N 3 U z R o R k V r T F B w b F R Z a G R 5 M G 1 W S E p o Y m 5 O b W I z S n R J R V p w Y k d V Z 1 p u S n Z i U 0 J G Z U h C d m N u U W d j M m h s W l h S e k l D Z 3 l N Q 2 t B Q U J n Q U F B Q U F B Q U F B O C t o W D h v R G l K V U 9 j b 3 I 3 S U x q R X Q v d z V J W l d 4 d 1 p Y S W d V W F Z s Y 2 1 s b G N 3 Q U J h W l p T e k J M a U V V U 1 F z K 2 1 W T m l G M 0 x R Q U F B Q U E 9 I i 8 + P E V u d H J 5 I F R 5 c G U 9 I l J l b G F 0 a W 9 u c 2 h p c H M i I F Z h b H V l P S J z Q U F B Q U F B P T 0 i L z 4 8 L 1 N 0 Y W J s Z U V u d H J p Z X M + P C 9 J d G V t P j w v S X R l b X M + P C 9 M b 2 N h b F B h Y 2 t h Z 2 V N Z X R h Z G F 0 Y U Z p b G U + F g A A A F B L B Q Y A A A A A A A A A A A A A A A A A A A A A A A A m A Q A A A Q A A A N C M n d 8 B F d E R j H o A w E / C l + s B A A A A 7 V N o B p h 2 M E C Y r V 6 W H + 1 D I A A A A A A C A A A A A A A Q Z g A A A A E A A C A A A A D b s O b n H e 3 u W K U M x f 6 Y w c X B 9 j / a g y W P t 5 6 A p k i m o Z n Z o w A A A A A O g A A A A A I A A C A A A A A n A 8 e o t q d y f V t 1 v A z B V b x x s A p v e Q d g 2 r O K L + F j K I x z j l A A A A C m n F g E 3 q x b 5 / L P V w Z L h C V U s G x d a I I l R 3 s H W C 0 u X P r 7 7 7 O V l 3 h L D B c w 7 H Z D 7 w 8 0 C X X m Y v a / 7 G 7 7 0 Z + a + Z g I 1 c O U c q K P A l T i g t 4 9 8 U z s S J N H 1 E A A A A C 0 o i t v v L 5 Z C H C D y Z H L F m A 7 W t j d P t F x D Q k W X g Y / V c m b A n L 8 d p P x B c y I N u O 9 Q r 7 x i 2 j P X m G G F s 8 b G 4 z v 9 N t U p 5 M w < / D a t a M a s h u p > 
</file>

<file path=customXml/itemProps1.xml><?xml version="1.0" encoding="utf-8"?>
<ds:datastoreItem xmlns:ds="http://schemas.openxmlformats.org/officeDocument/2006/customXml" ds:itemID="{10547F49-E56E-4986-AFFB-E8889B7534E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Notes</vt:lpstr>
      <vt:lpstr>Company Data 2018</vt:lpstr>
      <vt:lpstr>Conversion Ratios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Jahn,VJ</dc:creator>
  <cp:lastModifiedBy>Microsoft Office User</cp:lastModifiedBy>
  <cp:lastPrinted>2021-01-10T16:58:01Z</cp:lastPrinted>
  <dcterms:created xsi:type="dcterms:W3CDTF">2020-02-07T17:26:56Z</dcterms:created>
  <dcterms:modified xsi:type="dcterms:W3CDTF">2021-09-30T15:04:31Z</dcterms:modified>
</cp:coreProperties>
</file>