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.CGE\transparencia-mg\especificacoes-portal-transparencia\espec018_recursos-acordo-judicial-vale\static\"/>
    </mc:Choice>
  </mc:AlternateContent>
  <xr:revisionPtr revIDLastSave="0" documentId="13_ncr:1_{2EAF5F25-F15A-41B9-A181-5F481E1E0446}" xr6:coauthVersionLast="47" xr6:coauthVersionMax="47" xr10:uidLastSave="{00000000-0000-0000-0000-000000000000}"/>
  <bookViews>
    <workbookView xWindow="28692" yWindow="-108" windowWidth="20712" windowHeight="11016" tabRatio="747" firstSheet="8" activeTab="9" xr2:uid="{00000000-000D-0000-FFFF-FFFF00000000}"/>
  </bookViews>
  <sheets>
    <sheet name="Pesquisa Básica Opcao 1 " sheetId="19" state="hidden" r:id="rId1"/>
    <sheet name="icones" sheetId="37" r:id="rId2"/>
    <sheet name="Pesquisa Básica Opção 2 " sheetId="21" state="hidden" r:id="rId3"/>
    <sheet name="Pesquisa Básica Opção 3" sheetId="20" state="hidden" r:id="rId4"/>
    <sheet name="barra- vc esta aqui (2)" sheetId="16" state="hidden" r:id="rId5"/>
    <sheet name="Pesquisa básica 1" sheetId="10" state="hidden" r:id="rId6"/>
    <sheet name="historico ano a ano" sheetId="14" state="hidden" r:id="rId7"/>
    <sheet name="Por Execução - 1º" sheetId="12" r:id="rId8"/>
    <sheet name="Por execução -2º  (2)" sheetId="49" r:id="rId9"/>
    <sheet name="For. Detalhamento - Empenho" sheetId="44" r:id="rId10"/>
    <sheet name="Planilha1" sheetId="50" r:id="rId11"/>
    <sheet name="For. Detalhamento- Liquidação" sheetId="45" r:id="rId12"/>
    <sheet name="For. Detalhamento - Pagamento " sheetId="46" r:id="rId13"/>
    <sheet name="Pesq. Avançada -1º" sheetId="43" r:id="rId14"/>
    <sheet name="Pesq. Avançada -2º " sheetId="47" r:id="rId15"/>
    <sheet name="Adicionar-remover-colunas" sheetId="48" r:id="rId16"/>
    <sheet name="tab_resultados_pesquisa basica" sheetId="1" state="hidden" r:id="rId17"/>
    <sheet name="tabela de dados com filtros" sheetId="8" state="hidden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E7" i="1"/>
  <c r="C22" i="1" s="1"/>
  <c r="W15" i="10"/>
  <c r="E8" i="1" s="1"/>
  <c r="C23" i="1" s="1"/>
  <c r="X15" i="10"/>
  <c r="E9" i="1" s="1"/>
  <c r="C24" i="1" s="1"/>
  <c r="Y15" i="10"/>
  <c r="E10" i="1" s="1"/>
  <c r="C25" i="1" s="1"/>
  <c r="F26" i="1"/>
  <c r="E26" i="1"/>
  <c r="D26" i="1"/>
  <c r="G17" i="8"/>
  <c r="F17" i="8"/>
  <c r="E17" i="8"/>
  <c r="D12" i="8"/>
  <c r="D17" i="8" s="1"/>
</calcChain>
</file>

<file path=xl/sharedStrings.xml><?xml version="1.0" encoding="utf-8"?>
<sst xmlns="http://schemas.openxmlformats.org/spreadsheetml/2006/main" count="249" uniqueCount="104">
  <si>
    <t>Órgão </t>
  </si>
  <si>
    <t>Valor Empenhado </t>
  </si>
  <si>
    <t>Valor Liquidado </t>
  </si>
  <si>
    <t>Valor Pago </t>
  </si>
  <si>
    <t>ADVOCACIA GERAL DO ESTADO</t>
  </si>
  <si>
    <t>ASSEMBLEIA LEGISLATIVA DO ESTADO DE MINAS GERAIS</t>
  </si>
  <si>
    <t>CONTROLADORIA-GERAL DO ESTADO</t>
  </si>
  <si>
    <t>Valor Restos a 
Pagar Pago </t>
  </si>
  <si>
    <t>TOTAL GERAL</t>
  </si>
  <si>
    <t>Detalhes</t>
  </si>
  <si>
    <t>Mês/Ano</t>
  </si>
  <si>
    <t>Coluna de Valores</t>
  </si>
  <si>
    <t>Valor Destinado a cada Órgão (Crédito Autorizado)</t>
  </si>
  <si>
    <t>Valor Empenhado</t>
  </si>
  <si>
    <t xml:space="preserve">Valor Liquidado </t>
  </si>
  <si>
    <t>Valor Pago</t>
  </si>
  <si>
    <t>Valor Inscrito em RP</t>
  </si>
  <si>
    <t>Link para o número do Contrato - Dentro do formulário do Contrato colocar a informação do processo de compra e detalhar o processo de compra</t>
  </si>
  <si>
    <t>Link para o número do Convênio detalhar os convênio</t>
  </si>
  <si>
    <t>Link para o número do Empenho com o formulário</t>
  </si>
  <si>
    <t>Ano</t>
  </si>
  <si>
    <t>Valor Efetivado Ajustado</t>
  </si>
  <si>
    <t>2990.00.1.1.02.000 - DEMAIS RECEITAS DE CAPITAL - PRINCIPAL - RECURSOS DESTINADOS A REPARACAO INTEGRAL DOS DANOS OCASIONADOS PELO ROMPIMENTO DA BARRAGEM DA MINA DO CORREGO DO FEIJAO EM BRUMADINHO</t>
  </si>
  <si>
    <t>1990.99.1.1.10.000 -  OUTRAS RECEITAS - PRIMARIAS - PRINCIPAL - RECURSOS DECORRENTES DO ROMPIMENTO DA BARRAGEM DA MINA DO CORREGO DO FEIJAO EM BRUMADINHO</t>
  </si>
  <si>
    <t xml:space="preserve">A - Soma dos valores efetivado Ajustado - Nesse exemplo consideramos as classificações da receita: 
</t>
  </si>
  <si>
    <t>Os dados inclui as despesas do ano corrente e restos a pagar</t>
  </si>
  <si>
    <t>B- Gráfico e tabela com valores Empenhados, Liquidado e Pago - id chave (Contrato Convênio Entrada)</t>
  </si>
  <si>
    <t>Empenhado</t>
  </si>
  <si>
    <t>Liquidado</t>
  </si>
  <si>
    <t>Pago</t>
  </si>
  <si>
    <t>Ex. Portal da Transparência Federal</t>
  </si>
  <si>
    <t>Execução da Despesa x Valor Repassado</t>
  </si>
  <si>
    <t>Estágio da Execução</t>
  </si>
  <si>
    <t>Valor</t>
  </si>
  <si>
    <t>Estágio da Execução da Despesa</t>
  </si>
  <si>
    <t>Ano 2</t>
  </si>
  <si>
    <t>Ano 3</t>
  </si>
  <si>
    <t>Ano 4</t>
  </si>
  <si>
    <t>Repassado ao Estado</t>
  </si>
  <si>
    <r>
      <t>Dados atualizados em: </t>
    </r>
    <r>
      <rPr>
        <sz val="9"/>
        <color rgb="FF333333"/>
        <rFont val="Simplifica"/>
      </rPr>
      <t>14/09/2021</t>
    </r>
  </si>
  <si>
    <t>Execução da Despesa x Valor Repassado
Série Histórica</t>
  </si>
  <si>
    <t>Você está aqui:</t>
  </si>
  <si>
    <t>Nº do documento</t>
  </si>
  <si>
    <t>Data do Registro</t>
  </si>
  <si>
    <t>Valor:</t>
  </si>
  <si>
    <t>Reforço</t>
  </si>
  <si>
    <t>Anulação</t>
  </si>
  <si>
    <t>Data do Registro:</t>
  </si>
  <si>
    <t>CNPJ/CPF e Descrição Favorecido:</t>
  </si>
  <si>
    <t>Valor Total:</t>
  </si>
  <si>
    <t>Situação da Ordem de Pagamento:</t>
  </si>
  <si>
    <t>Inscrição em Restos a Pagar</t>
  </si>
  <si>
    <t>Liquidação em Restos a Pagar</t>
  </si>
  <si>
    <t>Valor Pago em Restos a Pagar</t>
  </si>
  <si>
    <t>Saiba mais</t>
  </si>
  <si>
    <t>No dia 4 de fevereiro de 2021, os Compromitentes – Governo de Minas Gerais, Ministério Público de Minas Gerais, Ministério Público Federal e Defensoria Pública  Estadual – e a Compromissária – Vale S.A. – com a mediação do Tribunal de Justiça de Minas Gerais (TJMG) firmaram o Termo de Medidas de Reparação decorrente do Rompimento das Barragens B-I, B-IV e B-IVA, da Mina Córrego do Feijão, no dia 25 de janeiro de 2019.</t>
  </si>
  <si>
    <t>Projeto</t>
  </si>
  <si>
    <t>Valor Liquidado</t>
  </si>
  <si>
    <t>Detalhamento do Pagamento</t>
  </si>
  <si>
    <t>Detalhamento da Liquidação</t>
  </si>
  <si>
    <t xml:space="preserve">Detalhamento do Empenho </t>
  </si>
  <si>
    <r>
      <rPr>
        <b/>
        <sz val="10"/>
        <color theme="3"/>
        <rFont val="Calibri"/>
        <family val="2"/>
        <scheme val="minor"/>
      </rPr>
      <t>Tipo de Empenho:</t>
    </r>
    <r>
      <rPr>
        <sz val="10"/>
        <color rgb="FF333333"/>
        <rFont val="Calibri"/>
        <family val="2"/>
        <scheme val="minor"/>
      </rPr>
      <t xml:space="preserve">
ESTIMATIVO</t>
    </r>
  </si>
  <si>
    <t>Acatada pelo banco</t>
  </si>
  <si>
    <t>Detalhar</t>
  </si>
  <si>
    <t>Valor Liquidado RP</t>
  </si>
  <si>
    <t>Valor Pago:</t>
  </si>
  <si>
    <t>Valor Pago RP:</t>
  </si>
  <si>
    <t>Código do Órgão</t>
  </si>
  <si>
    <t>Órgão</t>
  </si>
  <si>
    <t>Valor Liquidado em restos a pagar</t>
  </si>
  <si>
    <t>Valor cancelado em restos a pagar</t>
  </si>
  <si>
    <t>Valor Pago em restos a pagar</t>
  </si>
  <si>
    <t>Valor total pago</t>
  </si>
  <si>
    <t>Código da Iniciativa</t>
  </si>
  <si>
    <t>Empenho</t>
  </si>
  <si>
    <t>Data de registro do Empenho</t>
  </si>
  <si>
    <t>CNPJ/CPF Favorecido</t>
  </si>
  <si>
    <t>Favorecido</t>
  </si>
  <si>
    <r>
      <rPr>
        <b/>
        <sz val="10"/>
        <color theme="3"/>
        <rFont val="Calibri"/>
        <family val="2"/>
        <scheme val="minor"/>
      </rPr>
      <t xml:space="preserve">Número do Empenho: </t>
    </r>
    <r>
      <rPr>
        <sz val="10"/>
        <color rgb="FF333333"/>
        <rFont val="Calibri"/>
        <family val="2"/>
        <scheme val="minor"/>
      </rPr>
      <t xml:space="preserve">
51</t>
    </r>
  </si>
  <si>
    <r>
      <rPr>
        <b/>
        <sz val="10"/>
        <color theme="3"/>
        <rFont val="Calibri"/>
        <family val="2"/>
        <scheme val="minor"/>
      </rPr>
      <t xml:space="preserve">Ano de Exercício: </t>
    </r>
    <r>
      <rPr>
        <sz val="10"/>
        <color rgb="FF333333"/>
        <rFont val="Calibri"/>
        <family val="2"/>
        <scheme val="minor"/>
      </rPr>
      <t xml:space="preserve">
2022</t>
    </r>
  </si>
  <si>
    <r>
      <rPr>
        <b/>
        <sz val="10"/>
        <color theme="3"/>
        <rFont val="Calibri"/>
        <family val="2"/>
        <scheme val="minor"/>
      </rPr>
      <t>Data do Registro:</t>
    </r>
    <r>
      <rPr>
        <sz val="10"/>
        <color rgb="FF333333"/>
        <rFont val="Calibri"/>
        <family val="2"/>
        <scheme val="minor"/>
      </rPr>
      <t xml:space="preserve">
07/02/2022</t>
    </r>
  </si>
  <si>
    <r>
      <rPr>
        <b/>
        <sz val="10"/>
        <color theme="3"/>
        <rFont val="Calibri"/>
        <family val="2"/>
        <scheme val="minor"/>
      </rPr>
      <t xml:space="preserve">CNPJ/CPF e Descrição Favorecido
</t>
    </r>
    <r>
      <rPr>
        <sz val="10"/>
        <rFont val="Calibri"/>
        <family val="2"/>
        <scheme val="minor"/>
      </rPr>
      <t>38.316.316/0001-60 - KPE PERFORMANCE EM ENGENHARIA S.A.</t>
    </r>
    <r>
      <rPr>
        <sz val="10"/>
        <color rgb="FF333333"/>
        <rFont val="Calibri"/>
        <family val="2"/>
        <scheme val="minor"/>
      </rPr>
      <t xml:space="preserve">
</t>
    </r>
  </si>
  <si>
    <r>
      <rPr>
        <b/>
        <sz val="10"/>
        <color theme="3"/>
        <rFont val="Calibri"/>
        <family val="2"/>
        <scheme val="minor"/>
      </rPr>
      <t>Valor Inicial da despesa empenhada:</t>
    </r>
    <r>
      <rPr>
        <sz val="10"/>
        <color rgb="FF333333"/>
        <rFont val="Calibri"/>
        <family val="2"/>
        <scheme val="minor"/>
      </rPr>
      <t xml:space="preserve"> 
R$ 36.270.000,00</t>
    </r>
  </si>
  <si>
    <r>
      <rPr>
        <b/>
        <sz val="10"/>
        <color theme="3"/>
        <rFont val="Calibri"/>
        <family val="2"/>
        <scheme val="minor"/>
      </rPr>
      <t>Valor Empenhado Efetivo</t>
    </r>
    <r>
      <rPr>
        <sz val="10"/>
        <color rgb="FF333333"/>
        <rFont val="Calibri"/>
        <family val="2"/>
        <scheme val="minor"/>
      </rPr>
      <t xml:space="preserve">
R$ 77.437.355,21</t>
    </r>
  </si>
  <si>
    <r>
      <rPr>
        <b/>
        <sz val="10"/>
        <color theme="3"/>
        <rFont val="Calibri"/>
        <family val="2"/>
        <scheme val="minor"/>
      </rPr>
      <t>Descrição Histórico do Empenho:</t>
    </r>
    <r>
      <rPr>
        <sz val="10"/>
        <color rgb="FF333333"/>
        <rFont val="Calibri"/>
        <family val="2"/>
        <scheme val="minor"/>
      </rPr>
      <t xml:space="preserve"> 
APROPRIACAO EMPENHO - INVESTIMENTOS
DC-021/2021 -CONSTRUÇÃO DA PONTE SOBRE O RIO SÃO FRANCISCO COM DIMENSÃO DE 1.120,00M X 13,80M E MELHORAMENTO E PAVIMENTAÇÃO DA VARIANTE DE ACESSO À PONTE SOBRE O RIO SÃO FRANCISCO,COM 3,060 KM DE EXTENSAO NO TRECHO SÃO FRANCISCO - PINTÓPOLIS, NA RODOVIA MG/402</t>
    </r>
  </si>
  <si>
    <t>R$ 2.000.000,00</t>
  </si>
  <si>
    <t>R$ 88.427.000,00</t>
  </si>
  <si>
    <t xml:space="preserve"> R$ -1.000.000,00</t>
  </si>
  <si>
    <t>R$ -875.000,00</t>
  </si>
  <si>
    <t>R$ -22.384.644,79</t>
  </si>
  <si>
    <t>R$ -25.259.644,79</t>
  </si>
  <si>
    <t>INSCRICAO DE RESTO A PAGAR NAO PROCESSADO</t>
  </si>
  <si>
    <t>CANCELAMENTO DE RESTO A PAGAR NAO PROCESSADO</t>
  </si>
  <si>
    <t>TODOS AS INSCRIÇÕES, CANCELAMENTOS E REESTABELECIMENTOS DEVERÃO SER EXIBIDOS NESSE CAMPO POR ORDEM CRONOLÓGICA</t>
  </si>
  <si>
    <t>38316316000160 - KPE PERFORMANCE EM ENGENHARIA S.A.</t>
  </si>
  <si>
    <t>Valor Total</t>
  </si>
  <si>
    <t>O</t>
  </si>
  <si>
    <t>TODOS OS CANCELAMENTOS DEVERÃO SER EXIBIDOS NESSE CAMPO POR ORDEM CRONOLÓGICA</t>
  </si>
  <si>
    <t>Unidade Orçamentária</t>
  </si>
  <si>
    <t>Unidade Executora</t>
  </si>
  <si>
    <t>Valor :</t>
  </si>
  <si>
    <t>Descrição:</t>
  </si>
  <si>
    <t>Valor empenhado/canelado no exercício</t>
  </si>
  <si>
    <r>
      <rPr>
        <sz val="11"/>
        <color rgb="FFFF0000"/>
        <rFont val="Calibri"/>
        <family val="2"/>
        <scheme val="minor"/>
      </rPr>
      <t>Calculo da Coluna:</t>
    </r>
    <r>
      <rPr>
        <sz val="11"/>
        <color theme="1"/>
        <rFont val="Calibri"/>
        <family val="2"/>
        <scheme val="minor"/>
      </rPr>
      <t xml:space="preserve">
= Valor Despesa Empenhada Inicial + Reforço- Anulação -[ (Valor Cancelado Processado + Valor Cancelado Não Processado) - (Valor Reestabelecido Processado+Valor Reestabelecido Não Processado)].
Exemplo:
R$ 101.437.355,21 -&gt; Valor Despesa Empenhada
- R$ 24.000.000,00 -&gt; Valor Canc. Não Processao
----------------------------
R$ 77.437.355,21 -&gt; Valor Empenhado Efetivo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</si>
</sst>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3" formatCode="_-* #,##0.00_-;\-* #,##0.00_-;_-* &quot;-&quot;??_-;_-@_-"/>
    <numFmt numFmtId="164" formatCode="mm/yyyy"/>
    <numFmt numFmtId="165" formatCode="_-[$R$-416]\ * #,##0.00_-;\-[$R$-416]\ * #,##0.00_-;_-[$R$-416]\ * &quot;-&quot;??_-;_-@_-"/>
  </numFmts>
  <fonts count="36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D8313E"/>
      <name val="Arial"/>
      <family val="2"/>
    </font>
    <font>
      <b/>
      <sz val="9"/>
      <color rgb="FF333333"/>
      <name val="Simplifica"/>
    </font>
    <font>
      <sz val="9"/>
      <color rgb="FF333333"/>
      <name val="Simplifica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 tint="0.499984740745262"/>
      <name val="Sego "/>
    </font>
    <font>
      <sz val="11"/>
      <color theme="2" tint="-0.499984740745262"/>
      <name val="Segoe UI"/>
      <family val="2"/>
    </font>
    <font>
      <sz val="11"/>
      <color theme="5"/>
      <name val="Calibri"/>
      <family val="2"/>
      <scheme val="minor"/>
    </font>
    <font>
      <b/>
      <sz val="9"/>
      <name val="Segoe UI"/>
      <family val="2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9"/>
      <color theme="1" tint="0.499984740745262"/>
      <name val="Sego "/>
    </font>
    <font>
      <b/>
      <sz val="9"/>
      <color theme="5"/>
      <name val="Segoe UI"/>
      <family val="2"/>
    </font>
    <font>
      <b/>
      <sz val="8"/>
      <color rgb="FF333333"/>
      <name val="Arial"/>
      <family val="2"/>
    </font>
    <font>
      <sz val="9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rgb="FFFFFFFF"/>
      <name val="Arial"/>
      <family val="2"/>
    </font>
    <font>
      <sz val="9"/>
      <color rgb="FFFFFFFF"/>
      <name val="Arial"/>
      <family val="2"/>
    </font>
    <font>
      <sz val="8"/>
      <color rgb="FF333333"/>
      <name val="Arial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rgb="FFFFFFFF"/>
      </patternFill>
    </fill>
    <fill>
      <patternFill patternType="solid">
        <fgColor rgb="FFFFFF00"/>
        <bgColor indexed="64"/>
      </patternFill>
    </fill>
  </fills>
  <borders count="1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C00000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 style="medium">
        <color rgb="FFDDDDDD"/>
      </left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/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theme="2" tint="-0.749992370372631"/>
      </bottom>
      <diagonal/>
    </border>
    <border>
      <left/>
      <right/>
      <top style="medium">
        <color rgb="FFDDDDDD"/>
      </top>
      <bottom style="medium">
        <color theme="2" tint="-0.749992370372631"/>
      </bottom>
      <diagonal/>
    </border>
    <border>
      <left/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ck">
        <color rgb="FFD60404"/>
      </top>
      <bottom style="thin">
        <color theme="0" tint="-0.14993743705557422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ck">
        <color rgb="FFD6040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6795556505021"/>
      </bottom>
      <diagonal/>
    </border>
    <border>
      <left/>
      <right/>
      <top style="thick">
        <color rgb="FFD6040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rgb="FFDDDDDD"/>
      </left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thin">
        <color rgb="FFDDDDDD"/>
      </right>
      <top style="medium">
        <color theme="0" tint="-0.24994659260841701"/>
      </top>
      <bottom style="medium">
        <color auto="1"/>
      </bottom>
      <diagonal/>
    </border>
    <border>
      <left/>
      <right/>
      <top style="medium">
        <color theme="0" tint="-0.24994659260841701"/>
      </top>
      <bottom style="medium">
        <color auto="1"/>
      </bottom>
      <diagonal/>
    </border>
    <border>
      <left style="medium">
        <color auto="1"/>
      </left>
      <right/>
      <top style="medium">
        <color theme="0" tint="-0.24994659260841701"/>
      </top>
      <bottom style="medium">
        <color auto="1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 style="medium">
        <color auto="1"/>
      </left>
      <right/>
      <top style="medium">
        <color auto="1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medium">
        <color auto="1"/>
      </right>
      <top style="thin">
        <color rgb="FFDDDDDD"/>
      </top>
      <bottom/>
      <diagonal/>
    </border>
    <border>
      <left/>
      <right style="medium">
        <color auto="1"/>
      </right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/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medium">
        <color auto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theme="1"/>
      </right>
      <top style="thin">
        <color rgb="FFDDDDDD"/>
      </top>
      <bottom style="medium">
        <color theme="1"/>
      </bottom>
      <diagonal/>
    </border>
    <border>
      <left/>
      <right/>
      <top style="thin">
        <color rgb="FFDDDDDD"/>
      </top>
      <bottom style="medium">
        <color theme="1"/>
      </bottom>
      <diagonal/>
    </border>
    <border>
      <left style="medium">
        <color theme="1"/>
      </left>
      <right/>
      <top style="thin">
        <color rgb="FFDDDDDD"/>
      </top>
      <bottom style="medium">
        <color theme="1"/>
      </bottom>
      <diagonal/>
    </border>
    <border>
      <left/>
      <right style="medium">
        <color theme="1"/>
      </right>
      <top style="thin">
        <color rgb="FFDDDDDD"/>
      </top>
      <bottom style="thin">
        <color rgb="FFDDDDDD"/>
      </bottom>
      <diagonal/>
    </border>
    <border>
      <left style="medium">
        <color theme="1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medium">
        <color theme="1"/>
      </right>
      <top/>
      <bottom style="thin">
        <color rgb="FFDDDDDD"/>
      </bottom>
      <diagonal/>
    </border>
    <border>
      <left style="medium">
        <color theme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/>
      <top style="medium">
        <color theme="0" tint="-0.24994659260841701"/>
      </top>
      <bottom/>
      <diagonal/>
    </border>
    <border>
      <left/>
      <right style="medium">
        <color auto="1"/>
      </right>
      <top style="medium">
        <color theme="0" tint="-0.24994659260841701"/>
      </top>
      <bottom/>
      <diagonal/>
    </border>
    <border>
      <left style="medium">
        <color auto="1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medium">
        <color auto="1"/>
      </left>
      <right/>
      <top style="medium">
        <color auto="1"/>
      </top>
      <bottom style="medium">
        <color theme="0" tint="-0.24994659260841701"/>
      </bottom>
      <diagonal/>
    </border>
    <border>
      <left/>
      <right/>
      <top style="medium">
        <color auto="1"/>
      </top>
      <bottom style="medium">
        <color theme="0" tint="-0.24994659260841701"/>
      </bottom>
      <diagonal/>
    </border>
    <border>
      <left/>
      <right style="medium">
        <color auto="1"/>
      </right>
      <top style="medium">
        <color auto="1"/>
      </top>
      <bottom style="medium">
        <color theme="0" tint="-0.24994659260841701"/>
      </bottom>
      <diagonal/>
    </border>
    <border>
      <left style="medium">
        <color auto="1"/>
      </left>
      <right style="thin">
        <color rgb="FFDDDDDD"/>
      </right>
      <top style="medium">
        <color theme="0" tint="-0.14996795556505021"/>
      </top>
      <bottom style="dashed">
        <color theme="2" tint="-9.9948118533890809E-2"/>
      </bottom>
      <diagonal/>
    </border>
    <border>
      <left style="thin">
        <color rgb="FFDDDDDD"/>
      </left>
      <right style="thin">
        <color rgb="FFDDDDDD"/>
      </right>
      <top style="medium">
        <color theme="0" tint="-0.14996795556505021"/>
      </top>
      <bottom style="dashed">
        <color theme="2" tint="-9.9948118533890809E-2"/>
      </bottom>
      <diagonal/>
    </border>
    <border>
      <left style="thin">
        <color rgb="FFDDDDDD"/>
      </left>
      <right/>
      <top style="medium">
        <color theme="0" tint="-0.14996795556505021"/>
      </top>
      <bottom style="dashed">
        <color theme="2" tint="-9.9948118533890809E-2"/>
      </bottom>
      <diagonal/>
    </border>
    <border>
      <left/>
      <right style="medium">
        <color auto="1"/>
      </right>
      <top style="medium">
        <color theme="0" tint="-0.14996795556505021"/>
      </top>
      <bottom style="dashed">
        <color theme="2" tint="-9.9948118533890809E-2"/>
      </bottom>
      <diagonal/>
    </border>
    <border>
      <left style="medium">
        <color auto="1"/>
      </left>
      <right style="thin">
        <color rgb="FFDDDDDD"/>
      </right>
      <top style="dashed">
        <color theme="2" tint="-9.9948118533890809E-2"/>
      </top>
      <bottom style="dashed">
        <color theme="2" tint="-9.9948118533890809E-2"/>
      </bottom>
      <diagonal/>
    </border>
    <border>
      <left style="thin">
        <color rgb="FFDDDDDD"/>
      </left>
      <right style="thin">
        <color rgb="FFDDDDDD"/>
      </right>
      <top style="dashed">
        <color theme="2" tint="-9.9948118533890809E-2"/>
      </top>
      <bottom style="dashed">
        <color theme="2" tint="-9.9948118533890809E-2"/>
      </bottom>
      <diagonal/>
    </border>
    <border>
      <left style="thin">
        <color rgb="FFDDDDDD"/>
      </left>
      <right/>
      <top style="dashed">
        <color theme="2" tint="-9.9948118533890809E-2"/>
      </top>
      <bottom style="dashed">
        <color theme="2" tint="-9.9948118533890809E-2"/>
      </bottom>
      <diagonal/>
    </border>
    <border>
      <left/>
      <right style="medium">
        <color auto="1"/>
      </right>
      <top style="dashed">
        <color theme="2" tint="-9.9948118533890809E-2"/>
      </top>
      <bottom style="dashed">
        <color theme="2" tint="-9.9948118533890809E-2"/>
      </bottom>
      <diagonal/>
    </border>
    <border>
      <left style="medium">
        <color auto="1"/>
      </left>
      <right style="thin">
        <color rgb="FFDDDDDD"/>
      </right>
      <top style="dashed">
        <color theme="2" tint="-9.9948118533890809E-2"/>
      </top>
      <bottom style="medium">
        <color theme="0" tint="-0.24994659260841701"/>
      </bottom>
      <diagonal/>
    </border>
    <border>
      <left style="thin">
        <color rgb="FFDDDDDD"/>
      </left>
      <right style="thin">
        <color rgb="FFDDDDDD"/>
      </right>
      <top style="dashed">
        <color theme="2" tint="-9.9948118533890809E-2"/>
      </top>
      <bottom style="medium">
        <color theme="0" tint="-0.24994659260841701"/>
      </bottom>
      <diagonal/>
    </border>
    <border>
      <left style="thin">
        <color rgb="FFDDDDDD"/>
      </left>
      <right/>
      <top style="dashed">
        <color theme="2" tint="-9.9948118533890809E-2"/>
      </top>
      <bottom style="medium">
        <color theme="0" tint="-0.24994659260841701"/>
      </bottom>
      <diagonal/>
    </border>
    <border>
      <left/>
      <right style="medium">
        <color auto="1"/>
      </right>
      <top style="dashed">
        <color theme="2" tint="-9.9948118533890809E-2"/>
      </top>
      <bottom style="medium">
        <color theme="0" tint="-0.24994659260841701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medium">
        <color theme="1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208">
    <xf numFmtId="0" fontId="0" fillId="0" borderId="0" xfId="0"/>
    <xf numFmtId="0" fontId="2" fillId="0" borderId="0" xfId="0" applyFont="1"/>
    <xf numFmtId="4" fontId="4" fillId="2" borderId="1" xfId="0" applyNumberFormat="1" applyFont="1" applyFill="1" applyBorder="1" applyAlignment="1">
      <alignment horizontal="right" vertical="center" wrapText="1"/>
    </xf>
    <xf numFmtId="0" fontId="0" fillId="0" borderId="2" xfId="0" applyBorder="1"/>
    <xf numFmtId="0" fontId="3" fillId="2" borderId="3" xfId="0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4" fontId="4" fillId="2" borderId="7" xfId="0" applyNumberFormat="1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3" fillId="2" borderId="3" xfId="0" applyFont="1" applyFill="1" applyBorder="1" applyAlignment="1">
      <alignment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1"/>
    <xf numFmtId="0" fontId="3" fillId="2" borderId="3" xfId="0" applyFont="1" applyFill="1" applyBorder="1" applyAlignment="1">
      <alignment horizontal="left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8" fillId="3" borderId="0" xfId="0" applyFont="1" applyFill="1"/>
    <xf numFmtId="0" fontId="0" fillId="3" borderId="0" xfId="0" applyFill="1"/>
    <xf numFmtId="43" fontId="0" fillId="0" borderId="0" xfId="0" applyNumberFormat="1"/>
    <xf numFmtId="0" fontId="14" fillId="0" borderId="0" xfId="0" applyFont="1"/>
    <xf numFmtId="0" fontId="11" fillId="0" borderId="0" xfId="0" applyFont="1" applyAlignment="1">
      <alignment horizontal="left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vertical="top"/>
    </xf>
    <xf numFmtId="0" fontId="19" fillId="0" borderId="0" xfId="0" applyFont="1" applyAlignment="1">
      <alignment horizontal="right" vertical="center" readingOrder="1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right" vertical="top" readingOrder="1"/>
    </xf>
    <xf numFmtId="0" fontId="0" fillId="0" borderId="0" xfId="0" applyAlignment="1">
      <alignment horizontal="left"/>
    </xf>
    <xf numFmtId="0" fontId="0" fillId="0" borderId="32" xfId="0" applyBorder="1"/>
    <xf numFmtId="0" fontId="0" fillId="0" borderId="33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41" xfId="0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48" xfId="0" applyBorder="1" applyAlignment="1">
      <alignment horizontal="center"/>
    </xf>
    <xf numFmtId="0" fontId="0" fillId="0" borderId="51" xfId="0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0" xfId="0" applyBorder="1" applyAlignment="1">
      <alignment horizontal="center"/>
    </xf>
    <xf numFmtId="0" fontId="8" fillId="0" borderId="48" xfId="0" applyFont="1" applyBorder="1" applyAlignment="1">
      <alignment vertical="center"/>
    </xf>
    <xf numFmtId="0" fontId="23" fillId="0" borderId="0" xfId="0" applyFont="1" applyAlignment="1">
      <alignment horizontal="left" vertical="top" readingOrder="1"/>
    </xf>
    <xf numFmtId="0" fontId="26" fillId="2" borderId="62" xfId="0" applyFont="1" applyFill="1" applyBorder="1" applyAlignment="1">
      <alignment vertical="top" wrapText="1"/>
    </xf>
    <xf numFmtId="0" fontId="26" fillId="2" borderId="27" xfId="0" applyFont="1" applyFill="1" applyBorder="1" applyAlignment="1">
      <alignment vertical="top" wrapText="1"/>
    </xf>
    <xf numFmtId="0" fontId="26" fillId="2" borderId="25" xfId="0" applyFont="1" applyFill="1" applyBorder="1" applyAlignment="1">
      <alignment vertical="top" wrapText="1"/>
    </xf>
    <xf numFmtId="0" fontId="26" fillId="2" borderId="61" xfId="0" applyFont="1" applyFill="1" applyBorder="1" applyAlignment="1">
      <alignment vertical="top" wrapText="1"/>
    </xf>
    <xf numFmtId="4" fontId="27" fillId="2" borderId="57" xfId="0" applyNumberFormat="1" applyFont="1" applyFill="1" applyBorder="1" applyAlignment="1">
      <alignment horizontal="left" vertical="center" wrapText="1"/>
    </xf>
    <xf numFmtId="0" fontId="27" fillId="2" borderId="57" xfId="0" applyFont="1" applyFill="1" applyBorder="1" applyAlignment="1">
      <alignment vertical="center" wrapText="1"/>
    </xf>
    <xf numFmtId="0" fontId="27" fillId="2" borderId="58" xfId="0" applyFont="1" applyFill="1" applyBorder="1" applyAlignment="1">
      <alignment vertical="center" wrapText="1"/>
    </xf>
    <xf numFmtId="0" fontId="26" fillId="2" borderId="73" xfId="0" applyFont="1" applyFill="1" applyBorder="1" applyAlignment="1">
      <alignment vertical="top" wrapText="1"/>
    </xf>
    <xf numFmtId="0" fontId="26" fillId="2" borderId="74" xfId="0" applyFont="1" applyFill="1" applyBorder="1" applyAlignment="1">
      <alignment vertical="top" wrapText="1"/>
    </xf>
    <xf numFmtId="4" fontId="27" fillId="2" borderId="76" xfId="0" applyNumberFormat="1" applyFont="1" applyFill="1" applyBorder="1" applyAlignment="1">
      <alignment horizontal="left" vertical="center" wrapText="1"/>
    </xf>
    <xf numFmtId="0" fontId="27" fillId="2" borderId="76" xfId="0" applyFont="1" applyFill="1" applyBorder="1" applyAlignment="1">
      <alignment vertical="center" wrapText="1"/>
    </xf>
    <xf numFmtId="0" fontId="27" fillId="2" borderId="77" xfId="0" applyFont="1" applyFill="1" applyBorder="1" applyAlignment="1">
      <alignment vertical="center" wrapText="1"/>
    </xf>
    <xf numFmtId="0" fontId="25" fillId="2" borderId="78" xfId="0" applyFont="1" applyFill="1" applyBorder="1" applyAlignment="1">
      <alignment horizontal="left" vertical="center" wrapText="1"/>
    </xf>
    <xf numFmtId="14" fontId="25" fillId="2" borderId="79" xfId="0" applyNumberFormat="1" applyFont="1" applyFill="1" applyBorder="1" applyAlignment="1">
      <alignment horizontal="left" vertical="center" wrapText="1"/>
    </xf>
    <xf numFmtId="0" fontId="30" fillId="2" borderId="0" xfId="0" applyFont="1" applyFill="1" applyAlignment="1">
      <alignment horizontal="left" vertical="top" wrapText="1"/>
    </xf>
    <xf numFmtId="0" fontId="30" fillId="2" borderId="85" xfId="0" applyFont="1" applyFill="1" applyBorder="1" applyAlignment="1">
      <alignment vertical="top" wrapText="1"/>
    </xf>
    <xf numFmtId="0" fontId="30" fillId="2" borderId="78" xfId="0" applyFont="1" applyFill="1" applyBorder="1" applyAlignment="1">
      <alignment vertical="top" wrapText="1"/>
    </xf>
    <xf numFmtId="0" fontId="30" fillId="2" borderId="86" xfId="0" applyFont="1" applyFill="1" applyBorder="1" applyAlignment="1">
      <alignment vertical="top" wrapText="1"/>
    </xf>
    <xf numFmtId="0" fontId="27" fillId="2" borderId="88" xfId="0" applyFont="1" applyFill="1" applyBorder="1" applyAlignment="1">
      <alignment vertical="center" wrapText="1"/>
    </xf>
    <xf numFmtId="4" fontId="27" fillId="2" borderId="88" xfId="0" applyNumberFormat="1" applyFont="1" applyFill="1" applyBorder="1" applyAlignment="1">
      <alignment horizontal="left" vertical="center" wrapText="1"/>
    </xf>
    <xf numFmtId="0" fontId="26" fillId="2" borderId="92" xfId="0" applyFont="1" applyFill="1" applyBorder="1" applyAlignment="1">
      <alignment vertical="top" wrapText="1"/>
    </xf>
    <xf numFmtId="49" fontId="31" fillId="5" borderId="59" xfId="0" applyNumberFormat="1" applyFont="1" applyFill="1" applyBorder="1" applyAlignment="1">
      <alignment horizontal="center" vertical="center" wrapText="1"/>
    </xf>
    <xf numFmtId="43" fontId="31" fillId="5" borderId="59" xfId="2" applyFont="1" applyFill="1" applyBorder="1" applyAlignment="1">
      <alignment horizontal="center" vertical="center" wrapText="1"/>
    </xf>
    <xf numFmtId="0" fontId="0" fillId="0" borderId="98" xfId="0" applyBorder="1"/>
    <xf numFmtId="0" fontId="8" fillId="0" borderId="100" xfId="0" applyFont="1" applyBorder="1" applyAlignment="1">
      <alignment vertical="center"/>
    </xf>
    <xf numFmtId="0" fontId="0" fillId="0" borderId="100" xfId="0" applyBorder="1"/>
    <xf numFmtId="0" fontId="0" fillId="0" borderId="99" xfId="0" applyBorder="1"/>
    <xf numFmtId="49" fontId="32" fillId="5" borderId="59" xfId="0" applyNumberFormat="1" applyFont="1" applyFill="1" applyBorder="1" applyAlignment="1">
      <alignment horizontal="center" vertical="center" wrapText="1"/>
    </xf>
    <xf numFmtId="8" fontId="27" fillId="2" borderId="75" xfId="0" applyNumberFormat="1" applyFont="1" applyFill="1" applyBorder="1" applyAlignment="1">
      <alignment vertical="center" wrapText="1"/>
    </xf>
    <xf numFmtId="4" fontId="27" fillId="2" borderId="69" xfId="0" applyNumberFormat="1" applyFont="1" applyFill="1" applyBorder="1" applyAlignment="1">
      <alignment horizontal="right" vertical="center" wrapText="1"/>
    </xf>
    <xf numFmtId="14" fontId="25" fillId="2" borderId="104" xfId="0" applyNumberFormat="1" applyFont="1" applyFill="1" applyBorder="1" applyAlignment="1">
      <alignment horizontal="left" vertical="center" wrapText="1"/>
    </xf>
    <xf numFmtId="0" fontId="25" fillId="2" borderId="105" xfId="0" applyFont="1" applyFill="1" applyBorder="1" applyAlignment="1">
      <alignment horizontal="left" vertical="center" wrapText="1"/>
    </xf>
    <xf numFmtId="14" fontId="25" fillId="2" borderId="108" xfId="0" applyNumberFormat="1" applyFont="1" applyFill="1" applyBorder="1" applyAlignment="1">
      <alignment horizontal="left" vertical="center" wrapText="1"/>
    </xf>
    <xf numFmtId="0" fontId="25" fillId="2" borderId="109" xfId="0" applyFont="1" applyFill="1" applyBorder="1" applyAlignment="1">
      <alignment horizontal="left" vertical="center" wrapText="1"/>
    </xf>
    <xf numFmtId="14" fontId="25" fillId="2" borderId="112" xfId="0" applyNumberFormat="1" applyFont="1" applyFill="1" applyBorder="1" applyAlignment="1">
      <alignment horizontal="left" vertical="center" wrapText="1"/>
    </xf>
    <xf numFmtId="0" fontId="25" fillId="2" borderId="113" xfId="0" applyFont="1" applyFill="1" applyBorder="1" applyAlignment="1">
      <alignment horizontal="left" vertical="center" wrapText="1"/>
    </xf>
    <xf numFmtId="14" fontId="33" fillId="2" borderId="116" xfId="0" applyNumberFormat="1" applyFont="1" applyFill="1" applyBorder="1" applyAlignment="1">
      <alignment horizontal="left" vertical="top" wrapText="1"/>
    </xf>
    <xf numFmtId="0" fontId="33" fillId="2" borderId="1" xfId="0" applyFont="1" applyFill="1" applyBorder="1" applyAlignment="1">
      <alignment horizontal="left" vertical="top" wrapText="1"/>
    </xf>
    <xf numFmtId="8" fontId="34" fillId="2" borderId="117" xfId="0" applyNumberFormat="1" applyFont="1" applyFill="1" applyBorder="1" applyAlignment="1">
      <alignment horizontal="right" vertical="center"/>
    </xf>
    <xf numFmtId="8" fontId="33" fillId="2" borderId="117" xfId="0" applyNumberFormat="1" applyFont="1" applyFill="1" applyBorder="1" applyAlignment="1">
      <alignment horizontal="right" vertical="center"/>
    </xf>
    <xf numFmtId="4" fontId="29" fillId="2" borderId="55" xfId="0" applyNumberFormat="1" applyFont="1" applyFill="1" applyBorder="1" applyAlignment="1">
      <alignment horizontal="right" vertical="center" wrapText="1"/>
    </xf>
    <xf numFmtId="8" fontId="24" fillId="2" borderId="121" xfId="0" applyNumberFormat="1" applyFont="1" applyFill="1" applyBorder="1" applyAlignment="1">
      <alignment horizontal="right" vertical="center"/>
    </xf>
    <xf numFmtId="0" fontId="26" fillId="2" borderId="60" xfId="0" applyFont="1" applyFill="1" applyBorder="1" applyAlignment="1">
      <alignment vertical="top" wrapText="1"/>
    </xf>
    <xf numFmtId="0" fontId="26" fillId="2" borderId="59" xfId="0" applyFont="1" applyFill="1" applyBorder="1" applyAlignment="1">
      <alignment vertical="top" wrapText="1"/>
    </xf>
    <xf numFmtId="0" fontId="26" fillId="2" borderId="90" xfId="0" applyFont="1" applyFill="1" applyBorder="1" applyAlignment="1">
      <alignment vertical="top" wrapText="1"/>
    </xf>
    <xf numFmtId="0" fontId="26" fillId="2" borderId="70" xfId="0" applyFont="1" applyFill="1" applyBorder="1" applyAlignment="1">
      <alignment vertical="top" wrapText="1"/>
    </xf>
    <xf numFmtId="14" fontId="33" fillId="2" borderId="122" xfId="0" applyNumberFormat="1" applyFont="1" applyFill="1" applyBorder="1" applyAlignment="1">
      <alignment horizontal="left" vertical="top" wrapText="1"/>
    </xf>
    <xf numFmtId="0" fontId="33" fillId="2" borderId="123" xfId="0" applyFont="1" applyFill="1" applyBorder="1" applyAlignment="1">
      <alignment horizontal="left" vertical="top" wrapText="1"/>
    </xf>
    <xf numFmtId="8" fontId="33" fillId="2" borderId="124" xfId="0" applyNumberFormat="1" applyFont="1" applyFill="1" applyBorder="1" applyAlignment="1">
      <alignment horizontal="right" vertical="center"/>
    </xf>
    <xf numFmtId="14" fontId="33" fillId="2" borderId="1" xfId="0" applyNumberFormat="1" applyFont="1" applyFill="1" applyBorder="1" applyAlignment="1">
      <alignment horizontal="left" vertical="top" wrapText="1"/>
    </xf>
    <xf numFmtId="8" fontId="33" fillId="2" borderId="1" xfId="0" applyNumberFormat="1" applyFont="1" applyFill="1" applyBorder="1" applyAlignment="1">
      <alignment horizontal="right" vertical="center"/>
    </xf>
    <xf numFmtId="8" fontId="24" fillId="2" borderId="1" xfId="0" applyNumberFormat="1" applyFont="1" applyFill="1" applyBorder="1" applyAlignment="1">
      <alignment horizontal="right" vertical="center"/>
    </xf>
    <xf numFmtId="0" fontId="26" fillId="6" borderId="93" xfId="0" applyFont="1" applyFill="1" applyBorder="1" applyAlignment="1">
      <alignment vertical="top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0" fillId="0" borderId="0" xfId="0" applyFont="1" applyAlignment="1">
      <alignment horizontal="left" vertical="justify"/>
    </xf>
    <xf numFmtId="0" fontId="24" fillId="2" borderId="31" xfId="0" applyFont="1" applyFill="1" applyBorder="1" applyAlignment="1">
      <alignment horizontal="center" vertical="center" wrapText="1"/>
    </xf>
    <xf numFmtId="0" fontId="24" fillId="2" borderId="3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 readingOrder="1"/>
    </xf>
    <xf numFmtId="4" fontId="25" fillId="2" borderId="110" xfId="0" applyNumberFormat="1" applyFont="1" applyFill="1" applyBorder="1" applyAlignment="1">
      <alignment horizontal="right" vertical="center" wrapText="1"/>
    </xf>
    <xf numFmtId="0" fontId="25" fillId="2" borderId="111" xfId="0" applyFont="1" applyFill="1" applyBorder="1" applyAlignment="1">
      <alignment horizontal="right" vertical="center" wrapText="1"/>
    </xf>
    <xf numFmtId="4" fontId="25" fillId="2" borderId="114" xfId="0" applyNumberFormat="1" applyFont="1" applyFill="1" applyBorder="1" applyAlignment="1">
      <alignment horizontal="right" vertical="center" wrapText="1"/>
    </xf>
    <xf numFmtId="0" fontId="25" fillId="2" borderId="115" xfId="0" applyFont="1" applyFill="1" applyBorder="1" applyAlignment="1">
      <alignment horizontal="right" vertical="center" wrapText="1"/>
    </xf>
    <xf numFmtId="0" fontId="0" fillId="6" borderId="91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4" fontId="25" fillId="2" borderId="26" xfId="0" quotePrefix="1" applyNumberFormat="1" applyFont="1" applyFill="1" applyBorder="1" applyAlignment="1">
      <alignment horizontal="right" vertical="center" wrapText="1"/>
    </xf>
    <xf numFmtId="4" fontId="25" fillId="2" borderId="62" xfId="0" applyNumberFormat="1" applyFont="1" applyFill="1" applyBorder="1" applyAlignment="1">
      <alignment horizontal="right" vertical="center" wrapText="1"/>
    </xf>
    <xf numFmtId="0" fontId="28" fillId="4" borderId="101" xfId="0" applyFont="1" applyFill="1" applyBorder="1" applyAlignment="1">
      <alignment horizontal="left" vertical="center" wrapText="1"/>
    </xf>
    <xf numFmtId="0" fontId="28" fillId="4" borderId="102" xfId="0" applyFont="1" applyFill="1" applyBorder="1" applyAlignment="1">
      <alignment horizontal="left" vertical="center" wrapText="1"/>
    </xf>
    <xf numFmtId="0" fontId="28" fillId="4" borderId="103" xfId="0" applyFont="1" applyFill="1" applyBorder="1" applyAlignment="1">
      <alignment horizontal="left" vertical="center" wrapText="1"/>
    </xf>
    <xf numFmtId="0" fontId="26" fillId="6" borderId="94" xfId="0" applyFont="1" applyFill="1" applyBorder="1" applyAlignment="1">
      <alignment horizontal="left" vertical="top" wrapText="1"/>
    </xf>
    <xf numFmtId="0" fontId="26" fillId="6" borderId="95" xfId="0" applyFont="1" applyFill="1" applyBorder="1" applyAlignment="1">
      <alignment horizontal="left" vertical="top" wrapText="1"/>
    </xf>
    <xf numFmtId="4" fontId="25" fillId="2" borderId="106" xfId="0" applyNumberFormat="1" applyFont="1" applyFill="1" applyBorder="1" applyAlignment="1">
      <alignment horizontal="right" vertical="center" wrapText="1"/>
    </xf>
    <xf numFmtId="0" fontId="25" fillId="2" borderId="107" xfId="0" applyFont="1" applyFill="1" applyBorder="1" applyAlignment="1">
      <alignment horizontal="right" vertical="center" wrapText="1"/>
    </xf>
    <xf numFmtId="0" fontId="0" fillId="6" borderId="125" xfId="0" applyFill="1" applyBorder="1" applyAlignment="1">
      <alignment horizontal="left" vertical="center" wrapText="1"/>
    </xf>
    <xf numFmtId="0" fontId="28" fillId="4" borderId="89" xfId="0" applyFont="1" applyFill="1" applyBorder="1" applyAlignment="1">
      <alignment horizontal="left" vertical="center" wrapText="1"/>
    </xf>
    <xf numFmtId="0" fontId="28" fillId="4" borderId="88" xfId="0" applyFont="1" applyFill="1" applyBorder="1" applyAlignment="1">
      <alignment horizontal="left" vertical="center" wrapText="1"/>
    </xf>
    <xf numFmtId="0" fontId="28" fillId="4" borderId="87" xfId="0" applyFont="1" applyFill="1" applyBorder="1" applyAlignment="1">
      <alignment horizontal="left" vertical="center" wrapText="1"/>
    </xf>
    <xf numFmtId="0" fontId="30" fillId="2" borderId="84" xfId="0" applyFont="1" applyFill="1" applyBorder="1" applyAlignment="1">
      <alignment horizontal="left" vertical="top" wrapText="1"/>
    </xf>
    <xf numFmtId="0" fontId="30" fillId="2" borderId="28" xfId="0" applyFont="1" applyFill="1" applyBorder="1" applyAlignment="1">
      <alignment horizontal="left" vertical="top" wrapText="1"/>
    </xf>
    <xf numFmtId="0" fontId="30" fillId="2" borderId="83" xfId="0" applyFont="1" applyFill="1" applyBorder="1" applyAlignment="1">
      <alignment horizontal="left" vertical="top" wrapText="1"/>
    </xf>
    <xf numFmtId="0" fontId="30" fillId="6" borderId="26" xfId="0" applyFont="1" applyFill="1" applyBorder="1" applyAlignment="1">
      <alignment horizontal="left" vertical="top" wrapText="1"/>
    </xf>
    <xf numFmtId="0" fontId="30" fillId="6" borderId="83" xfId="0" applyFont="1" applyFill="1" applyBorder="1" applyAlignment="1">
      <alignment horizontal="left" vertical="top" wrapText="1"/>
    </xf>
    <xf numFmtId="0" fontId="30" fillId="2" borderId="82" xfId="0" applyFont="1" applyFill="1" applyBorder="1" applyAlignment="1">
      <alignment horizontal="left" vertical="top" wrapText="1"/>
    </xf>
    <xf numFmtId="0" fontId="30" fillId="2" borderId="81" xfId="0" applyFont="1" applyFill="1" applyBorder="1" applyAlignment="1">
      <alignment horizontal="left" vertical="top" wrapText="1"/>
    </xf>
    <xf numFmtId="0" fontId="30" fillId="2" borderId="80" xfId="0" applyFont="1" applyFill="1" applyBorder="1" applyAlignment="1">
      <alignment horizontal="left" vertical="top" wrapText="1"/>
    </xf>
    <xf numFmtId="0" fontId="27" fillId="2" borderId="68" xfId="0" applyFont="1" applyFill="1" applyBorder="1" applyAlignment="1">
      <alignment horizontal="center" vertical="center" wrapText="1"/>
    </xf>
    <xf numFmtId="0" fontId="27" fillId="2" borderId="67" xfId="0" applyFont="1" applyFill="1" applyBorder="1" applyAlignment="1">
      <alignment horizontal="center" vertical="center" wrapText="1"/>
    </xf>
    <xf numFmtId="0" fontId="27" fillId="2" borderId="66" xfId="0" applyFont="1" applyFill="1" applyBorder="1" applyAlignment="1">
      <alignment horizontal="center" vertical="center" wrapText="1"/>
    </xf>
    <xf numFmtId="0" fontId="26" fillId="2" borderId="72" xfId="0" applyFont="1" applyFill="1" applyBorder="1" applyAlignment="1">
      <alignment horizontal="left" vertical="top" wrapText="1"/>
    </xf>
    <xf numFmtId="0" fontId="26" fillId="2" borderId="71" xfId="0" applyFont="1" applyFill="1" applyBorder="1" applyAlignment="1">
      <alignment horizontal="left" vertical="top" wrapText="1"/>
    </xf>
    <xf numFmtId="0" fontId="27" fillId="2" borderId="101" xfId="0" applyFont="1" applyFill="1" applyBorder="1" applyAlignment="1">
      <alignment horizontal="center" vertical="center" wrapText="1"/>
    </xf>
    <xf numFmtId="0" fontId="27" fillId="2" borderId="102" xfId="0" applyFont="1" applyFill="1" applyBorder="1" applyAlignment="1">
      <alignment horizontal="center" vertical="center" wrapText="1"/>
    </xf>
    <xf numFmtId="0" fontId="27" fillId="2" borderId="103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justify"/>
    </xf>
    <xf numFmtId="0" fontId="28" fillId="4" borderId="68" xfId="0" applyFont="1" applyFill="1" applyBorder="1" applyAlignment="1">
      <alignment horizontal="left" vertical="center" wrapText="1"/>
    </xf>
    <xf numFmtId="0" fontId="28" fillId="4" borderId="67" xfId="0" applyFont="1" applyFill="1" applyBorder="1" applyAlignment="1">
      <alignment horizontal="left" vertical="center" wrapText="1"/>
    </xf>
    <xf numFmtId="0" fontId="28" fillId="4" borderId="66" xfId="0" applyFont="1" applyFill="1" applyBorder="1" applyAlignment="1">
      <alignment horizontal="left" vertical="center" wrapText="1"/>
    </xf>
    <xf numFmtId="0" fontId="27" fillId="2" borderId="58" xfId="0" applyFont="1" applyFill="1" applyBorder="1" applyAlignment="1">
      <alignment horizontal="left" vertical="center" wrapText="1"/>
    </xf>
    <xf numFmtId="0" fontId="27" fillId="2" borderId="57" xfId="0" applyFont="1" applyFill="1" applyBorder="1" applyAlignment="1">
      <alignment horizontal="left" vertical="center" wrapText="1"/>
    </xf>
    <xf numFmtId="0" fontId="27" fillId="2" borderId="56" xfId="0" applyFont="1" applyFill="1" applyBorder="1" applyAlignment="1">
      <alignment horizontal="left" vertical="center" wrapText="1"/>
    </xf>
    <xf numFmtId="0" fontId="28" fillId="4" borderId="65" xfId="0" applyFont="1" applyFill="1" applyBorder="1" applyAlignment="1">
      <alignment horizontal="left" vertical="center" wrapText="1"/>
    </xf>
    <xf numFmtId="0" fontId="28" fillId="4" borderId="64" xfId="0" applyFont="1" applyFill="1" applyBorder="1" applyAlignment="1">
      <alignment horizontal="left" vertical="center" wrapText="1"/>
    </xf>
    <xf numFmtId="0" fontId="28" fillId="4" borderId="63" xfId="0" applyFont="1" applyFill="1" applyBorder="1" applyAlignment="1">
      <alignment horizontal="left" vertical="center" wrapText="1"/>
    </xf>
    <xf numFmtId="0" fontId="24" fillId="2" borderId="118" xfId="0" applyFont="1" applyFill="1" applyBorder="1" applyAlignment="1">
      <alignment horizontal="left" vertical="top" wrapText="1"/>
    </xf>
    <xf numFmtId="0" fontId="24" fillId="2" borderId="119" xfId="0" applyFont="1" applyFill="1" applyBorder="1" applyAlignment="1">
      <alignment horizontal="left" vertical="top" wrapText="1"/>
    </xf>
    <xf numFmtId="0" fontId="24" fillId="2" borderId="120" xfId="0" applyFont="1" applyFill="1" applyBorder="1" applyAlignment="1">
      <alignment horizontal="left" vertical="top" wrapText="1"/>
    </xf>
    <xf numFmtId="0" fontId="0" fillId="6" borderId="9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8" fillId="4" borderId="96" xfId="0" applyFont="1" applyFill="1" applyBorder="1" applyAlignment="1">
      <alignment horizontal="center" vertical="center" wrapText="1"/>
    </xf>
    <xf numFmtId="0" fontId="28" fillId="4" borderId="97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left" vertical="top" wrapText="1"/>
    </xf>
    <xf numFmtId="0" fontId="24" fillId="2" borderId="17" xfId="0" applyFont="1" applyFill="1" applyBorder="1" applyAlignment="1">
      <alignment horizontal="left" vertical="top" wrapText="1"/>
    </xf>
    <xf numFmtId="0" fontId="24" fillId="2" borderId="18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43" fontId="4" fillId="2" borderId="9" xfId="2" applyFont="1" applyFill="1" applyBorder="1" applyAlignment="1">
      <alignment horizontal="right" vertical="center" wrapText="1"/>
    </xf>
    <xf numFmtId="43" fontId="4" fillId="2" borderId="16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right" vertical="center" wrapText="1"/>
    </xf>
    <xf numFmtId="43" fontId="4" fillId="2" borderId="18" xfId="2" applyFont="1" applyFill="1" applyBorder="1" applyAlignment="1">
      <alignment horizontal="right" vertical="center" wrapText="1"/>
    </xf>
    <xf numFmtId="43" fontId="4" fillId="2" borderId="19" xfId="2" applyFont="1" applyFill="1" applyBorder="1" applyAlignment="1">
      <alignment horizontal="right" vertical="center" wrapText="1"/>
    </xf>
    <xf numFmtId="43" fontId="4" fillId="2" borderId="21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center" vertical="center" wrapText="1"/>
    </xf>
    <xf numFmtId="43" fontId="4" fillId="2" borderId="18" xfId="2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7B7A8E"/>
      <color rgb="FFE7E6E6"/>
      <color rgb="FFFD8B8B"/>
      <color rgb="FFD60404"/>
      <color rgb="FFFE3526"/>
      <color rgb="FFFE4234"/>
      <color rgb="FFFE51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openxmlformats.org/officeDocument/2006/relationships/image" Target="../media/image7.png"/><Relationship Id="rId12" Type="http://schemas.microsoft.com/office/2007/relationships/hdphoto" Target="../media/hdphoto2.wdp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microsoft.com/office/2007/relationships/hdphoto" Target="../media/hdphoto1.wdp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7" Type="http://schemas.openxmlformats.org/officeDocument/2006/relationships/image" Target="../media/image38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37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microsoft.com/office/2007/relationships/hdphoto" Target="../media/hdphoto2.wdp"/><Relationship Id="rId7" Type="http://schemas.openxmlformats.org/officeDocument/2006/relationships/image" Target="../media/image19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38.png"/><Relationship Id="rId4" Type="http://schemas.openxmlformats.org/officeDocument/2006/relationships/image" Target="../media/image11.png"/><Relationship Id="rId9" Type="http://schemas.openxmlformats.org/officeDocument/2006/relationships/image" Target="../media/image3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Relationship Id="rId6" Type="http://schemas.openxmlformats.org/officeDocument/2006/relationships/image" Target="../media/image21.png"/><Relationship Id="rId5" Type="http://schemas.openxmlformats.org/officeDocument/2006/relationships/image" Target="../media/image14.png"/><Relationship Id="rId4" Type="http://schemas.openxmlformats.org/officeDocument/2006/relationships/image" Target="../media/image45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7" Type="http://schemas.openxmlformats.org/officeDocument/2006/relationships/image" Target="../media/image21.png"/><Relationship Id="rId2" Type="http://schemas.openxmlformats.org/officeDocument/2006/relationships/image" Target="../media/image46.jpeg"/><Relationship Id="rId1" Type="http://schemas.openxmlformats.org/officeDocument/2006/relationships/image" Target="../media/image42.png"/><Relationship Id="rId6" Type="http://schemas.openxmlformats.org/officeDocument/2006/relationships/image" Target="../media/image14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4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5" Type="http://schemas.openxmlformats.org/officeDocument/2006/relationships/image" Target="../media/image27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6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8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4.png"/><Relationship Id="rId6" Type="http://schemas.openxmlformats.org/officeDocument/2006/relationships/image" Target="../media/image34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7E8F314A-DF4F-48D0-81D5-9CDA99A38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542925</xdr:colOff>
      <xdr:row>17</xdr:row>
      <xdr:rowOff>95250</xdr:rowOff>
    </xdr:from>
    <xdr:to>
      <xdr:col>17</xdr:col>
      <xdr:colOff>219075</xdr:colOff>
      <xdr:row>22</xdr:row>
      <xdr:rowOff>66675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DC72DC5-065E-4B75-B484-F12E9CD837D1}"/>
            </a:ext>
          </a:extLst>
        </xdr:cNvPr>
        <xdr:cNvGrpSpPr/>
      </xdr:nvGrpSpPr>
      <xdr:grpSpPr>
        <a:xfrm>
          <a:off x="542925" y="3196590"/>
          <a:ext cx="10191750" cy="8858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3F3776DF-FC57-44B4-A832-6EFBFC3E81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F4584DEF-D4BB-4C5F-BAF0-8916C343DE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C4A62AB-143B-4C40-BE23-B896155A2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3BAC9680-1C2E-4E78-B0C1-74A58C4E0506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25</xdr:row>
      <xdr:rowOff>19050</xdr:rowOff>
    </xdr:from>
    <xdr:to>
      <xdr:col>1</xdr:col>
      <xdr:colOff>695257</xdr:colOff>
      <xdr:row>26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8A2E059-8546-4302-B817-7D5A59BE2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24</xdr:row>
      <xdr:rowOff>152400</xdr:rowOff>
    </xdr:from>
    <xdr:to>
      <xdr:col>4</xdr:col>
      <xdr:colOff>476049</xdr:colOff>
      <xdr:row>26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185CEDB-C0A8-4521-93C5-78AAFC9B2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1</xdr:col>
      <xdr:colOff>476251</xdr:colOff>
      <xdr:row>19</xdr:row>
      <xdr:rowOff>9524</xdr:rowOff>
    </xdr:from>
    <xdr:to>
      <xdr:col>3</xdr:col>
      <xdr:colOff>190501</xdr:colOff>
      <xdr:row>20</xdr:row>
      <xdr:rowOff>123825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5163D84-D1FF-4B84-8983-E49F0D9DD9F3}"/>
            </a:ext>
          </a:extLst>
        </xdr:cNvPr>
        <xdr:cNvSpPr/>
      </xdr:nvSpPr>
      <xdr:spPr>
        <a:xfrm>
          <a:off x="1085851" y="3571874"/>
          <a:ext cx="1066800" cy="304801"/>
        </a:xfrm>
        <a:prstGeom prst="rect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Por Projeto</a:t>
          </a:r>
        </a:p>
      </xdr:txBody>
    </xdr:sp>
    <xdr:clientData/>
  </xdr:twoCellAnchor>
  <xdr:twoCellAnchor editAs="oneCell">
    <xdr:from>
      <xdr:col>5</xdr:col>
      <xdr:colOff>19050</xdr:colOff>
      <xdr:row>24</xdr:row>
      <xdr:rowOff>152400</xdr:rowOff>
    </xdr:from>
    <xdr:to>
      <xdr:col>8</xdr:col>
      <xdr:colOff>304536</xdr:colOff>
      <xdr:row>26</xdr:row>
      <xdr:rowOff>161876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92C91D8-A129-44AA-84A6-D1D99B13A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24</xdr:row>
      <xdr:rowOff>114300</xdr:rowOff>
    </xdr:from>
    <xdr:to>
      <xdr:col>10</xdr:col>
      <xdr:colOff>28465</xdr:colOff>
      <xdr:row>27</xdr:row>
      <xdr:rowOff>57086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680865F-0EA5-489A-99A1-1C4C23DDE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6" name="Imagem 15" descr="Logotipo&#10;&#10;Descrição gerada automaticamente com confiança baixa">
          <a:extLst>
            <a:ext uri="{FF2B5EF4-FFF2-40B4-BE49-F238E27FC236}">
              <a16:creationId xmlns:a16="http://schemas.microsoft.com/office/drawing/2014/main" id="{16DB7F0C-51DD-4E3D-B337-3C803924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C1359B9-4D06-4A36-BEE4-FE5F9EE16CFA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8263F76D-6D4A-4B11-BB65-B61159DD9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EF76AC4A-78AC-43CF-B7AB-B7CD5895171D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ABA1A235-A1BA-45EC-BD0D-F04D52A59AEB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7322761-BDB0-4DDF-96BE-BC20841EE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FDC38B9E-0D5E-4CC2-9B3C-F398DFA08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DBDCE9D6-8F8F-453E-A879-A537FA32B94D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513484</xdr:colOff>
      <xdr:row>28</xdr:row>
      <xdr:rowOff>112569</xdr:rowOff>
    </xdr:from>
    <xdr:to>
      <xdr:col>3</xdr:col>
      <xdr:colOff>228330</xdr:colOff>
      <xdr:row>30</xdr:row>
      <xdr:rowOff>175997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FB03507E-CBAC-4190-8DF6-CD6102331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3484" y="4770294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445730</xdr:colOff>
      <xdr:row>35</xdr:row>
      <xdr:rowOff>19050</xdr:rowOff>
    </xdr:from>
    <xdr:to>
      <xdr:col>4</xdr:col>
      <xdr:colOff>104394</xdr:colOff>
      <xdr:row>37</xdr:row>
      <xdr:rowOff>95250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F6E980F7-E7A3-4E8B-8CF7-D611EBA91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1667"/>
        <a:stretch/>
      </xdr:blipFill>
      <xdr:spPr>
        <a:xfrm>
          <a:off x="445730" y="6010275"/>
          <a:ext cx="2230414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396874</xdr:colOff>
      <xdr:row>38</xdr:row>
      <xdr:rowOff>140758</xdr:rowOff>
    </xdr:from>
    <xdr:to>
      <xdr:col>8</xdr:col>
      <xdr:colOff>501636</xdr:colOff>
      <xdr:row>38</xdr:row>
      <xdr:rowOff>283616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BDFCA8A6-362A-4B04-876A-03C2C84D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38</xdr:row>
      <xdr:rowOff>150283</xdr:rowOff>
    </xdr:from>
    <xdr:ext cx="104762" cy="142858"/>
    <xdr:pic>
      <xdr:nvPicPr>
        <xdr:cNvPr id="35" name="Imagem 34">
          <a:extLst>
            <a:ext uri="{FF2B5EF4-FFF2-40B4-BE49-F238E27FC236}">
              <a16:creationId xmlns:a16="http://schemas.microsoft.com/office/drawing/2014/main" id="{18D195E1-1065-4D4A-A8BD-33DECEC68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7</xdr:col>
      <xdr:colOff>523874</xdr:colOff>
      <xdr:row>36</xdr:row>
      <xdr:rowOff>9525</xdr:rowOff>
    </xdr:from>
    <xdr:to>
      <xdr:col>14</xdr:col>
      <xdr:colOff>361950</xdr:colOff>
      <xdr:row>37</xdr:row>
      <xdr:rowOff>57147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D10096F-B6CB-4BE4-BEB0-A1A9CCD6E480}"/>
            </a:ext>
          </a:extLst>
        </xdr:cNvPr>
        <xdr:cNvGrpSpPr/>
      </xdr:nvGrpSpPr>
      <xdr:grpSpPr>
        <a:xfrm>
          <a:off x="4943474" y="6585585"/>
          <a:ext cx="4105276" cy="230502"/>
          <a:chOff x="4924424" y="6057900"/>
          <a:chExt cx="3886201" cy="228597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F2887C57-E443-4690-9820-AF7E7354FD3D}"/>
              </a:ext>
            </a:extLst>
          </xdr:cNvPr>
          <xdr:cNvSpPr/>
        </xdr:nvSpPr>
        <xdr:spPr>
          <a:xfrm>
            <a:off x="4924424" y="6061587"/>
            <a:ext cx="1079999" cy="22491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85D16505-6B22-471E-A64B-302EACBD47DE}"/>
              </a:ext>
            </a:extLst>
          </xdr:cNvPr>
          <xdr:cNvSpPr/>
        </xdr:nvSpPr>
        <xdr:spPr>
          <a:xfrm>
            <a:off x="6071564" y="6057901"/>
            <a:ext cx="1291261" cy="209549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4BDD175A-850B-4F5D-B3CC-9CCD7DA234D5}"/>
              </a:ext>
            </a:extLst>
          </xdr:cNvPr>
          <xdr:cNvSpPr/>
        </xdr:nvSpPr>
        <xdr:spPr>
          <a:xfrm>
            <a:off x="7430956" y="6048375"/>
            <a:ext cx="1598744" cy="20955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0</xdr:colOff>
      <xdr:row>33</xdr:row>
      <xdr:rowOff>85725</xdr:rowOff>
    </xdr:from>
    <xdr:to>
      <xdr:col>2</xdr:col>
      <xdr:colOff>337050</xdr:colOff>
      <xdr:row>34</xdr:row>
      <xdr:rowOff>186825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501A20DB-CFA2-4567-9C8B-87244F2FA2CD}"/>
            </a:ext>
          </a:extLst>
        </xdr:cNvPr>
        <xdr:cNvSpPr/>
      </xdr:nvSpPr>
      <xdr:spPr>
        <a:xfrm>
          <a:off x="609600" y="5695950"/>
          <a:ext cx="1080000" cy="291600"/>
        </a:xfrm>
        <a:prstGeom prst="roundRect">
          <a:avLst/>
        </a:prstGeom>
        <a:solidFill>
          <a:srgbClr val="D60404"/>
        </a:solidFill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chemeClr val="bg1"/>
              </a:solidFill>
              <a:latin typeface="+mn-lt"/>
              <a:ea typeface="+mn-ea"/>
              <a:cs typeface="+mn-cs"/>
            </a:rPr>
            <a:t> Exibir Gráfico</a:t>
          </a:r>
        </a:p>
      </xdr:txBody>
    </xdr: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40" name="Meio-quadro 39">
          <a:extLst>
            <a:ext uri="{FF2B5EF4-FFF2-40B4-BE49-F238E27FC236}">
              <a16:creationId xmlns:a16="http://schemas.microsoft.com/office/drawing/2014/main" id="{F3FB56F3-339D-4486-8554-15AB77575798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41" name="Meio-quadro 40">
          <a:extLst>
            <a:ext uri="{FF2B5EF4-FFF2-40B4-BE49-F238E27FC236}">
              <a16:creationId xmlns:a16="http://schemas.microsoft.com/office/drawing/2014/main" id="{89592F77-B175-4695-A213-AE16D1D7A51F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42" name="Meio-quadro 41">
          <a:extLst>
            <a:ext uri="{FF2B5EF4-FFF2-40B4-BE49-F238E27FC236}">
              <a16:creationId xmlns:a16="http://schemas.microsoft.com/office/drawing/2014/main" id="{82D7F7FB-50DB-4F58-8709-159DD7BC754E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41</xdr:row>
      <xdr:rowOff>352425</xdr:rowOff>
    </xdr:from>
    <xdr:to>
      <xdr:col>17</xdr:col>
      <xdr:colOff>132090</xdr:colOff>
      <xdr:row>44</xdr:row>
      <xdr:rowOff>18996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F9DBF7CD-B3F9-465A-9059-0876A7F8B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46</xdr:row>
      <xdr:rowOff>38100</xdr:rowOff>
    </xdr:from>
    <xdr:to>
      <xdr:col>20</xdr:col>
      <xdr:colOff>236950</xdr:colOff>
      <xdr:row>66</xdr:row>
      <xdr:rowOff>28575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2666F515-35A0-4EF1-8647-BE83E83CC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38</xdr:row>
      <xdr:rowOff>142875</xdr:rowOff>
    </xdr:from>
    <xdr:to>
      <xdr:col>10</xdr:col>
      <xdr:colOff>590537</xdr:colOff>
      <xdr:row>38</xdr:row>
      <xdr:rowOff>285733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E6D3B8B4-3819-45F2-AB87-646B942E4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38</xdr:row>
      <xdr:rowOff>133350</xdr:rowOff>
    </xdr:from>
    <xdr:to>
      <xdr:col>12</xdr:col>
      <xdr:colOff>581012</xdr:colOff>
      <xdr:row>38</xdr:row>
      <xdr:rowOff>276208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9BF3FF3B-5C26-4247-849E-FA32F5F46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38</xdr:row>
      <xdr:rowOff>142875</xdr:rowOff>
    </xdr:from>
    <xdr:to>
      <xdr:col>14</xdr:col>
      <xdr:colOff>590537</xdr:colOff>
      <xdr:row>38</xdr:row>
      <xdr:rowOff>285733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66121586-38CC-41A9-AF54-6B398EF5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40</xdr:row>
      <xdr:rowOff>0</xdr:rowOff>
    </xdr:from>
    <xdr:to>
      <xdr:col>20</xdr:col>
      <xdr:colOff>214554</xdr:colOff>
      <xdr:row>45</xdr:row>
      <xdr:rowOff>85728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59DA445-AB46-43C5-B665-4FB62DB0B187}"/>
            </a:ext>
          </a:extLst>
        </xdr:cNvPr>
        <xdr:cNvGrpSpPr/>
      </xdr:nvGrpSpPr>
      <xdr:grpSpPr>
        <a:xfrm>
          <a:off x="12058668" y="7726680"/>
          <a:ext cx="500286" cy="1396368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124880CE-4169-4DB4-AE15-C700DBBB96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ED5D0941-7A75-4E5D-B9E2-B72CCAAAF135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6C7A81C6-4F6D-43A4-8B83-833DFB98C7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23454CC9-3DC6-4831-A682-C464D771F1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6455E848-4A88-427E-BC79-E8A8E2858C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28</xdr:row>
      <xdr:rowOff>19053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55BBD77A-485D-41A3-8481-6E79BD24A8B9}"/>
            </a:ext>
          </a:extLst>
        </xdr:cNvPr>
        <xdr:cNvGrpSpPr/>
      </xdr:nvGrpSpPr>
      <xdr:grpSpPr>
        <a:xfrm>
          <a:off x="12115818" y="2847975"/>
          <a:ext cx="500286" cy="2284098"/>
          <a:chOff x="12115818" y="3238500"/>
          <a:chExt cx="500286" cy="1743078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9A15B531-61E8-4257-929C-6E8EBDACA4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160138E5-4608-4F04-B283-AEC5E634B268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A77A1111-4868-45EE-8944-B7CB15D23D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0F1B1D14-C45F-4E19-A7CC-D72279CF7D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3" name="Imagem 52">
              <a:extLst>
                <a:ext uri="{FF2B5EF4-FFF2-40B4-BE49-F238E27FC236}">
                  <a16:creationId xmlns:a16="http://schemas.microsoft.com/office/drawing/2014/main" id="{FA14F8CC-91EA-4C77-901F-EEE4A00093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142875</xdr:colOff>
      <xdr:row>36</xdr:row>
      <xdr:rowOff>9525</xdr:rowOff>
    </xdr:from>
    <xdr:to>
      <xdr:col>7</xdr:col>
      <xdr:colOff>369887</xdr:colOff>
      <xdr:row>37</xdr:row>
      <xdr:rowOff>47625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7DAD0DB0-1DD7-4083-9A0C-9CEAF895EE55}"/>
            </a:ext>
          </a:extLst>
        </xdr:cNvPr>
        <xdr:cNvSpPr/>
      </xdr:nvSpPr>
      <xdr:spPr>
        <a:xfrm>
          <a:off x="2714625" y="6191250"/>
          <a:ext cx="205581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7</xdr:col>
      <xdr:colOff>182497</xdr:colOff>
      <xdr:row>36</xdr:row>
      <xdr:rowOff>32811</xdr:rowOff>
    </xdr:from>
    <xdr:to>
      <xdr:col>7</xdr:col>
      <xdr:colOff>362497</xdr:colOff>
      <xdr:row>37</xdr:row>
      <xdr:rowOff>48978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830A911F-877D-4D7E-BEFD-A7E601F40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83047" y="6214536"/>
          <a:ext cx="180000" cy="206667"/>
        </a:xfrm>
        <a:prstGeom prst="rect">
          <a:avLst/>
        </a:prstGeom>
      </xdr:spPr>
    </xdr:pic>
    <xdr:clientData/>
  </xdr:twoCellAnchor>
  <xdr:twoCellAnchor>
    <xdr:from>
      <xdr:col>13</xdr:col>
      <xdr:colOff>590550</xdr:colOff>
      <xdr:row>19</xdr:row>
      <xdr:rowOff>0</xdr:rowOff>
    </xdr:from>
    <xdr:to>
      <xdr:col>16</xdr:col>
      <xdr:colOff>152400</xdr:colOff>
      <xdr:row>20</xdr:row>
      <xdr:rowOff>101100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2650E43C-314F-4233-B468-0416BAF685CA}"/>
            </a:ext>
          </a:extLst>
        </xdr:cNvPr>
        <xdr:cNvSpPr/>
      </xdr:nvSpPr>
      <xdr:spPr>
        <a:xfrm>
          <a:off x="8648700" y="3562350"/>
          <a:ext cx="1390650" cy="2916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495299</xdr:colOff>
      <xdr:row>19</xdr:row>
      <xdr:rowOff>9525</xdr:rowOff>
    </xdr:from>
    <xdr:to>
      <xdr:col>6</xdr:col>
      <xdr:colOff>295274</xdr:colOff>
      <xdr:row>20</xdr:row>
      <xdr:rowOff>114300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A3EBD64E-D680-40DE-8B77-C7208F67BB41}"/>
            </a:ext>
          </a:extLst>
        </xdr:cNvPr>
        <xdr:cNvSpPr/>
      </xdr:nvSpPr>
      <xdr:spPr>
        <a:xfrm>
          <a:off x="2457449" y="3571875"/>
          <a:ext cx="162877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Por Execução do Projeto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36368</xdr:rowOff>
    </xdr:from>
    <xdr:to>
      <xdr:col>21</xdr:col>
      <xdr:colOff>441614</xdr:colOff>
      <xdr:row>4</xdr:row>
      <xdr:rowOff>8659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D1D39A-D806-4934-BDEA-C3A15909B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0668"/>
          <a:ext cx="18706754" cy="519892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0</xdr:colOff>
      <xdr:row>1</xdr:row>
      <xdr:rowOff>29441</xdr:rowOff>
    </xdr:from>
    <xdr:to>
      <xdr:col>14</xdr:col>
      <xdr:colOff>546049</xdr:colOff>
      <xdr:row>3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89601F97-2E32-4103-B808-7A817966F252}"/>
            </a:ext>
          </a:extLst>
        </xdr:cNvPr>
        <xdr:cNvSpPr txBox="1"/>
      </xdr:nvSpPr>
      <xdr:spPr>
        <a:xfrm>
          <a:off x="2926080" y="143741"/>
          <a:ext cx="11617909" cy="39451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326405</xdr:colOff>
      <xdr:row>0</xdr:row>
      <xdr:rowOff>0</xdr:rowOff>
    </xdr:from>
    <xdr:to>
      <xdr:col>12</xdr:col>
      <xdr:colOff>574056</xdr:colOff>
      <xdr:row>1</xdr:row>
      <xdr:rowOff>110837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D46FD64-DA72-45D9-9CBE-861D069D2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0514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6F29BF7-7D9C-47A6-A1C0-7D4C30CDE2FA}"/>
            </a:ext>
          </a:extLst>
        </xdr:cNvPr>
        <xdr:cNvSpPr/>
      </xdr:nvSpPr>
      <xdr:spPr>
        <a:xfrm>
          <a:off x="0" y="0"/>
          <a:ext cx="1792224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424294</xdr:colOff>
      <xdr:row>0</xdr:row>
      <xdr:rowOff>17318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388FFD3-FAF4-4924-8472-092060EE6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8689434" cy="17318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18</xdr:col>
      <xdr:colOff>345878</xdr:colOff>
      <xdr:row>16</xdr:row>
      <xdr:rowOff>114302</xdr:rowOff>
    </xdr:from>
    <xdr:to>
      <xdr:col>19</xdr:col>
      <xdr:colOff>18457</xdr:colOff>
      <xdr:row>18</xdr:row>
      <xdr:rowOff>152609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F5BDA3A4-9CB4-4DF5-9F50-FCAEC8C8D983}"/>
            </a:ext>
          </a:extLst>
        </xdr:cNvPr>
        <xdr:cNvGrpSpPr/>
      </xdr:nvGrpSpPr>
      <xdr:grpSpPr>
        <a:xfrm>
          <a:off x="16782218" y="2385062"/>
          <a:ext cx="282179" cy="419307"/>
          <a:chOff x="12142992" y="3238503"/>
          <a:chExt cx="348521" cy="723897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768B176-EEE1-F64A-7C81-FAC8237533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9" name="Imagem 8">
            <a:extLst>
              <a:ext uri="{FF2B5EF4-FFF2-40B4-BE49-F238E27FC236}">
                <a16:creationId xmlns:a16="http://schemas.microsoft.com/office/drawing/2014/main" id="{9F97DB41-A0CC-70DE-C1D8-E4740BE34A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542925</xdr:colOff>
      <xdr:row>9</xdr:row>
      <xdr:rowOff>24349</xdr:rowOff>
    </xdr:from>
    <xdr:to>
      <xdr:col>5</xdr:col>
      <xdr:colOff>56117</xdr:colOff>
      <xdr:row>12</xdr:row>
      <xdr:rowOff>18974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0FA84CF-F1F6-4B40-BB24-AB9E10719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925" y="992089"/>
          <a:ext cx="8024732" cy="54326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8</xdr:row>
      <xdr:rowOff>28576</xdr:rowOff>
    </xdr:from>
    <xdr:to>
      <xdr:col>1</xdr:col>
      <xdr:colOff>1028040</xdr:colOff>
      <xdr:row>9</xdr:row>
      <xdr:rowOff>152351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35FAA20E-5809-4A87-8EFE-C0D5BAD62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0550" y="859156"/>
          <a:ext cx="1047090" cy="26093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39BDC9-12D4-44DC-B0E6-0158FE188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368"/>
          <a:ext cx="19301114" cy="519892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26B5A24B-966A-411E-8726-3DEAA1AC8A25}"/>
            </a:ext>
          </a:extLst>
        </xdr:cNvPr>
        <xdr:cNvSpPr txBox="1"/>
      </xdr:nvSpPr>
      <xdr:spPr>
        <a:xfrm>
          <a:off x="3545205" y="29441"/>
          <a:ext cx="11593144" cy="39451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6954F50-3988-471C-AFC5-114B921E1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69950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A4D2E77-9E5E-4CB0-8B6A-CFFDF4431212}"/>
            </a:ext>
          </a:extLst>
        </xdr:cNvPr>
        <xdr:cNvSpPr/>
      </xdr:nvSpPr>
      <xdr:spPr>
        <a:xfrm>
          <a:off x="0" y="0"/>
          <a:ext cx="1851660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581382</xdr:colOff>
      <xdr:row>0</xdr:row>
      <xdr:rowOff>0</xdr:rowOff>
    </xdr:from>
    <xdr:to>
      <xdr:col>1</xdr:col>
      <xdr:colOff>932520</xdr:colOff>
      <xdr:row>1</xdr:row>
      <xdr:rowOff>25977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3488747-8F2D-4060-8653-5F04DECE7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982" y="0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2E5DDC4-9C11-4299-B6B3-F049D2CD4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928379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19</xdr:col>
      <xdr:colOff>390525</xdr:colOff>
      <xdr:row>3</xdr:row>
      <xdr:rowOff>0</xdr:rowOff>
    </xdr:from>
    <xdr:to>
      <xdr:col>20</xdr:col>
      <xdr:colOff>185979</xdr:colOff>
      <xdr:row>7</xdr:row>
      <xdr:rowOff>133353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FC9C798-50E5-410B-A595-A06BFDB0C60B}"/>
            </a:ext>
          </a:extLst>
        </xdr:cNvPr>
        <xdr:cNvGrpSpPr/>
      </xdr:nvGrpSpPr>
      <xdr:grpSpPr>
        <a:xfrm>
          <a:off x="17421225" y="552450"/>
          <a:ext cx="405054" cy="809628"/>
          <a:chOff x="12115818" y="3238500"/>
          <a:chExt cx="500286" cy="1743078"/>
        </a:xfrm>
      </xdr:grpSpPr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A61BD18-6C03-4305-9EEB-56D044D762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83C3F8BC-1868-16E8-A72A-7F31DC0975A1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117DAB25-94A4-427C-D755-6C09866F2D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A373A61B-E4AF-D637-2A31-8379594E9F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118FDF52-4B31-0EBB-FCBA-13583759EC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571500</xdr:colOff>
      <xdr:row>4</xdr:row>
      <xdr:rowOff>161925</xdr:rowOff>
    </xdr:from>
    <xdr:to>
      <xdr:col>5</xdr:col>
      <xdr:colOff>1646793</xdr:colOff>
      <xdr:row>7</xdr:row>
      <xdr:rowOff>152330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FD2F3705-9C3B-461F-ABC9-D9D60936D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1500" y="855345"/>
          <a:ext cx="8443833" cy="539045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3</xdr:row>
      <xdr:rowOff>44193</xdr:rowOff>
    </xdr:from>
    <xdr:to>
      <xdr:col>2</xdr:col>
      <xdr:colOff>85533</xdr:colOff>
      <xdr:row>5</xdr:row>
      <xdr:rowOff>28525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4B88914-1A28-4607-B2E4-CBF39374C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1975" y="600453"/>
          <a:ext cx="1276158" cy="30437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167640</xdr:rowOff>
    </xdr:from>
    <xdr:to>
      <xdr:col>5</xdr:col>
      <xdr:colOff>72116</xdr:colOff>
      <xdr:row>18</xdr:row>
      <xdr:rowOff>113895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C5582F-0A43-7B33-ADE2-5451D7E3A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640" y="167640"/>
          <a:ext cx="2190476" cy="3238095"/>
        </a:xfrm>
        <a:prstGeom prst="rect">
          <a:avLst/>
        </a:prstGeom>
      </xdr:spPr>
    </xdr:pic>
    <xdr:clientData/>
  </xdr:twoCellAnchor>
  <xdr:twoCellAnchor>
    <xdr:from>
      <xdr:col>1</xdr:col>
      <xdr:colOff>358140</xdr:colOff>
      <xdr:row>5</xdr:row>
      <xdr:rowOff>22860</xdr:rowOff>
    </xdr:from>
    <xdr:to>
      <xdr:col>4</xdr:col>
      <xdr:colOff>571500</xdr:colOff>
      <xdr:row>15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D2CB140-DB60-E50D-ED4F-BDDA29FF0C0C}"/>
            </a:ext>
          </a:extLst>
        </xdr:cNvPr>
        <xdr:cNvSpPr txBox="1"/>
      </xdr:nvSpPr>
      <xdr:spPr>
        <a:xfrm>
          <a:off x="967740" y="937260"/>
          <a:ext cx="2042160" cy="1805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    Valor Empenhado</a:t>
          </a:r>
        </a:p>
        <a:p>
          <a:r>
            <a:rPr lang="pt-BR" sz="1100"/>
            <a:t>    Valor Liquidado  </a:t>
          </a:r>
        </a:p>
        <a:p>
          <a:r>
            <a:rPr lang="pt-BR" sz="1100"/>
            <a:t>    Valor Pago</a:t>
          </a:r>
        </a:p>
        <a:p>
          <a:r>
            <a:rPr lang="pt-BR" sz="1100"/>
            <a:t>    Valor</a:t>
          </a:r>
          <a:r>
            <a:rPr lang="pt-BR" sz="1100" baseline="0"/>
            <a:t> Cancelado em RP</a:t>
          </a:r>
        </a:p>
        <a:p>
          <a:r>
            <a:rPr lang="pt-BR" sz="1100" baseline="0"/>
            <a:t>    Valor Liquidado em RP</a:t>
          </a:r>
        </a:p>
        <a:p>
          <a:r>
            <a:rPr lang="pt-BR" sz="1100" baseline="0"/>
            <a:t>    Valor Empenhado/Cancelado no exercício</a:t>
          </a:r>
        </a:p>
        <a:p>
          <a:r>
            <a:rPr lang="pt-BR" sz="1100" baseline="0"/>
            <a:t>    Valor Pago RP</a:t>
          </a:r>
        </a:p>
        <a:p>
          <a:r>
            <a:rPr lang="pt-BR" sz="1100" baseline="0"/>
            <a:t>    Valor Total Pago</a:t>
          </a:r>
          <a:endParaRPr lang="pt-BR" sz="1100"/>
        </a:p>
      </xdr:txBody>
    </xdr:sp>
    <xdr:clientData/>
  </xdr:twoCellAnchor>
  <xdr:twoCellAnchor editAs="oneCell">
    <xdr:from>
      <xdr:col>1</xdr:col>
      <xdr:colOff>419100</xdr:colOff>
      <xdr:row>5</xdr:row>
      <xdr:rowOff>68580</xdr:rowOff>
    </xdr:from>
    <xdr:to>
      <xdr:col>1</xdr:col>
      <xdr:colOff>552433</xdr:colOff>
      <xdr:row>6</xdr:row>
      <xdr:rowOff>85700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A97F49C-D90B-D533-72A1-E179A20E2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98298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388620</xdr:colOff>
      <xdr:row>13</xdr:row>
      <xdr:rowOff>0</xdr:rowOff>
    </xdr:from>
    <xdr:to>
      <xdr:col>1</xdr:col>
      <xdr:colOff>521953</xdr:colOff>
      <xdr:row>14</xdr:row>
      <xdr:rowOff>17120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723A612-C504-40FD-9140-A14739D70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" y="237744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</xdr:row>
      <xdr:rowOff>175260</xdr:rowOff>
    </xdr:from>
    <xdr:to>
      <xdr:col>1</xdr:col>
      <xdr:colOff>544813</xdr:colOff>
      <xdr:row>13</xdr:row>
      <xdr:rowOff>9500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F8907A0-9720-4E9F-BD3A-EAB7E69E6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080" y="218694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</xdr:row>
      <xdr:rowOff>7620</xdr:rowOff>
    </xdr:from>
    <xdr:to>
      <xdr:col>1</xdr:col>
      <xdr:colOff>544813</xdr:colOff>
      <xdr:row>11</xdr:row>
      <xdr:rowOff>24740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5EFD018-388A-4B71-9E80-EB874A234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080" y="183642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9</xdr:row>
      <xdr:rowOff>22860</xdr:rowOff>
    </xdr:from>
    <xdr:to>
      <xdr:col>1</xdr:col>
      <xdr:colOff>552433</xdr:colOff>
      <xdr:row>10</xdr:row>
      <xdr:rowOff>39980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1272844-FC1F-4FFE-9385-1CDB72EEE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166878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8</xdr:row>
      <xdr:rowOff>45720</xdr:rowOff>
    </xdr:from>
    <xdr:to>
      <xdr:col>1</xdr:col>
      <xdr:colOff>552433</xdr:colOff>
      <xdr:row>9</xdr:row>
      <xdr:rowOff>62840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0A603BA-040C-411A-8713-29B755ABA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150876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7</xdr:row>
      <xdr:rowOff>53340</xdr:rowOff>
    </xdr:from>
    <xdr:to>
      <xdr:col>1</xdr:col>
      <xdr:colOff>544813</xdr:colOff>
      <xdr:row>8</xdr:row>
      <xdr:rowOff>70460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DA97015-EC53-416E-BB6D-1334CBB15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080" y="1333500"/>
          <a:ext cx="133333" cy="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6</xdr:row>
      <xdr:rowOff>76200</xdr:rowOff>
    </xdr:from>
    <xdr:to>
      <xdr:col>1</xdr:col>
      <xdr:colOff>552433</xdr:colOff>
      <xdr:row>7</xdr:row>
      <xdr:rowOff>93320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ED0313C-AA2E-4248-B8F7-E2A83D8E6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1173480"/>
          <a:ext cx="133333" cy="200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4347C28-93AC-4B2A-AED9-8DF4E7CA1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0064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3323209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86125"/>
          <a:ext cx="2523809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8655329-92EB-40DF-B8B9-5588434C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930400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DD7C787-FA8A-49E9-86F8-B582F128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932517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21167</xdr:colOff>
      <xdr:row>3</xdr:row>
      <xdr:rowOff>95249</xdr:rowOff>
    </xdr:from>
    <xdr:to>
      <xdr:col>5</xdr:col>
      <xdr:colOff>1026583</xdr:colOff>
      <xdr:row>4</xdr:row>
      <xdr:rowOff>158750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373A011-C4F1-4EBD-A994-E565F0681469}"/>
            </a:ext>
          </a:extLst>
        </xdr:cNvPr>
        <xdr:cNvSpPr/>
      </xdr:nvSpPr>
      <xdr:spPr>
        <a:xfrm>
          <a:off x="6858000" y="666749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232833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4E9C578-9E91-4B9C-9CC0-A6301ABEAC81}"/>
            </a:ext>
          </a:extLst>
        </xdr:cNvPr>
        <xdr:cNvSpPr/>
      </xdr:nvSpPr>
      <xdr:spPr>
        <a:xfrm>
          <a:off x="31750" y="73025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819085</xdr:colOff>
      <xdr:row>3</xdr:row>
      <xdr:rowOff>116418</xdr:rowOff>
    </xdr:from>
    <xdr:to>
      <xdr:col>5</xdr:col>
      <xdr:colOff>999085</xdr:colOff>
      <xdr:row>4</xdr:row>
      <xdr:rowOff>132585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BDB188A-83AE-4460-A022-BAD7AE41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03668" y="68791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5ACE494-12C2-4D41-96B4-37CC3520F3CD}"/>
            </a:ext>
          </a:extLst>
        </xdr:cNvPr>
        <xdr:cNvGrpSpPr/>
      </xdr:nvGrpSpPr>
      <xdr:grpSpPr>
        <a:xfrm>
          <a:off x="2391831" y="182879"/>
          <a:ext cx="4944537" cy="279955"/>
          <a:chOff x="3418414" y="963082"/>
          <a:chExt cx="4162085" cy="28080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05C7D58-5278-4108-B356-6EF3C2A99DCD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17</xdr:row>
      <xdr:rowOff>137586</xdr:rowOff>
    </xdr:from>
    <xdr:ext cx="9006416" cy="434576"/>
    <xdr:pic>
      <xdr:nvPicPr>
        <xdr:cNvPr id="29" name="Imagem 28">
          <a:extLst>
            <a:ext uri="{FF2B5EF4-FFF2-40B4-BE49-F238E27FC236}">
              <a16:creationId xmlns:a16="http://schemas.microsoft.com/office/drawing/2014/main" id="{35ACA80E-5FF9-4B42-ABBB-970BC28C1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02669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26</xdr:row>
      <xdr:rowOff>94234</xdr:rowOff>
    </xdr:from>
    <xdr:ext cx="1787257" cy="381959"/>
    <xdr:pic>
      <xdr:nvPicPr>
        <xdr:cNvPr id="30" name="Imagem 29">
          <a:extLst>
            <a:ext uri="{FF2B5EF4-FFF2-40B4-BE49-F238E27FC236}">
              <a16:creationId xmlns:a16="http://schemas.microsoft.com/office/drawing/2014/main" id="{2F25314F-4DEC-4DE5-983C-FE4D6BE1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6908" y="3025817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57150</xdr:rowOff>
    </xdr:from>
    <xdr:ext cx="2525926" cy="295238"/>
    <xdr:pic>
      <xdr:nvPicPr>
        <xdr:cNvPr id="31" name="Imagem 30">
          <a:extLst>
            <a:ext uri="{FF2B5EF4-FFF2-40B4-BE49-F238E27FC236}">
              <a16:creationId xmlns:a16="http://schemas.microsoft.com/office/drawing/2014/main" id="{CCD61F87-6D33-4955-897A-B37269B2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88733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32" name="Imagem 31">
          <a:extLst>
            <a:ext uri="{FF2B5EF4-FFF2-40B4-BE49-F238E27FC236}">
              <a16:creationId xmlns:a16="http://schemas.microsoft.com/office/drawing/2014/main" id="{C156A01C-4353-427D-AB14-61AF959CA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1589616</xdr:colOff>
      <xdr:row>20</xdr:row>
      <xdr:rowOff>137583</xdr:rowOff>
    </xdr:from>
    <xdr:ext cx="104762" cy="133333"/>
    <xdr:pic>
      <xdr:nvPicPr>
        <xdr:cNvPr id="33" name="Imagem 32">
          <a:extLst>
            <a:ext uri="{FF2B5EF4-FFF2-40B4-BE49-F238E27FC236}">
              <a16:creationId xmlns:a16="http://schemas.microsoft.com/office/drawing/2014/main" id="{91E6015C-61E7-46EF-9B20-3418EA72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0616" y="4984750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34" name="Imagem 33">
          <a:extLst>
            <a:ext uri="{FF2B5EF4-FFF2-40B4-BE49-F238E27FC236}">
              <a16:creationId xmlns:a16="http://schemas.microsoft.com/office/drawing/2014/main" id="{FD179AD3-62D4-440D-ABED-9835BF99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4249" y="1185333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35" name="Imagem 34">
          <a:extLst>
            <a:ext uri="{FF2B5EF4-FFF2-40B4-BE49-F238E27FC236}">
              <a16:creationId xmlns:a16="http://schemas.microsoft.com/office/drawing/2014/main" id="{0B757923-C37A-4F89-8224-C9C92CC1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168400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36" name="Imagem 35">
          <a:extLst>
            <a:ext uri="{FF2B5EF4-FFF2-40B4-BE49-F238E27FC236}">
              <a16:creationId xmlns:a16="http://schemas.microsoft.com/office/drawing/2014/main" id="{F87E0993-843A-428F-B73E-064BED668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02550" y="1162050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E80BC75D-A0B3-453E-A192-AA613E44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170517"/>
          <a:ext cx="104762" cy="133333"/>
        </a:xfrm>
        <a:prstGeom prst="rect">
          <a:avLst/>
        </a:prstGeom>
      </xdr:spPr>
    </xdr:pic>
    <xdr:clientData/>
  </xdr:oneCellAnchor>
  <xdr:twoCellAnchor>
    <xdr:from>
      <xdr:col>3</xdr:col>
      <xdr:colOff>1830917</xdr:colOff>
      <xdr:row>18</xdr:row>
      <xdr:rowOff>10582</xdr:rowOff>
    </xdr:from>
    <xdr:to>
      <xdr:col>5</xdr:col>
      <xdr:colOff>994833</xdr:colOff>
      <xdr:row>19</xdr:row>
      <xdr:rowOff>74083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4B0AF9A8-7D77-4743-ACF7-85109D192C8D}"/>
            </a:ext>
          </a:extLst>
        </xdr:cNvPr>
        <xdr:cNvSpPr/>
      </xdr:nvSpPr>
      <xdr:spPr>
        <a:xfrm>
          <a:off x="6826250" y="4466165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2">
                  <a:lumMod val="90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2CAE9560-79B4-4609-8059-A3D6C193B8B8}"/>
            </a:ext>
          </a:extLst>
        </xdr:cNvPr>
        <xdr:cNvSpPr/>
      </xdr:nvSpPr>
      <xdr:spPr>
        <a:xfrm>
          <a:off x="31750" y="730250"/>
          <a:ext cx="32173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755584</xdr:colOff>
      <xdr:row>18</xdr:row>
      <xdr:rowOff>21168</xdr:rowOff>
    </xdr:from>
    <xdr:ext cx="180000" cy="206667"/>
    <xdr:pic>
      <xdr:nvPicPr>
        <xdr:cNvPr id="41" name="Imagem 40">
          <a:extLst>
            <a:ext uri="{FF2B5EF4-FFF2-40B4-BE49-F238E27FC236}">
              <a16:creationId xmlns:a16="http://schemas.microsoft.com/office/drawing/2014/main" id="{9FE5AC9A-4C7F-4666-A355-C0942AF1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0167" y="4476751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C10BE18-CE00-428F-A34E-CD9CA98BA2CC}"/>
            </a:ext>
          </a:extLst>
        </xdr:cNvPr>
        <xdr:cNvGrpSpPr/>
      </xdr:nvGrpSpPr>
      <xdr:grpSpPr>
        <a:xfrm>
          <a:off x="2391831" y="4018279"/>
          <a:ext cx="4944537" cy="279955"/>
          <a:chOff x="3418414" y="963082"/>
          <a:chExt cx="4162085" cy="280802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ACC1884B-7263-4A48-B255-5E7B97303BBD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1DE38B92-E678-4B14-A8A9-D6BA27F72206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37DD91C0-5FD0-43D0-A1E0-DB0DE0E341D9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7</xdr:row>
      <xdr:rowOff>21167</xdr:rowOff>
    </xdr:from>
    <xdr:to>
      <xdr:col>7</xdr:col>
      <xdr:colOff>21166</xdr:colOff>
      <xdr:row>9</xdr:row>
      <xdr:rowOff>26844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F3E292-0039-4445-934C-99C716225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768416" cy="4713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171450</xdr:colOff>
      <xdr:row>10</xdr:row>
      <xdr:rowOff>57149</xdr:rowOff>
    </xdr:from>
    <xdr:to>
      <xdr:col>0</xdr:col>
      <xdr:colOff>473584</xdr:colOff>
      <xdr:row>10</xdr:row>
      <xdr:rowOff>314324</xdr:rowOff>
    </xdr:to>
    <xdr:pic>
      <xdr:nvPicPr>
        <xdr:cNvPr id="3" name="Imagem 2" descr="Uma imagem contendo Ícone&#10;&#10;Descrição gerada automaticamente">
          <a:extLst>
            <a:ext uri="{FF2B5EF4-FFF2-40B4-BE49-F238E27FC236}">
              <a16:creationId xmlns:a16="http://schemas.microsoft.com/office/drawing/2014/main" id="{0D2C4B9C-E68B-412C-B9F2-9821A0793DFC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71450" y="2238374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95250</xdr:rowOff>
    </xdr:from>
    <xdr:to>
      <xdr:col>0</xdr:col>
      <xdr:colOff>464059</xdr:colOff>
      <xdr:row>11</xdr:row>
      <xdr:rowOff>352425</xdr:rowOff>
    </xdr:to>
    <xdr:pic>
      <xdr:nvPicPr>
        <xdr:cNvPr id="4" name="Imagem 3" descr="Uma imagem contendo Ícone&#10;&#10;Descrição gerada automaticamente">
          <a:extLst>
            <a:ext uri="{FF2B5EF4-FFF2-40B4-BE49-F238E27FC236}">
              <a16:creationId xmlns:a16="http://schemas.microsoft.com/office/drawing/2014/main" id="{907378EB-2E1E-4CFF-AD34-754E460BEB2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61925" y="2657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12</xdr:row>
      <xdr:rowOff>85725</xdr:rowOff>
    </xdr:from>
    <xdr:to>
      <xdr:col>0</xdr:col>
      <xdr:colOff>445009</xdr:colOff>
      <xdr:row>12</xdr:row>
      <xdr:rowOff>342900</xdr:rowOff>
    </xdr:to>
    <xdr:pic>
      <xdr:nvPicPr>
        <xdr:cNvPr id="5" name="Imagem 4" descr="Uma imagem contendo Ícone&#10;&#10;Descrição gerada automaticamente">
          <a:extLst>
            <a:ext uri="{FF2B5EF4-FFF2-40B4-BE49-F238E27FC236}">
              <a16:creationId xmlns:a16="http://schemas.microsoft.com/office/drawing/2014/main" id="{E58FB10A-6CFC-4108-913B-1C766DFA56C1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42875" y="3028950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13</xdr:row>
      <xdr:rowOff>76200</xdr:rowOff>
    </xdr:from>
    <xdr:to>
      <xdr:col>0</xdr:col>
      <xdr:colOff>454534</xdr:colOff>
      <xdr:row>13</xdr:row>
      <xdr:rowOff>333375</xdr:rowOff>
    </xdr:to>
    <xdr:pic>
      <xdr:nvPicPr>
        <xdr:cNvPr id="6" name="Imagem 5" descr="Uma imagem contendo Ícone&#10;&#10;Descrição gerada automaticamente">
          <a:extLst>
            <a:ext uri="{FF2B5EF4-FFF2-40B4-BE49-F238E27FC236}">
              <a16:creationId xmlns:a16="http://schemas.microsoft.com/office/drawing/2014/main" id="{F2BF0C86-458C-4217-92F6-E55947DF42E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400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14</xdr:row>
      <xdr:rowOff>76200</xdr:rowOff>
    </xdr:from>
    <xdr:to>
      <xdr:col>0</xdr:col>
      <xdr:colOff>454534</xdr:colOff>
      <xdr:row>14</xdr:row>
      <xdr:rowOff>333375</xdr:rowOff>
    </xdr:to>
    <xdr:pic>
      <xdr:nvPicPr>
        <xdr:cNvPr id="7" name="Imagem 6" descr="Uma imagem contendo Ícone&#10;&#10;Descrição gerada automaticamente">
          <a:extLst>
            <a:ext uri="{FF2B5EF4-FFF2-40B4-BE49-F238E27FC236}">
              <a16:creationId xmlns:a16="http://schemas.microsoft.com/office/drawing/2014/main" id="{245B1582-4771-429B-AE68-31BC9F2B4103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781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15</xdr:row>
      <xdr:rowOff>95250</xdr:rowOff>
    </xdr:from>
    <xdr:to>
      <xdr:col>0</xdr:col>
      <xdr:colOff>454534</xdr:colOff>
      <xdr:row>15</xdr:row>
      <xdr:rowOff>352425</xdr:rowOff>
    </xdr:to>
    <xdr:pic>
      <xdr:nvPicPr>
        <xdr:cNvPr id="8" name="Imagem 7" descr="Uma imagem contendo Ícone&#10;&#10;Descrição gerada automaticamente">
          <a:extLst>
            <a:ext uri="{FF2B5EF4-FFF2-40B4-BE49-F238E27FC236}">
              <a16:creationId xmlns:a16="http://schemas.microsoft.com/office/drawing/2014/main" id="{1B2B1DD7-B294-41A9-9ECA-EB7FC836647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4181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600075</xdr:colOff>
      <xdr:row>17</xdr:row>
      <xdr:rowOff>94234</xdr:rowOff>
    </xdr:from>
    <xdr:to>
      <xdr:col>7</xdr:col>
      <xdr:colOff>133082</xdr:colOff>
      <xdr:row>19</xdr:row>
      <xdr:rowOff>95193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ABBDC8A-2D33-4C7A-8DB6-DAB48D4A4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2825" y="4932934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57150</xdr:rowOff>
    </xdr:from>
    <xdr:to>
      <xdr:col>2</xdr:col>
      <xdr:colOff>1203009</xdr:colOff>
      <xdr:row>18</xdr:row>
      <xdr:rowOff>161888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DA6764D-171F-4D77-B731-A34A7277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95850"/>
          <a:ext cx="2525926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5</xdr:row>
      <xdr:rowOff>21166</xdr:rowOff>
    </xdr:from>
    <xdr:to>
      <xdr:col>2</xdr:col>
      <xdr:colOff>973665</xdr:colOff>
      <xdr:row>6</xdr:row>
      <xdr:rowOff>90967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D4319C-58D2-4C17-B5C2-2AC8BDC229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>
    <xdr:from>
      <xdr:col>2</xdr:col>
      <xdr:colOff>1767414</xdr:colOff>
      <xdr:row>5</xdr:row>
      <xdr:rowOff>10584</xdr:rowOff>
    </xdr:from>
    <xdr:to>
      <xdr:col>2</xdr:col>
      <xdr:colOff>2811414</xdr:colOff>
      <xdr:row>6</xdr:row>
      <xdr:rowOff>100782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56AEE0-ED73-4919-892E-001A0860183F}"/>
            </a:ext>
          </a:extLst>
        </xdr:cNvPr>
        <xdr:cNvSpPr/>
      </xdr:nvSpPr>
      <xdr:spPr>
        <a:xfrm>
          <a:off x="2338914" y="963084"/>
          <a:ext cx="1044000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PDF</a:t>
          </a:r>
        </a:p>
      </xdr:txBody>
    </xdr:sp>
    <xdr:clientData/>
  </xdr:twoCellAnchor>
  <xdr:twoCellAnchor>
    <xdr:from>
      <xdr:col>3</xdr:col>
      <xdr:colOff>624414</xdr:colOff>
      <xdr:row>4</xdr:row>
      <xdr:rowOff>190499</xdr:rowOff>
    </xdr:from>
    <xdr:to>
      <xdr:col>4</xdr:col>
      <xdr:colOff>231248</xdr:colOff>
      <xdr:row>6</xdr:row>
      <xdr:rowOff>90299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4CBDD775-3FA9-4534-ADD9-4A2202A0F899}"/>
            </a:ext>
          </a:extLst>
        </xdr:cNvPr>
        <xdr:cNvSpPr/>
      </xdr:nvSpPr>
      <xdr:spPr>
        <a:xfrm>
          <a:off x="4643964" y="952499"/>
          <a:ext cx="1149884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Dados Abertos</a:t>
          </a:r>
        </a:p>
      </xdr:txBody>
    </xdr:sp>
    <xdr:clientData/>
  </xdr:twoCellAnchor>
  <xdr:twoCellAnchor>
    <xdr:from>
      <xdr:col>2</xdr:col>
      <xdr:colOff>2947460</xdr:colOff>
      <xdr:row>5</xdr:row>
      <xdr:rowOff>10582</xdr:rowOff>
    </xdr:from>
    <xdr:to>
      <xdr:col>3</xdr:col>
      <xdr:colOff>541293</xdr:colOff>
      <xdr:row>6</xdr:row>
      <xdr:rowOff>100882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E085ED8-E7CA-4673-AF6F-2826A107C502}"/>
            </a:ext>
          </a:extLst>
        </xdr:cNvPr>
        <xdr:cNvSpPr/>
      </xdr:nvSpPr>
      <xdr:spPr>
        <a:xfrm>
          <a:off x="3518960" y="963082"/>
          <a:ext cx="1041883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CSV</a:t>
          </a:r>
        </a:p>
      </xdr:txBody>
    </xdr:sp>
    <xdr:clientData/>
  </xdr:twoCellAnchor>
  <xdr:twoCellAnchor editAs="oneCell">
    <xdr:from>
      <xdr:col>2</xdr:col>
      <xdr:colOff>3249083</xdr:colOff>
      <xdr:row>9</xdr:row>
      <xdr:rowOff>137583</xdr:rowOff>
    </xdr:from>
    <xdr:to>
      <xdr:col>2</xdr:col>
      <xdr:colOff>3353845</xdr:colOff>
      <xdr:row>9</xdr:row>
      <xdr:rowOff>270916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8CF870C-00E2-40AA-B7B0-6CA20207C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1344082</xdr:colOff>
      <xdr:row>9</xdr:row>
      <xdr:rowOff>148166</xdr:rowOff>
    </xdr:from>
    <xdr:to>
      <xdr:col>3</xdr:col>
      <xdr:colOff>1448844</xdr:colOff>
      <xdr:row>9</xdr:row>
      <xdr:rowOff>281499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64A298D-2726-4EFC-BDB2-70399FA6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3632" y="1948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1051983</xdr:colOff>
      <xdr:row>9</xdr:row>
      <xdr:rowOff>131233</xdr:rowOff>
    </xdr:from>
    <xdr:to>
      <xdr:col>4</xdr:col>
      <xdr:colOff>1156745</xdr:colOff>
      <xdr:row>9</xdr:row>
      <xdr:rowOff>264566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3AAEF05-33C9-4E05-88DE-AB4B804E1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4583" y="1931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865717</xdr:colOff>
      <xdr:row>9</xdr:row>
      <xdr:rowOff>124883</xdr:rowOff>
    </xdr:from>
    <xdr:to>
      <xdr:col>5</xdr:col>
      <xdr:colOff>970479</xdr:colOff>
      <xdr:row>9</xdr:row>
      <xdr:rowOff>258216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0FBAAC5-1530-4353-8189-EE8B4072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8467" y="1925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1054100</xdr:colOff>
      <xdr:row>9</xdr:row>
      <xdr:rowOff>133350</xdr:rowOff>
    </xdr:from>
    <xdr:to>
      <xdr:col>6</xdr:col>
      <xdr:colOff>1158862</xdr:colOff>
      <xdr:row>9</xdr:row>
      <xdr:rowOff>266683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94638B2B-DCEB-40AE-B1E7-3D08B3D8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64600" y="1933575"/>
          <a:ext cx="104762" cy="133333"/>
        </a:xfrm>
        <a:prstGeom prst="rect">
          <a:avLst/>
        </a:prstGeom>
      </xdr:spPr>
    </xdr:pic>
    <xdr:clientData/>
  </xdr:twoCellAnchor>
  <xdr:twoCellAnchor>
    <xdr:from>
      <xdr:col>5</xdr:col>
      <xdr:colOff>328085</xdr:colOff>
      <xdr:row>7</xdr:row>
      <xdr:rowOff>116416</xdr:rowOff>
    </xdr:from>
    <xdr:to>
      <xdr:col>6</xdr:col>
      <xdr:colOff>1111250</xdr:colOff>
      <xdr:row>8</xdr:row>
      <xdr:rowOff>201082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9A9FD06-04BF-422F-9668-F41BC5AF9085}"/>
            </a:ext>
          </a:extLst>
        </xdr:cNvPr>
        <xdr:cNvSpPr/>
      </xdr:nvSpPr>
      <xdr:spPr>
        <a:xfrm>
          <a:off x="7090835" y="1449916"/>
          <a:ext cx="183091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709083</xdr:colOff>
      <xdr:row>7</xdr:row>
      <xdr:rowOff>105832</xdr:rowOff>
    </xdr:from>
    <xdr:to>
      <xdr:col>5</xdr:col>
      <xdr:colOff>105833</xdr:colOff>
      <xdr:row>8</xdr:row>
      <xdr:rowOff>190499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F6E60E71-C2C6-49BC-BB1C-99551434F1F6}"/>
            </a:ext>
          </a:extLst>
        </xdr:cNvPr>
        <xdr:cNvSpPr/>
      </xdr:nvSpPr>
      <xdr:spPr>
        <a:xfrm>
          <a:off x="4728633" y="1439332"/>
          <a:ext cx="2139950" cy="275167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7</xdr:row>
      <xdr:rowOff>158750</xdr:rowOff>
    </xdr:from>
    <xdr:to>
      <xdr:col>2</xdr:col>
      <xdr:colOff>1598083</xdr:colOff>
      <xdr:row>8</xdr:row>
      <xdr:rowOff>243417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27B3C8-A667-4F69-BC85-B4B567BE4596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1030751</xdr:colOff>
      <xdr:row>7</xdr:row>
      <xdr:rowOff>127001</xdr:rowOff>
    </xdr:from>
    <xdr:to>
      <xdr:col>5</xdr:col>
      <xdr:colOff>56060</xdr:colOff>
      <xdr:row>8</xdr:row>
      <xdr:rowOff>190501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ED0218C-DED8-443B-BCCE-2B33F4C2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3351" y="1460501"/>
          <a:ext cx="225459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2497666</xdr:colOff>
      <xdr:row>9</xdr:row>
      <xdr:rowOff>138641</xdr:rowOff>
    </xdr:from>
    <xdr:to>
      <xdr:col>2</xdr:col>
      <xdr:colOff>2602428</xdr:colOff>
      <xdr:row>9</xdr:row>
      <xdr:rowOff>271974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CC28128-5297-4C82-95A2-1009E916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582083</xdr:colOff>
      <xdr:row>9</xdr:row>
      <xdr:rowOff>158750</xdr:rowOff>
    </xdr:from>
    <xdr:to>
      <xdr:col>1</xdr:col>
      <xdr:colOff>686845</xdr:colOff>
      <xdr:row>9</xdr:row>
      <xdr:rowOff>292083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B19B29B-9FAE-4418-8057-F96C8C2F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583" y="1957917"/>
          <a:ext cx="104762" cy="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0BAF3454-7C30-4A26-AAA2-016F18010762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C55A9455-FC6B-4E3C-9F38-85D2D6ED7E41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D4F0C2C-E946-47EE-90ED-FA3EFA976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13854</xdr:colOff>
      <xdr:row>0</xdr:row>
      <xdr:rowOff>0</xdr:rowOff>
    </xdr:from>
    <xdr:to>
      <xdr:col>15</xdr:col>
      <xdr:colOff>27408</xdr:colOff>
      <xdr:row>2</xdr:row>
      <xdr:rowOff>140213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EBEC51-899E-75CE-EAE7-08DFA4C69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54" y="0"/>
          <a:ext cx="9323809" cy="514286"/>
        </a:xfrm>
        <a:prstGeom prst="rect">
          <a:avLst/>
        </a:prstGeom>
      </xdr:spPr>
    </xdr:pic>
    <xdr:clientData/>
  </xdr:twoCellAnchor>
  <xdr:twoCellAnchor>
    <xdr:from>
      <xdr:col>0</xdr:col>
      <xdr:colOff>200891</xdr:colOff>
      <xdr:row>3</xdr:row>
      <xdr:rowOff>76200</xdr:rowOff>
    </xdr:from>
    <xdr:to>
      <xdr:col>14</xdr:col>
      <xdr:colOff>433569</xdr:colOff>
      <xdr:row>16</xdr:row>
      <xdr:rowOff>34636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F7DF69A5-5DE7-2D89-D7FA-A7CC814A011E}"/>
            </a:ext>
          </a:extLst>
        </xdr:cNvPr>
        <xdr:cNvGrpSpPr/>
      </xdr:nvGrpSpPr>
      <xdr:grpSpPr>
        <a:xfrm>
          <a:off x="200891" y="630382"/>
          <a:ext cx="8933333" cy="2313709"/>
          <a:chOff x="200891" y="630382"/>
          <a:chExt cx="8933333" cy="2313709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61384222-607C-64C8-907B-A2DCE2F56976}"/>
              </a:ext>
            </a:extLst>
          </xdr:cNvPr>
          <xdr:cNvGrpSpPr/>
        </xdr:nvGrpSpPr>
        <xdr:grpSpPr>
          <a:xfrm>
            <a:off x="200891" y="630382"/>
            <a:ext cx="8933333" cy="2313709"/>
            <a:chOff x="200891" y="630382"/>
            <a:chExt cx="8933333" cy="2313709"/>
          </a:xfrm>
        </xdr:grpSpPr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58840C66-6372-9BEB-A972-7DF26D84D00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b="34341"/>
            <a:stretch/>
          </xdr:blipFill>
          <xdr:spPr>
            <a:xfrm>
              <a:off x="200891" y="630382"/>
              <a:ext cx="8933333" cy="2313709"/>
            </a:xfrm>
            <a:prstGeom prst="rect">
              <a:avLst/>
            </a:prstGeom>
          </xdr:spPr>
        </xdr:pic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C31B9660-7A79-2D65-958C-023CE73C9D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45130" y="2182091"/>
              <a:ext cx="595745" cy="221673"/>
            </a:xfrm>
            <a:prstGeom prst="rect">
              <a:avLst/>
            </a:prstGeom>
          </xdr:spPr>
        </xdr:pic>
      </xdr:grp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FC5355D-2710-0B4A-E18D-AC5D584CEB81}"/>
              </a:ext>
            </a:extLst>
          </xdr:cNvPr>
          <xdr:cNvSpPr txBox="1"/>
        </xdr:nvSpPr>
        <xdr:spPr>
          <a:xfrm>
            <a:off x="748147" y="2168237"/>
            <a:ext cx="817418" cy="2493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900">
                <a:solidFill>
                  <a:schemeClr val="bg1"/>
                </a:solidFill>
              </a:rPr>
              <a:t>Por Iniciativa</a:t>
            </a: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194CBA25-29A1-D89F-5C78-FC4B24051602}"/>
              </a:ext>
            </a:extLst>
          </xdr:cNvPr>
          <xdr:cNvSpPr/>
        </xdr:nvSpPr>
        <xdr:spPr>
          <a:xfrm>
            <a:off x="526474" y="2001982"/>
            <a:ext cx="1136072" cy="637309"/>
          </a:xfrm>
          <a:prstGeom prst="rect">
            <a:avLst/>
          </a:prstGeom>
          <a:noFill/>
          <a:ln w="571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B3D3CC6B-3399-4A13-8FC2-7760AA6B9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E1C7424-0215-438C-8075-A4B1A9AB319A}"/>
            </a:ext>
          </a:extLst>
        </xdr:cNvPr>
        <xdr:cNvGrpSpPr/>
      </xdr:nvGrpSpPr>
      <xdr:grpSpPr>
        <a:xfrm>
          <a:off x="428625" y="3676650"/>
          <a:ext cx="10191750" cy="876300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A10C8D4F-47E9-4BAE-B15A-8B72FADCF0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E796C3D8-6537-4228-AD80-CD012A726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AE8DEFD-ADF3-4D22-B8DB-6D58ACA6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785C965E-4006-4319-A397-FF1D99E16C2F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0F6398C-0EAF-4758-B9B7-00F4B67BB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3CE94F0-B82E-4011-BC3B-71A041C87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5BCFF78-5F47-4372-8C8C-61C277D45C57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275B3E7-5B56-41B1-9D4A-CBF0EAEE8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6384C23-8C03-4F29-BAAD-B55688857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E274170-4B1A-4965-A4DC-59CC90285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C2E52B0C-B970-43E4-AC9E-31EE0FEF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7AD13AA3-E782-421D-9F23-B5FE4D905DF7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308F434-A236-4FF6-AD11-1947F5B78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15E31AFF-878C-4194-A824-7FD3E1AF63D9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B2234895-245F-4B91-87DF-3F3303AFDCDA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E5C836BC-0848-4BF3-A962-F7B0BEE4E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CCE0E8AC-F386-4254-AF64-0E1BD1775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A4CC39E8-CD40-458D-B999-63FEF02D5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B34EA1F2-6992-47B0-B63B-73948C2AF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84945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673CAE1-8AF5-44D0-9CC3-45C2DCD46B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89058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79A0111-0D0F-4846-871D-9D746CB1EC50}"/>
            </a:ext>
          </a:extLst>
        </xdr:cNvPr>
        <xdr:cNvSpPr/>
      </xdr:nvSpPr>
      <xdr:spPr>
        <a:xfrm>
          <a:off x="523875" y="94869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5C55ADD-A658-4112-84D0-43FF86AA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101324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6A71990B-A798-4568-82CB-77561D653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101420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33E3063-4D90-41BA-8121-746C9627C4D4}"/>
            </a:ext>
          </a:extLst>
        </xdr:cNvPr>
        <xdr:cNvGrpSpPr/>
      </xdr:nvGrpSpPr>
      <xdr:grpSpPr>
        <a:xfrm>
          <a:off x="2924174" y="8686799"/>
          <a:ext cx="3781458" cy="285748"/>
          <a:chOff x="3283691" y="994283"/>
          <a:chExt cx="3146192" cy="276344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61423306-79F1-4E94-B6BB-907341626B5A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52163DD2-11D1-4994-825F-770A4DBE4514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F887946F-AB45-430F-8053-EF883764AFC5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1" name="Meio-quadro 30">
          <a:extLst>
            <a:ext uri="{FF2B5EF4-FFF2-40B4-BE49-F238E27FC236}">
              <a16:creationId xmlns:a16="http://schemas.microsoft.com/office/drawing/2014/main" id="{3BBE9801-A060-4400-96B7-6DC5359F8953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2" name="Meio-quadro 31">
          <a:extLst>
            <a:ext uri="{FF2B5EF4-FFF2-40B4-BE49-F238E27FC236}">
              <a16:creationId xmlns:a16="http://schemas.microsoft.com/office/drawing/2014/main" id="{5893DB66-BE56-400D-9DD0-52E2A5F627B4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AB929F-B3EE-45DF-A2A4-CBEAD58ADB9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4C97B558-0683-4FC9-9884-C469AC2C8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118967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FB19E93E-01F6-4FDC-9943-B963CF8D2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127254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A69B0007-55CB-4D13-886F-7AFB21A1E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10134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511E40C0-073C-4E55-ACB8-B37BC6248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101250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FD4859D8-8104-4DCF-B7DF-3E2F2E7B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101346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304818</xdr:colOff>
      <xdr:row>43</xdr:row>
      <xdr:rowOff>152400</xdr:rowOff>
    </xdr:from>
    <xdr:to>
      <xdr:col>20</xdr:col>
      <xdr:colOff>195504</xdr:colOff>
      <xdr:row>52</xdr:row>
      <xdr:rowOff>180978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2B0AE6A6-A303-496F-AB7D-93B245A8EC00}"/>
            </a:ext>
          </a:extLst>
        </xdr:cNvPr>
        <xdr:cNvGrpSpPr/>
      </xdr:nvGrpSpPr>
      <xdr:grpSpPr>
        <a:xfrm>
          <a:off x="12039618" y="8086725"/>
          <a:ext cx="500286" cy="1657353"/>
          <a:chOff x="12115818" y="3238500"/>
          <a:chExt cx="500286" cy="1743078"/>
        </a:xfrm>
      </xdr:grpSpPr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FAC15783-1E6F-43E8-887D-363BEFED84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C395B699-F6C8-41D3-BBE1-1E8A3761012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920D8595-E3F5-41FD-9718-504636D6D7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3" name="Imagem 42">
              <a:extLst>
                <a:ext uri="{FF2B5EF4-FFF2-40B4-BE49-F238E27FC236}">
                  <a16:creationId xmlns:a16="http://schemas.microsoft.com/office/drawing/2014/main" id="{F53C1503-7572-419B-8EE9-933E1974D2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95D63885-21F0-4E5E-AABB-CCFD6C71B5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C0A0EB4E-AEA7-4A86-8AFA-5C0911DFA72D}"/>
            </a:ext>
          </a:extLst>
        </xdr:cNvPr>
        <xdr:cNvGrpSpPr/>
      </xdr:nvGrpSpPr>
      <xdr:grpSpPr>
        <a:xfrm>
          <a:off x="12115818" y="2847975"/>
          <a:ext cx="500286" cy="1666878"/>
          <a:chOff x="12115818" y="3238500"/>
          <a:chExt cx="500286" cy="1743078"/>
        </a:xfrm>
      </xdr:grpSpPr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AC377D2B-CFEA-4291-BDB5-A01B483949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D9935303-DCA9-44D9-8C71-9A71DEA7972F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0AB9B322-2178-458F-9E17-4CE83F35A17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9" name="Imagem 48">
              <a:extLst>
                <a:ext uri="{FF2B5EF4-FFF2-40B4-BE49-F238E27FC236}">
                  <a16:creationId xmlns:a16="http://schemas.microsoft.com/office/drawing/2014/main" id="{B4BC331E-EC78-497A-AF8C-09D17B28F9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2553CFB2-656B-4190-B0B0-0396C469D0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448896</xdr:colOff>
      <xdr:row>25</xdr:row>
      <xdr:rowOff>135947</xdr:rowOff>
    </xdr:from>
    <xdr:to>
      <xdr:col>6</xdr:col>
      <xdr:colOff>225490</xdr:colOff>
      <xdr:row>27</xdr:row>
      <xdr:rowOff>6060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BA8AB34C-08D3-4156-A5E0-D4E14C6E281F}"/>
            </a:ext>
          </a:extLst>
        </xdr:cNvPr>
        <xdr:cNvSpPr/>
      </xdr:nvSpPr>
      <xdr:spPr>
        <a:xfrm>
          <a:off x="1058496" y="498417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Valor liquidado por Projetos 2021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166609</xdr:colOff>
      <xdr:row>25</xdr:row>
      <xdr:rowOff>114300</xdr:rowOff>
    </xdr:from>
    <xdr:to>
      <xdr:col>15</xdr:col>
      <xdr:colOff>80017</xdr:colOff>
      <xdr:row>26</xdr:row>
      <xdr:rowOff>174913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B43AABC6-0F67-4D7E-8902-648F7F73AE5A}"/>
            </a:ext>
          </a:extLst>
        </xdr:cNvPr>
        <xdr:cNvSpPr/>
      </xdr:nvSpPr>
      <xdr:spPr>
        <a:xfrm>
          <a:off x="6395959" y="4962525"/>
          <a:ext cx="2961408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por projeto 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266700</xdr:colOff>
      <xdr:row>26</xdr:row>
      <xdr:rowOff>181840</xdr:rowOff>
    </xdr:from>
    <xdr:to>
      <xdr:col>6</xdr:col>
      <xdr:colOff>248380</xdr:colOff>
      <xdr:row>41</xdr:row>
      <xdr:rowOff>134216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7A2044B7-D69F-4034-8EA8-22CF8C13A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76300" y="5220565"/>
          <a:ext cx="3163030" cy="2809876"/>
        </a:xfrm>
        <a:prstGeom prst="rect">
          <a:avLst/>
        </a:prstGeom>
      </xdr:spPr>
    </xdr:pic>
    <xdr:clientData/>
  </xdr:twoCellAnchor>
  <xdr:twoCellAnchor editAs="oneCell">
    <xdr:from>
      <xdr:col>9</xdr:col>
      <xdr:colOff>169551</xdr:colOff>
      <xdr:row>27</xdr:row>
      <xdr:rowOff>865</xdr:rowOff>
    </xdr:from>
    <xdr:to>
      <xdr:col>15</xdr:col>
      <xdr:colOff>578577</xdr:colOff>
      <xdr:row>40</xdr:row>
      <xdr:rowOff>181840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842A491A-70AB-4F40-9F1A-B9157BC8A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89301" y="5230090"/>
          <a:ext cx="4066626" cy="2657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C7E618D6-BB28-4860-91E4-688A1547D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EB4BBE8B-27D1-4E80-B530-F3B5D5CAD150}"/>
            </a:ext>
          </a:extLst>
        </xdr:cNvPr>
        <xdr:cNvGrpSpPr/>
      </xdr:nvGrpSpPr>
      <xdr:grpSpPr>
        <a:xfrm>
          <a:off x="428625" y="3697605"/>
          <a:ext cx="10191750" cy="8858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5B6A1968-2E4A-4DA1-8DA3-72C8DE2185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492DB9F6-258E-4A1C-923E-DEF45769AC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AC8FF5C-ADAE-499D-9C33-CA910D2C1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E3B0C3DC-DE39-482F-8E04-F3F008012CC0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64B82F3-F262-436D-8BB0-20C766D88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DEB1A9B-6731-428E-B51B-5F3131773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7FEE82B-37D0-4BF4-9476-7AF54052AB30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DA6CFCF-5C38-4BC7-BAA5-3E8BD8EEB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BE1951-3096-46ED-ADF4-9F8264318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AA925C8-32E9-4DD0-8BFC-B34AEBFF4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BDF41E53-6C26-4BF1-8B04-C3443042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B7648AF3-5C64-4186-927D-8BD99C83EFC8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5CD357F-C6DA-4C7B-8742-72350568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AAE24AC-605B-475E-AEA0-C8474DFD6067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574D13B7-75A7-462E-9460-E17616C33051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F3673F7-9C0E-4369-AF1E-7BA464181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733AAA2-D68E-4A80-B381-E8DEDEE30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F4DEAA0C-FC48-4EC8-9075-6236EB03A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DA777313-3EA3-4EFF-A79E-F94BC23F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63990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A2B4D03F-FF6C-41C7-8781-09BDC76B37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52863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772EA962-7FA9-403C-A052-740F99F60067}"/>
            </a:ext>
          </a:extLst>
        </xdr:cNvPr>
        <xdr:cNvSpPr/>
      </xdr:nvSpPr>
      <xdr:spPr>
        <a:xfrm>
          <a:off x="523875" y="58674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8DF1C52-67D8-4904-9FC8-0FF5241C8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FAF72D94-CFFD-479A-953D-D5AB194D8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75B306A-696F-46D3-B2A9-72CE6BEF95E0}"/>
            </a:ext>
          </a:extLst>
        </xdr:cNvPr>
        <xdr:cNvGrpSpPr/>
      </xdr:nvGrpSpPr>
      <xdr:grpSpPr>
        <a:xfrm>
          <a:off x="2924174" y="8761094"/>
          <a:ext cx="3781458" cy="287653"/>
          <a:chOff x="3283691" y="994283"/>
          <a:chExt cx="3146192" cy="276344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1531E6B2-AC43-409F-AFAD-4EE4E2D66C54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71ADECB-C385-4043-A5E7-7B0A492258EB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CBB7FC0B-BA48-4DC4-B70E-D800EAF92B5D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2804C4-016A-48D5-9F83-71E5EE7161F2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4" name="Meio-quadro 33">
          <a:extLst>
            <a:ext uri="{FF2B5EF4-FFF2-40B4-BE49-F238E27FC236}">
              <a16:creationId xmlns:a16="http://schemas.microsoft.com/office/drawing/2014/main" id="{BC124D52-6DD2-4FEC-A0A4-A960CE95FACB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5" name="Meio-quadro 34">
          <a:extLst>
            <a:ext uri="{FF2B5EF4-FFF2-40B4-BE49-F238E27FC236}">
              <a16:creationId xmlns:a16="http://schemas.microsoft.com/office/drawing/2014/main" id="{CB1C79ED-69E0-4CEC-BD97-23C1A1595F64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BE1214B-5931-461E-9E3C-BB7F5E697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45BD4577-B921-4CD7-B0A9-95B29A062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830AA670-6582-472F-AD46-72E189D91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67DF940D-F081-4EB8-AD97-E9813C965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66221C79-5FD5-4E64-9CB9-9F899613E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295293</xdr:colOff>
      <xdr:row>33</xdr:row>
      <xdr:rowOff>9525</xdr:rowOff>
    </xdr:from>
    <xdr:to>
      <xdr:col>20</xdr:col>
      <xdr:colOff>185979</xdr:colOff>
      <xdr:row>42</xdr:row>
      <xdr:rowOff>38103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E17AAAED-F998-42B8-A9EF-023DBA0064F3}"/>
            </a:ext>
          </a:extLst>
        </xdr:cNvPr>
        <xdr:cNvGrpSpPr/>
      </xdr:nvGrpSpPr>
      <xdr:grpSpPr>
        <a:xfrm>
          <a:off x="12030093" y="6181725"/>
          <a:ext cx="500286" cy="1674498"/>
          <a:chOff x="12115818" y="3238500"/>
          <a:chExt cx="500286" cy="1743078"/>
        </a:xfrm>
      </xdr:grpSpPr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98E7FE3E-205E-4D16-BF2D-B7F2CD17E9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ABAA3D3A-8DD1-471E-84AB-A653C1D7A51B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A551FE71-13F3-4158-A8F5-6619131B50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93E23466-A3D7-4B05-BF27-93EC4C89D5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6" name="Imagem 45">
              <a:extLst>
                <a:ext uri="{FF2B5EF4-FFF2-40B4-BE49-F238E27FC236}">
                  <a16:creationId xmlns:a16="http://schemas.microsoft.com/office/drawing/2014/main" id="{C348FD90-123B-4E46-ACA5-662EBD11E4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18FF16D3-DF96-4153-B98C-B463E6C223FD}"/>
            </a:ext>
          </a:extLst>
        </xdr:cNvPr>
        <xdr:cNvGrpSpPr/>
      </xdr:nvGrpSpPr>
      <xdr:grpSpPr>
        <a:xfrm>
          <a:off x="12115818" y="2863215"/>
          <a:ext cx="500286" cy="1682118"/>
          <a:chOff x="12115818" y="3238500"/>
          <a:chExt cx="500286" cy="1743078"/>
        </a:xfrm>
      </xdr:grpSpPr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65498FC2-6239-4E40-9A1B-EF8345FBDE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205FBF42-4565-4107-A4B7-0BBD88843C4D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6FB8E0CE-FEDA-41D3-B00B-9596257B550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BCE03F98-E7E1-4B80-BB7E-DE646FDD1F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4DD1317E-BCF6-475C-9963-3F7F1FAB4A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267921</xdr:colOff>
      <xdr:row>25</xdr:row>
      <xdr:rowOff>116897</xdr:rowOff>
    </xdr:from>
    <xdr:to>
      <xdr:col>11</xdr:col>
      <xdr:colOff>177865</xdr:colOff>
      <xdr:row>26</xdr:row>
      <xdr:rowOff>177510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8AD2F70C-405E-4452-9ADE-68702C6BBA77}"/>
            </a:ext>
          </a:extLst>
        </xdr:cNvPr>
        <xdr:cNvSpPr/>
      </xdr:nvSpPr>
      <xdr:spPr>
        <a:xfrm>
          <a:off x="4058871" y="496512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Projetos</a:t>
          </a:r>
        </a:p>
      </xdr:txBody>
    </xdr:sp>
    <xdr:clientData/>
  </xdr:twoCellAnchor>
  <xdr:twoCellAnchor editAs="oneCell">
    <xdr:from>
      <xdr:col>0</xdr:col>
      <xdr:colOff>314325</xdr:colOff>
      <xdr:row>26</xdr:row>
      <xdr:rowOff>180975</xdr:rowOff>
    </xdr:from>
    <xdr:to>
      <xdr:col>16</xdr:col>
      <xdr:colOff>570232</xdr:colOff>
      <xdr:row>43</xdr:row>
      <xdr:rowOff>190094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181AA18C-BAB2-40BF-B001-2C5BA2151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14325" y="5219700"/>
          <a:ext cx="10142857" cy="3247619"/>
        </a:xfrm>
        <a:prstGeom prst="rect">
          <a:avLst/>
        </a:prstGeom>
      </xdr:spPr>
    </xdr:pic>
    <xdr:clientData/>
  </xdr:twoCellAnchor>
  <xdr:twoCellAnchor>
    <xdr:from>
      <xdr:col>19</xdr:col>
      <xdr:colOff>295275</xdr:colOff>
      <xdr:row>52</xdr:row>
      <xdr:rowOff>257175</xdr:rowOff>
    </xdr:from>
    <xdr:to>
      <xdr:col>20</xdr:col>
      <xdr:colOff>185961</xdr:colOff>
      <xdr:row>57</xdr:row>
      <xdr:rowOff>66678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EE813A33-6DA5-4B1B-9352-7B6E99167A00}"/>
            </a:ext>
          </a:extLst>
        </xdr:cNvPr>
        <xdr:cNvGrpSpPr/>
      </xdr:nvGrpSpPr>
      <xdr:grpSpPr>
        <a:xfrm>
          <a:off x="12030075" y="9904095"/>
          <a:ext cx="500286" cy="1737363"/>
          <a:chOff x="12115818" y="3238500"/>
          <a:chExt cx="500286" cy="1743078"/>
        </a:xfrm>
      </xdr:grpSpPr>
      <xdr:pic>
        <xdr:nvPicPr>
          <xdr:cNvPr id="60" name="Imagem 59">
            <a:extLst>
              <a:ext uri="{FF2B5EF4-FFF2-40B4-BE49-F238E27FC236}">
                <a16:creationId xmlns:a16="http://schemas.microsoft.com/office/drawing/2014/main" id="{510B280D-BC1C-48FA-BFE4-EE0FA11382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3101FEA3-EA1A-44CE-8990-EB932AD40FFE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62" name="Imagem 61">
              <a:extLst>
                <a:ext uri="{FF2B5EF4-FFF2-40B4-BE49-F238E27FC236}">
                  <a16:creationId xmlns:a16="http://schemas.microsoft.com/office/drawing/2014/main" id="{E05FD298-B572-492A-BD13-23A72A74CE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63" name="Imagem 62">
              <a:extLst>
                <a:ext uri="{FF2B5EF4-FFF2-40B4-BE49-F238E27FC236}">
                  <a16:creationId xmlns:a16="http://schemas.microsoft.com/office/drawing/2014/main" id="{BCA6DF74-FA26-49B3-B86C-8DCF9872A3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64" name="Imagem 63">
              <a:extLst>
                <a:ext uri="{FF2B5EF4-FFF2-40B4-BE49-F238E27FC236}">
                  <a16:creationId xmlns:a16="http://schemas.microsoft.com/office/drawing/2014/main" id="{D21021BF-BD74-48CF-932F-956F7355FC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28575</xdr:rowOff>
    </xdr:from>
    <xdr:to>
      <xdr:col>17</xdr:col>
      <xdr:colOff>133350</xdr:colOff>
      <xdr:row>11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79877C-47B5-42A8-907F-E550F6E53BD7}"/>
            </a:ext>
          </a:extLst>
        </xdr:cNvPr>
        <xdr:cNvGrpSpPr/>
      </xdr:nvGrpSpPr>
      <xdr:grpSpPr>
        <a:xfrm>
          <a:off x="457200" y="1125855"/>
          <a:ext cx="10039350" cy="885825"/>
          <a:chOff x="260741" y="2365618"/>
          <a:chExt cx="10039350" cy="92392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3BD0121-78B7-4CC5-8D1C-B20B7F2FC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C57A9BFA-2ED6-42EF-986A-9893E6D6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7</xdr:row>
      <xdr:rowOff>76200</xdr:rowOff>
    </xdr:from>
    <xdr:to>
      <xdr:col>6</xdr:col>
      <xdr:colOff>289724</xdr:colOff>
      <xdr:row>9</xdr:row>
      <xdr:rowOff>55200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33C72FF-4C3C-43C4-892C-C5B7567D35CA}"/>
            </a:ext>
          </a:extLst>
        </xdr:cNvPr>
        <xdr:cNvSpPr/>
      </xdr:nvSpPr>
      <xdr:spPr>
        <a:xfrm>
          <a:off x="2219324" y="1409700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190499</xdr:colOff>
      <xdr:row>7</xdr:row>
      <xdr:rowOff>85725</xdr:rowOff>
    </xdr:from>
    <xdr:to>
      <xdr:col>3</xdr:col>
      <xdr:colOff>333375</xdr:colOff>
      <xdr:row>9</xdr:row>
      <xdr:rowOff>64725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1827540-E855-4720-9344-78CAE7EF9E39}"/>
            </a:ext>
          </a:extLst>
        </xdr:cNvPr>
        <xdr:cNvSpPr/>
      </xdr:nvSpPr>
      <xdr:spPr>
        <a:xfrm>
          <a:off x="800099" y="1419225"/>
          <a:ext cx="1362076" cy="3600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Definir nome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352425</xdr:colOff>
      <xdr:row>7</xdr:row>
      <xdr:rowOff>85725</xdr:rowOff>
    </xdr:from>
    <xdr:to>
      <xdr:col>8</xdr:col>
      <xdr:colOff>495300</xdr:colOff>
      <xdr:row>9</xdr:row>
      <xdr:rowOff>47625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A0ACB57-F0B2-4B12-9A08-FA5D71911D3C}"/>
            </a:ext>
          </a:extLst>
        </xdr:cNvPr>
        <xdr:cNvSpPr/>
      </xdr:nvSpPr>
      <xdr:spPr>
        <a:xfrm>
          <a:off x="4010025" y="1419225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590550</xdr:colOff>
      <xdr:row>0</xdr:row>
      <xdr:rowOff>19050</xdr:rowOff>
    </xdr:from>
    <xdr:to>
      <xdr:col>17</xdr:col>
      <xdr:colOff>205128</xdr:colOff>
      <xdr:row>4</xdr:row>
      <xdr:rowOff>62593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296A48B-696B-4CE2-8ED2-6E4C95CD2561}"/>
            </a:ext>
          </a:extLst>
        </xdr:cNvPr>
        <xdr:cNvGrpSpPr/>
      </xdr:nvGrpSpPr>
      <xdr:grpSpPr>
        <a:xfrm>
          <a:off x="590550" y="19050"/>
          <a:ext cx="9977778" cy="775063"/>
          <a:chOff x="0" y="0"/>
          <a:chExt cx="9944100" cy="628571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2A172C26-36A3-4D95-98B3-094CDB65F4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0"/>
            <a:ext cx="2752381" cy="62857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4B827ED5-0724-415D-AF13-081327788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38425" y="0"/>
            <a:ext cx="7305675" cy="6191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</xdr:colOff>
      <xdr:row>0</xdr:row>
      <xdr:rowOff>38100</xdr:rowOff>
    </xdr:from>
    <xdr:to>
      <xdr:col>14</xdr:col>
      <xdr:colOff>580685</xdr:colOff>
      <xdr:row>2</xdr:row>
      <xdr:rowOff>67896</xdr:rowOff>
    </xdr:to>
    <xdr:sp macro="" textlink="">
      <xdr:nvSpPr>
        <xdr:cNvPr id="11" name="Google Shape;228;ged7a15311d_0_9">
          <a:extLst>
            <a:ext uri="{FF2B5EF4-FFF2-40B4-BE49-F238E27FC236}">
              <a16:creationId xmlns:a16="http://schemas.microsoft.com/office/drawing/2014/main" id="{D9CCE8B3-45EA-417D-B68C-E48AE522C673}"/>
            </a:ext>
          </a:extLst>
        </xdr:cNvPr>
        <xdr:cNvSpPr txBox="1"/>
      </xdr:nvSpPr>
      <xdr:spPr>
        <a:xfrm>
          <a:off x="1838325" y="38100"/>
          <a:ext cx="7276760" cy="41079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Acordo Judicial XX  - 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Rompimento da Barragem Córrego do Feijão - Brumadinho</a:t>
          </a:r>
          <a:endParaRPr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457200</xdr:colOff>
      <xdr:row>12</xdr:row>
      <xdr:rowOff>0</xdr:rowOff>
    </xdr:from>
    <xdr:to>
      <xdr:col>17</xdr:col>
      <xdr:colOff>133350</xdr:colOff>
      <xdr:row>16</xdr:row>
      <xdr:rowOff>161925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C070BA6-DBAF-4E67-90FF-B207844A8C1F}"/>
            </a:ext>
          </a:extLst>
        </xdr:cNvPr>
        <xdr:cNvGrpSpPr/>
      </xdr:nvGrpSpPr>
      <xdr:grpSpPr>
        <a:xfrm>
          <a:off x="457200" y="2194560"/>
          <a:ext cx="10039350" cy="893445"/>
          <a:chOff x="260741" y="2365618"/>
          <a:chExt cx="10039350" cy="923925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ADD69813-CCBD-4CE6-92B2-F51F07A328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7F7776A2-271C-432C-B190-3F51BBF3A1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13</xdr:row>
      <xdr:rowOff>47625</xdr:rowOff>
    </xdr:from>
    <xdr:to>
      <xdr:col>6</xdr:col>
      <xdr:colOff>289724</xdr:colOff>
      <xdr:row>15</xdr:row>
      <xdr:rowOff>26625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1310BCBF-8559-4CC9-A4F2-ECAB4A7628C9}"/>
            </a:ext>
          </a:extLst>
        </xdr:cNvPr>
        <xdr:cNvSpPr/>
      </xdr:nvSpPr>
      <xdr:spPr>
        <a:xfrm>
          <a:off x="2219324" y="2524125"/>
          <a:ext cx="1728000" cy="360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190499</xdr:colOff>
      <xdr:row>13</xdr:row>
      <xdr:rowOff>57150</xdr:rowOff>
    </xdr:from>
    <xdr:to>
      <xdr:col>3</xdr:col>
      <xdr:colOff>333375</xdr:colOff>
      <xdr:row>15</xdr:row>
      <xdr:rowOff>36150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244D7091-3136-4303-918B-D1FDE1AEEE0E}"/>
            </a:ext>
          </a:extLst>
        </xdr:cNvPr>
        <xdr:cNvSpPr/>
      </xdr:nvSpPr>
      <xdr:spPr>
        <a:xfrm>
          <a:off x="800099" y="25336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352425</xdr:colOff>
      <xdr:row>13</xdr:row>
      <xdr:rowOff>57150</xdr:rowOff>
    </xdr:from>
    <xdr:to>
      <xdr:col>8</xdr:col>
      <xdr:colOff>495300</xdr:colOff>
      <xdr:row>15</xdr:row>
      <xdr:rowOff>19050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2EA89363-04DE-40A6-B8F3-518F5E65AB2F}"/>
            </a:ext>
          </a:extLst>
        </xdr:cNvPr>
        <xdr:cNvSpPr/>
      </xdr:nvSpPr>
      <xdr:spPr>
        <a:xfrm>
          <a:off x="4010025" y="2533650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504825</xdr:colOff>
      <xdr:row>18</xdr:row>
      <xdr:rowOff>171450</xdr:rowOff>
    </xdr:from>
    <xdr:to>
      <xdr:col>17</xdr:col>
      <xdr:colOff>180975</xdr:colOff>
      <xdr:row>23</xdr:row>
      <xdr:rowOff>142875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25B5036A-C814-428F-9F4B-1749DF097FB6}"/>
            </a:ext>
          </a:extLst>
        </xdr:cNvPr>
        <xdr:cNvGrpSpPr/>
      </xdr:nvGrpSpPr>
      <xdr:grpSpPr>
        <a:xfrm>
          <a:off x="504825" y="3463290"/>
          <a:ext cx="10039350" cy="885825"/>
          <a:chOff x="260741" y="2365618"/>
          <a:chExt cx="10039350" cy="923925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046CD959-A268-4157-A03E-F1D03EBFF7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5B32E77C-DFCA-4346-B0F5-F30664C965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542924</xdr:colOff>
      <xdr:row>20</xdr:row>
      <xdr:rowOff>47625</xdr:rowOff>
    </xdr:from>
    <xdr:to>
      <xdr:col>6</xdr:col>
      <xdr:colOff>442124</xdr:colOff>
      <xdr:row>22</xdr:row>
      <xdr:rowOff>26625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3B18DFBC-7C3D-48B8-8943-D14F0D48F258}"/>
            </a:ext>
          </a:extLst>
        </xdr:cNvPr>
        <xdr:cNvSpPr/>
      </xdr:nvSpPr>
      <xdr:spPr>
        <a:xfrm>
          <a:off x="2371724" y="3857625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342899</xdr:colOff>
      <xdr:row>20</xdr:row>
      <xdr:rowOff>57150</xdr:rowOff>
    </xdr:from>
    <xdr:to>
      <xdr:col>3</xdr:col>
      <xdr:colOff>485775</xdr:colOff>
      <xdr:row>22</xdr:row>
      <xdr:rowOff>36150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DF728CED-93DD-4280-AEB4-90C6F1300DFB}"/>
            </a:ext>
          </a:extLst>
        </xdr:cNvPr>
        <xdr:cNvSpPr/>
      </xdr:nvSpPr>
      <xdr:spPr>
        <a:xfrm>
          <a:off x="952499" y="38671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20</xdr:row>
      <xdr:rowOff>57150</xdr:rowOff>
    </xdr:from>
    <xdr:to>
      <xdr:col>9</xdr:col>
      <xdr:colOff>38100</xdr:colOff>
      <xdr:row>22</xdr:row>
      <xdr:rowOff>19050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CFE926B-7DAC-4D9A-B605-57C07BC32D59}"/>
            </a:ext>
          </a:extLst>
        </xdr:cNvPr>
        <xdr:cNvSpPr/>
      </xdr:nvSpPr>
      <xdr:spPr>
        <a:xfrm>
          <a:off x="4162425" y="3867150"/>
          <a:ext cx="1362075" cy="3429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109259</xdr:colOff>
      <xdr:row>10</xdr:row>
      <xdr:rowOff>9524</xdr:rowOff>
    </xdr:from>
    <xdr:to>
      <xdr:col>7</xdr:col>
      <xdr:colOff>485775</xdr:colOff>
      <xdr:row>23</xdr:row>
      <xdr:rowOff>60482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70DCB23-C995-46C9-8518-1A2C4FE43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9" y="2990849"/>
          <a:ext cx="6034366" cy="2527459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11</xdr:row>
      <xdr:rowOff>47625</xdr:rowOff>
    </xdr:from>
    <xdr:ext cx="340093" cy="405432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0F9800B-F6E0-4893-992D-884003557F9C}"/>
            </a:ext>
          </a:extLst>
        </xdr:cNvPr>
        <xdr:cNvSpPr txBox="1"/>
      </xdr:nvSpPr>
      <xdr:spPr>
        <a:xfrm>
          <a:off x="5929313" y="3262313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1160198</xdr:colOff>
      <xdr:row>26</xdr:row>
      <xdr:rowOff>66146</xdr:rowOff>
    </xdr:from>
    <xdr:to>
      <xdr:col>13</xdr:col>
      <xdr:colOff>117236</xdr:colOff>
      <xdr:row>42</xdr:row>
      <xdr:rowOff>34810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269E368B-1892-4231-9431-01A340A3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198" y="5124979"/>
          <a:ext cx="8323288" cy="3027248"/>
        </a:xfrm>
        <a:prstGeom prst="rect">
          <a:avLst/>
        </a:prstGeom>
      </xdr:spPr>
    </xdr:pic>
    <xdr:clientData/>
  </xdr:twoCellAnchor>
  <xdr:twoCellAnchor>
    <xdr:from>
      <xdr:col>0</xdr:col>
      <xdr:colOff>136071</xdr:colOff>
      <xdr:row>1</xdr:row>
      <xdr:rowOff>17008</xdr:rowOff>
    </xdr:from>
    <xdr:to>
      <xdr:col>3</xdr:col>
      <xdr:colOff>51027</xdr:colOff>
      <xdr:row>5</xdr:row>
      <xdr:rowOff>127566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78F9A98-8853-4073-94B3-E8FA09C7B62C}"/>
            </a:ext>
          </a:extLst>
        </xdr:cNvPr>
        <xdr:cNvSpPr/>
      </xdr:nvSpPr>
      <xdr:spPr>
        <a:xfrm>
          <a:off x="136071" y="246629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Recursos em favor</a:t>
          </a:r>
          <a:r>
            <a:rPr lang="pt-BR" sz="1050" b="0" baseline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do Estado de Minas Gerais</a:t>
          </a:r>
          <a:endParaRPr lang="pt-BR" sz="1050" b="0">
            <a:solidFill>
              <a:schemeClr val="accent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R$ 11.060.000.000,00</a:t>
          </a:r>
          <a:endParaRPr lang="pt-BR" sz="12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178594</xdr:colOff>
      <xdr:row>1</xdr:row>
      <xdr:rowOff>34017</xdr:rowOff>
    </xdr:from>
    <xdr:to>
      <xdr:col>8</xdr:col>
      <xdr:colOff>255135</xdr:colOff>
      <xdr:row>5</xdr:row>
      <xdr:rowOff>144575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E4584B43-B747-4B8B-95C8-F0180272A984}"/>
            </a:ext>
          </a:extLst>
        </xdr:cNvPr>
        <xdr:cNvSpPr/>
      </xdr:nvSpPr>
      <xdr:spPr>
        <a:xfrm>
          <a:off x="3401786" y="263638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Valor Total repassado ao Estado</a:t>
          </a: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R$ 3.478.961.699,73 </a:t>
          </a:r>
        </a:p>
        <a:p>
          <a:pPr algn="l"/>
          <a:endParaRPr lang="pt-BR" sz="1100"/>
        </a:p>
      </xdr:txBody>
    </xdr:sp>
    <xdr:clientData/>
  </xdr:twoCellAnchor>
  <xdr:oneCellAnchor>
    <xdr:from>
      <xdr:col>7</xdr:col>
      <xdr:colOff>484755</xdr:colOff>
      <xdr:row>1</xdr:row>
      <xdr:rowOff>106134</xdr:rowOff>
    </xdr:from>
    <xdr:ext cx="262873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DA991EC-972F-4932-9B97-6A18E64F205E}"/>
            </a:ext>
          </a:extLst>
        </xdr:cNvPr>
        <xdr:cNvSpPr txBox="1"/>
      </xdr:nvSpPr>
      <xdr:spPr>
        <a:xfrm>
          <a:off x="6157233" y="335755"/>
          <a:ext cx="262873" cy="2645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050" b="1"/>
            <a:t>A</a:t>
          </a:r>
        </a:p>
      </xdr:txBody>
    </xdr:sp>
    <xdr:clientData/>
  </xdr:oneCellAnchor>
  <xdr:twoCellAnchor>
    <xdr:from>
      <xdr:col>8</xdr:col>
      <xdr:colOff>442233</xdr:colOff>
      <xdr:row>1</xdr:row>
      <xdr:rowOff>42522</xdr:rowOff>
    </xdr:from>
    <xdr:to>
      <xdr:col>13</xdr:col>
      <xdr:colOff>374197</xdr:colOff>
      <xdr:row>13</xdr:row>
      <xdr:rowOff>25513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FD6A1D5-F4B0-43A0-A171-AD9DB96379AB}"/>
            </a:ext>
          </a:extLst>
        </xdr:cNvPr>
        <xdr:cNvSpPr/>
      </xdr:nvSpPr>
      <xdr:spPr>
        <a:xfrm>
          <a:off x="6727032" y="272143"/>
          <a:ext cx="2993571" cy="232171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411956</xdr:colOff>
      <xdr:row>2</xdr:row>
      <xdr:rowOff>7144</xdr:rowOff>
    </xdr:from>
    <xdr:ext cx="340093" cy="40543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A38580D-980A-4EA8-9705-B041FEA40B20}"/>
            </a:ext>
          </a:extLst>
        </xdr:cNvPr>
        <xdr:cNvSpPr txBox="1"/>
      </xdr:nvSpPr>
      <xdr:spPr>
        <a:xfrm>
          <a:off x="6055519" y="1793082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566737</xdr:colOff>
      <xdr:row>4</xdr:row>
      <xdr:rowOff>2381</xdr:rowOff>
    </xdr:from>
    <xdr:to>
      <xdr:col>7</xdr:col>
      <xdr:colOff>346982</xdr:colOff>
      <xdr:row>16</xdr:row>
      <xdr:rowOff>183048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8CBD85B-DDAB-4E9B-BF2D-66BB9BE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" y="2181225"/>
          <a:ext cx="5423808" cy="2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</xdr:row>
      <xdr:rowOff>146606</xdr:rowOff>
    </xdr:from>
    <xdr:to>
      <xdr:col>10</xdr:col>
      <xdr:colOff>427592</xdr:colOff>
      <xdr:row>32</xdr:row>
      <xdr:rowOff>132998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C897CB2-F22B-4260-ADDF-295FE9C2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4994831"/>
          <a:ext cx="7780892" cy="2653392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</xdr:row>
      <xdr:rowOff>23812</xdr:rowOff>
    </xdr:from>
    <xdr:to>
      <xdr:col>14</xdr:col>
      <xdr:colOff>155537</xdr:colOff>
      <xdr:row>13</xdr:row>
      <xdr:rowOff>58397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ED8133A-90DB-4A71-9EE4-4980B2FAA442}"/>
            </a:ext>
          </a:extLst>
        </xdr:cNvPr>
        <xdr:cNvSpPr/>
      </xdr:nvSpPr>
      <xdr:spPr>
        <a:xfrm>
          <a:off x="7048500" y="666750"/>
          <a:ext cx="3001131" cy="233249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2FCB27B-2460-415B-BFD2-B1659D0D91C4}"/>
            </a:ext>
          </a:extLst>
        </xdr:cNvPr>
        <xdr:cNvSpPr/>
      </xdr:nvSpPr>
      <xdr:spPr>
        <a:xfrm>
          <a:off x="0" y="0"/>
          <a:ext cx="1783842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8B80EE6-3464-43EF-B97E-69B7E8746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860561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19</xdr:col>
      <xdr:colOff>514195</xdr:colOff>
      <xdr:row>6</xdr:row>
      <xdr:rowOff>104777</xdr:rowOff>
    </xdr:from>
    <xdr:to>
      <xdr:col>20</xdr:col>
      <xdr:colOff>146960</xdr:colOff>
      <xdr:row>9</xdr:row>
      <xdr:rowOff>118724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C7AF7C68-E59E-436D-BF10-53CFC79F1DF5}"/>
            </a:ext>
          </a:extLst>
        </xdr:cNvPr>
        <xdr:cNvGrpSpPr/>
      </xdr:nvGrpSpPr>
      <xdr:grpSpPr>
        <a:xfrm>
          <a:off x="17687770" y="1219202"/>
          <a:ext cx="242365" cy="1309347"/>
          <a:chOff x="12142992" y="3238503"/>
          <a:chExt cx="348521" cy="723897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3244848D-2E35-7CBA-2C89-D775CDBB13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DBB82A00-6A03-C3A9-E90A-0074A3747E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76981" y="3238503"/>
            <a:ext cx="314532" cy="337096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409575</xdr:colOff>
      <xdr:row>21</xdr:row>
      <xdr:rowOff>161925</xdr:rowOff>
    </xdr:from>
    <xdr:to>
      <xdr:col>20</xdr:col>
      <xdr:colOff>205029</xdr:colOff>
      <xdr:row>29</xdr:row>
      <xdr:rowOff>28578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7ADA7F41-EC8E-4FB0-A15D-262AF7F76390}"/>
            </a:ext>
          </a:extLst>
        </xdr:cNvPr>
        <xdr:cNvGrpSpPr/>
      </xdr:nvGrpSpPr>
      <xdr:grpSpPr>
        <a:xfrm>
          <a:off x="17583150" y="5572125"/>
          <a:ext cx="405054" cy="1685928"/>
          <a:chOff x="12115818" y="3238500"/>
          <a:chExt cx="500286" cy="1743078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5FC53502-2DD7-8011-D539-E3FCF39B57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DE0C112E-424F-2B1C-462D-D56AC50574A7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6B3FE465-1527-D6A8-74DE-20206CEC14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FB21F7AB-7DC3-D2DC-B197-1C839BBD7A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CD938C7E-99B3-E3D8-89F3-7C47CADA26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474133</xdr:colOff>
      <xdr:row>1</xdr:row>
      <xdr:rowOff>152400</xdr:rowOff>
    </xdr:from>
    <xdr:to>
      <xdr:col>4</xdr:col>
      <xdr:colOff>2468966</xdr:colOff>
      <xdr:row>4</xdr:row>
      <xdr:rowOff>25400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3F50D8FC-73E1-C153-B97C-F1E83AF3B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4133" y="338667"/>
          <a:ext cx="7151033" cy="431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389714</xdr:colOff>
      <xdr:row>2</xdr:row>
      <xdr:rowOff>175261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7DD9D51-29F1-EFC3-4157-7983CD57E0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8175"/>
        <a:stretch/>
      </xdr:blipFill>
      <xdr:spPr>
        <a:xfrm>
          <a:off x="0" y="1"/>
          <a:ext cx="6485714" cy="541020"/>
        </a:xfrm>
        <a:prstGeom prst="rect">
          <a:avLst/>
        </a:prstGeom>
      </xdr:spPr>
    </xdr:pic>
    <xdr:clientData/>
  </xdr:twoCellAnchor>
  <xdr:twoCellAnchor>
    <xdr:from>
      <xdr:col>0</xdr:col>
      <xdr:colOff>30480</xdr:colOff>
      <xdr:row>2</xdr:row>
      <xdr:rowOff>99060</xdr:rowOff>
    </xdr:from>
    <xdr:to>
      <xdr:col>3</xdr:col>
      <xdr:colOff>419100</xdr:colOff>
      <xdr:row>3</xdr:row>
      <xdr:rowOff>114300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FC3740D-ADDA-28AD-ADC1-1D5B4397B24A}"/>
            </a:ext>
          </a:extLst>
        </xdr:cNvPr>
        <xdr:cNvSpPr txBox="1"/>
      </xdr:nvSpPr>
      <xdr:spPr>
        <a:xfrm>
          <a:off x="30480" y="464820"/>
          <a:ext cx="221742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Dados Atualizados em</a:t>
          </a:r>
          <a:r>
            <a:rPr lang="pt-BR" sz="1100" baseline="0"/>
            <a:t>: 23/06/2024</a:t>
          </a:r>
          <a:endParaRPr lang="pt-BR" sz="1100"/>
        </a:p>
      </xdr:txBody>
    </xdr:sp>
    <xdr:clientData/>
  </xdr:twoCellAnchor>
  <xdr:twoCellAnchor editAs="oneCell">
    <xdr:from>
      <xdr:col>0</xdr:col>
      <xdr:colOff>83820</xdr:colOff>
      <xdr:row>3</xdr:row>
      <xdr:rowOff>129540</xdr:rowOff>
    </xdr:from>
    <xdr:to>
      <xdr:col>10</xdr:col>
      <xdr:colOff>311629</xdr:colOff>
      <xdr:row>9</xdr:row>
      <xdr:rowOff>41784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FD90818-AA32-4294-0A11-436F3BE26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" y="678180"/>
          <a:ext cx="6323809" cy="1009524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</xdr:row>
      <xdr:rowOff>137160</xdr:rowOff>
    </xdr:from>
    <xdr:to>
      <xdr:col>4</xdr:col>
      <xdr:colOff>53340</xdr:colOff>
      <xdr:row>4</xdr:row>
      <xdr:rowOff>7620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E2DE224-6F69-A93A-841F-A14DE88316A0}"/>
            </a:ext>
          </a:extLst>
        </xdr:cNvPr>
        <xdr:cNvSpPr/>
      </xdr:nvSpPr>
      <xdr:spPr>
        <a:xfrm>
          <a:off x="76200" y="502920"/>
          <a:ext cx="2415540" cy="23622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portaltransparencia.gov.br/despesa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Q42"/>
  <sheetViews>
    <sheetView showGridLines="0" topLeftCell="A13" zoomScaleNormal="100" workbookViewId="0">
      <selection activeCell="N27" sqref="N27"/>
    </sheetView>
  </sheetViews>
  <sheetFormatPr defaultRowHeight="14.4"/>
  <cols>
    <col min="2" max="2" width="11.109375" customWidth="1"/>
  </cols>
  <sheetData>
    <row r="8" spans="2:17" ht="15" customHeight="1"/>
    <row r="9" spans="2:17" ht="9" customHeight="1">
      <c r="B9" s="39"/>
    </row>
    <row r="10" spans="2:17" ht="15" customHeight="1"/>
    <row r="13" spans="2:17" ht="18" customHeight="1">
      <c r="B13" s="40" t="s">
        <v>41</v>
      </c>
    </row>
    <row r="14" spans="2:17" ht="9.75" customHeight="1"/>
    <row r="15" spans="2:17" ht="28.5" customHeight="1">
      <c r="B15" s="124" t="s">
        <v>55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</row>
    <row r="16" spans="2:17" ht="9" customHeight="1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2:17" ht="11.25" customHeight="1">
      <c r="B17" s="41" t="s">
        <v>54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2:17">
      <c r="B18" s="3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2:17">
      <c r="B19" s="3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2:17">
      <c r="B20" s="38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2:17">
      <c r="B21" s="38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</row>
    <row r="22" spans="2:17">
      <c r="B22" s="38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2:17">
      <c r="B23" s="38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</row>
    <row r="24" spans="2:17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38" spans="2:17">
      <c r="C38" s="42"/>
    </row>
    <row r="39" spans="2:17" ht="32.25" customHeight="1" thickBot="1">
      <c r="B39" s="126" t="s">
        <v>56</v>
      </c>
      <c r="C39" s="126"/>
      <c r="D39" s="126"/>
      <c r="E39" s="126"/>
      <c r="F39" s="126"/>
      <c r="G39" s="126"/>
      <c r="H39" s="126"/>
      <c r="I39" s="126"/>
      <c r="J39" s="125" t="s">
        <v>13</v>
      </c>
      <c r="K39" s="125"/>
      <c r="L39" s="125" t="s">
        <v>57</v>
      </c>
      <c r="M39" s="125"/>
      <c r="N39" s="125" t="s">
        <v>15</v>
      </c>
      <c r="O39" s="125"/>
      <c r="P39" s="125" t="s">
        <v>53</v>
      </c>
      <c r="Q39" s="125"/>
    </row>
    <row r="40" spans="2:17" ht="30" customHeight="1" thickTop="1">
      <c r="B40" s="121"/>
      <c r="C40" s="122"/>
      <c r="D40" s="122"/>
      <c r="E40" s="122"/>
      <c r="F40" s="122"/>
      <c r="G40" s="122"/>
      <c r="H40" s="122"/>
      <c r="I40" s="123"/>
      <c r="J40" s="48"/>
      <c r="K40" s="62"/>
      <c r="L40" s="49"/>
      <c r="M40" s="62"/>
      <c r="N40" s="49"/>
      <c r="O40" s="62"/>
      <c r="P40" s="49"/>
      <c r="Q40" s="50"/>
    </row>
    <row r="41" spans="2:17" ht="30" customHeight="1" thickBot="1">
      <c r="B41" s="52"/>
      <c r="C41" s="53"/>
      <c r="D41" s="53"/>
      <c r="E41" s="53"/>
      <c r="F41" s="53"/>
      <c r="G41" s="53"/>
      <c r="H41" s="53"/>
      <c r="I41" s="54"/>
      <c r="J41" s="55"/>
      <c r="K41" s="64"/>
      <c r="L41" s="56"/>
      <c r="M41" s="64"/>
      <c r="N41" s="56"/>
      <c r="O41" s="64"/>
      <c r="P41" s="56"/>
      <c r="Q41" s="57"/>
    </row>
    <row r="42" spans="2:17" ht="30" customHeight="1">
      <c r="B42" s="66" t="s">
        <v>8</v>
      </c>
      <c r="C42" s="58"/>
      <c r="D42" s="58"/>
      <c r="E42" s="58"/>
      <c r="F42" s="58"/>
      <c r="G42" s="58"/>
      <c r="H42" s="58"/>
      <c r="I42" s="59"/>
      <c r="J42" s="60"/>
      <c r="K42" s="65"/>
      <c r="L42" s="58"/>
      <c r="M42" s="65"/>
      <c r="N42" s="58"/>
      <c r="O42" s="65"/>
      <c r="P42" s="58"/>
      <c r="Q42" s="61"/>
    </row>
  </sheetData>
  <mergeCells count="7">
    <mergeCell ref="B40:I40"/>
    <mergeCell ref="B15:Q15"/>
    <mergeCell ref="J39:K39"/>
    <mergeCell ref="L39:M39"/>
    <mergeCell ref="N39:O39"/>
    <mergeCell ref="P39:Q39"/>
    <mergeCell ref="B39:I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B49E-2D21-4AB3-A427-B263997A0711}">
  <dimension ref="B1:Q30"/>
  <sheetViews>
    <sheetView showGridLines="0" tabSelected="1" topLeftCell="A3" zoomScale="80" zoomScaleNormal="80" workbookViewId="0">
      <selection activeCell="I15" sqref="I15"/>
    </sheetView>
  </sheetViews>
  <sheetFormatPr defaultRowHeight="14.4"/>
  <cols>
    <col min="2" max="2" width="19.33203125" customWidth="1"/>
    <col min="3" max="3" width="22.44140625" customWidth="1"/>
    <col min="4" max="4" width="24.44140625" customWidth="1"/>
    <col min="5" max="5" width="38.88671875" customWidth="1"/>
    <col min="6" max="6" width="20.88671875" customWidth="1"/>
  </cols>
  <sheetData>
    <row r="1" spans="2:17">
      <c r="B1" s="38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2:17">
      <c r="B2" s="38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2:17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spans="2:17" ht="15.75" customHeight="1" thickBot="1"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</row>
    <row r="6" spans="2:17" ht="15" thickBot="1">
      <c r="B6" s="144" t="s">
        <v>60</v>
      </c>
      <c r="C6" s="145"/>
      <c r="D6" s="145"/>
      <c r="E6" s="146"/>
    </row>
    <row r="7" spans="2:17" ht="27.6">
      <c r="B7" s="85" t="s">
        <v>78</v>
      </c>
      <c r="C7" s="84" t="s">
        <v>79</v>
      </c>
      <c r="D7" s="84" t="s">
        <v>80</v>
      </c>
      <c r="E7" s="83" t="s">
        <v>61</v>
      </c>
      <c r="F7" s="143" t="s">
        <v>103</v>
      </c>
      <c r="G7" s="133"/>
      <c r="H7" s="133"/>
      <c r="I7" s="133"/>
      <c r="J7" s="133"/>
    </row>
    <row r="8" spans="2:17" ht="33.75" customHeight="1">
      <c r="B8" s="147" t="s">
        <v>81</v>
      </c>
      <c r="C8" s="148"/>
      <c r="D8" s="148"/>
      <c r="E8" s="149"/>
      <c r="F8" s="143"/>
      <c r="G8" s="133"/>
      <c r="H8" s="133"/>
      <c r="I8" s="133"/>
      <c r="J8" s="133"/>
    </row>
    <row r="9" spans="2:17" ht="41.25" customHeight="1">
      <c r="B9" s="147" t="s">
        <v>82</v>
      </c>
      <c r="C9" s="148"/>
      <c r="D9" s="150" t="s">
        <v>83</v>
      </c>
      <c r="E9" s="151"/>
      <c r="F9" s="143"/>
      <c r="G9" s="133"/>
      <c r="H9" s="133"/>
      <c r="I9" s="133"/>
      <c r="J9" s="133"/>
    </row>
    <row r="10" spans="2:17" ht="69" customHeight="1" thickBot="1">
      <c r="B10" s="152" t="s">
        <v>84</v>
      </c>
      <c r="C10" s="153"/>
      <c r="D10" s="153"/>
      <c r="E10" s="154"/>
      <c r="F10" s="143"/>
      <c r="G10" s="133"/>
      <c r="H10" s="133"/>
      <c r="I10" s="133"/>
      <c r="J10" s="133"/>
    </row>
    <row r="11" spans="2:17" ht="15" thickBot="1">
      <c r="B11" s="82"/>
      <c r="C11" s="82"/>
      <c r="D11" s="82"/>
      <c r="E11" s="82"/>
    </row>
    <row r="12" spans="2:17" ht="15" thickBot="1">
      <c r="B12" s="155" t="s">
        <v>45</v>
      </c>
      <c r="C12" s="156"/>
      <c r="D12" s="156"/>
      <c r="E12" s="157"/>
    </row>
    <row r="13" spans="2:17">
      <c r="B13" s="76" t="s">
        <v>43</v>
      </c>
      <c r="C13" s="75" t="s">
        <v>42</v>
      </c>
      <c r="D13" s="158" t="s">
        <v>33</v>
      </c>
      <c r="E13" s="159"/>
    </row>
    <row r="14" spans="2:17">
      <c r="B14" s="81">
        <v>44823</v>
      </c>
      <c r="C14" s="80">
        <v>196</v>
      </c>
      <c r="D14" s="134" t="s">
        <v>85</v>
      </c>
      <c r="E14" s="135"/>
    </row>
    <row r="15" spans="2:17">
      <c r="B15" s="81">
        <v>44925</v>
      </c>
      <c r="C15" s="80">
        <v>241</v>
      </c>
      <c r="D15" s="134" t="s">
        <v>86</v>
      </c>
      <c r="E15" s="135"/>
    </row>
    <row r="16" spans="2:17" ht="15" thickBot="1">
      <c r="B16" s="79" t="s">
        <v>49</v>
      </c>
      <c r="C16" s="78"/>
      <c r="D16" s="77"/>
      <c r="E16" s="96">
        <v>90427000</v>
      </c>
    </row>
    <row r="17" spans="2:8" ht="15" thickBot="1">
      <c r="B17" s="86"/>
      <c r="C17" s="86"/>
      <c r="D17" s="87"/>
      <c r="E17" s="86"/>
    </row>
    <row r="18" spans="2:8" ht="21.75" customHeight="1" thickBot="1">
      <c r="B18" s="160" t="s">
        <v>46</v>
      </c>
      <c r="C18" s="161"/>
      <c r="D18" s="161"/>
      <c r="E18" s="162"/>
    </row>
    <row r="19" spans="2:8">
      <c r="B19" s="76" t="s">
        <v>43</v>
      </c>
      <c r="C19" s="75" t="s">
        <v>42</v>
      </c>
      <c r="D19" s="158" t="s">
        <v>44</v>
      </c>
      <c r="E19" s="159"/>
    </row>
    <row r="20" spans="2:8">
      <c r="B20" s="81">
        <v>44816</v>
      </c>
      <c r="C20" s="80">
        <v>188</v>
      </c>
      <c r="D20" s="134" t="s">
        <v>87</v>
      </c>
      <c r="E20" s="135"/>
    </row>
    <row r="21" spans="2:8">
      <c r="B21" s="81">
        <v>44816</v>
      </c>
      <c r="C21" s="80">
        <v>189</v>
      </c>
      <c r="D21" s="134" t="s">
        <v>87</v>
      </c>
      <c r="E21" s="135"/>
    </row>
    <row r="22" spans="2:8" ht="15" customHeight="1">
      <c r="B22" s="81">
        <v>44834</v>
      </c>
      <c r="C22" s="80">
        <v>203</v>
      </c>
      <c r="D22" s="134" t="s">
        <v>88</v>
      </c>
      <c r="E22" s="135"/>
    </row>
    <row r="23" spans="2:8" ht="20.399999999999999" customHeight="1" thickBot="1">
      <c r="B23" s="81">
        <v>44852</v>
      </c>
      <c r="C23" s="80">
        <v>214</v>
      </c>
      <c r="D23" s="134" t="s">
        <v>89</v>
      </c>
      <c r="E23" s="135"/>
    </row>
    <row r="24" spans="2:8" ht="15" thickBot="1">
      <c r="B24" s="74" t="s">
        <v>49</v>
      </c>
      <c r="C24" s="73"/>
      <c r="D24" s="72"/>
      <c r="E24" s="97" t="s">
        <v>90</v>
      </c>
    </row>
    <row r="25" spans="2:8" ht="15" thickBot="1"/>
    <row r="26" spans="2:8" ht="15" thickBot="1">
      <c r="B26" s="136" t="s">
        <v>51</v>
      </c>
      <c r="C26" s="137"/>
      <c r="D26" s="137"/>
      <c r="E26" s="138"/>
    </row>
    <row r="27" spans="2:8" ht="15" customHeight="1" thickBot="1">
      <c r="B27" s="88" t="s">
        <v>43</v>
      </c>
      <c r="C27" s="120" t="s">
        <v>101</v>
      </c>
      <c r="D27" s="139" t="s">
        <v>100</v>
      </c>
      <c r="E27" s="140"/>
      <c r="F27" s="132" t="s">
        <v>93</v>
      </c>
      <c r="G27" s="133"/>
      <c r="H27" s="133"/>
    </row>
    <row r="28" spans="2:8" ht="24">
      <c r="B28" s="98">
        <v>44932</v>
      </c>
      <c r="C28" s="99" t="s">
        <v>91</v>
      </c>
      <c r="D28" s="141">
        <v>93983888.390000001</v>
      </c>
      <c r="E28" s="142"/>
      <c r="F28" s="132"/>
      <c r="G28" s="133"/>
      <c r="H28" s="133"/>
    </row>
    <row r="29" spans="2:8" ht="24">
      <c r="B29" s="100">
        <v>45295</v>
      </c>
      <c r="C29" s="101" t="s">
        <v>91</v>
      </c>
      <c r="D29" s="128">
        <v>84674309.719999999</v>
      </c>
      <c r="E29" s="129"/>
      <c r="F29" s="132"/>
      <c r="G29" s="133"/>
      <c r="H29" s="133"/>
    </row>
    <row r="30" spans="2:8" ht="24.6" thickBot="1">
      <c r="B30" s="102">
        <v>45376</v>
      </c>
      <c r="C30" s="103" t="s">
        <v>92</v>
      </c>
      <c r="D30" s="130">
        <v>-24000000</v>
      </c>
      <c r="E30" s="131"/>
      <c r="F30" s="132"/>
      <c r="G30" s="133"/>
      <c r="H30" s="133"/>
    </row>
  </sheetData>
  <mergeCells count="22">
    <mergeCell ref="F7:J10"/>
    <mergeCell ref="D20:E20"/>
    <mergeCell ref="B6:E6"/>
    <mergeCell ref="B8:E8"/>
    <mergeCell ref="B9:C9"/>
    <mergeCell ref="D9:E9"/>
    <mergeCell ref="B10:E10"/>
    <mergeCell ref="B12:E12"/>
    <mergeCell ref="D13:E13"/>
    <mergeCell ref="D14:E14"/>
    <mergeCell ref="D15:E15"/>
    <mergeCell ref="B18:E18"/>
    <mergeCell ref="D19:E19"/>
    <mergeCell ref="D29:E29"/>
    <mergeCell ref="D30:E30"/>
    <mergeCell ref="F27:H30"/>
    <mergeCell ref="D21:E21"/>
    <mergeCell ref="D22:E22"/>
    <mergeCell ref="D23:E23"/>
    <mergeCell ref="B26:E26"/>
    <mergeCell ref="D27:E27"/>
    <mergeCell ref="D28:E2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9EC1-254E-4B6B-97E0-F773D50FA2CA}">
  <dimension ref="A1"/>
  <sheetViews>
    <sheetView showGridLines="0" workbookViewId="0">
      <selection activeCell="N10" sqref="N10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AE66-B66A-48DA-848C-69A723A60232}">
  <dimension ref="B1:Q42"/>
  <sheetViews>
    <sheetView showGridLines="0" topLeftCell="A27" zoomScaleNormal="100" workbookViewId="0">
      <selection activeCell="J41" sqref="J41"/>
    </sheetView>
  </sheetViews>
  <sheetFormatPr defaultRowHeight="14.4"/>
  <cols>
    <col min="2" max="2" width="16.44140625" customWidth="1"/>
    <col min="3" max="3" width="17.33203125" customWidth="1"/>
    <col min="4" max="4" width="58" customWidth="1"/>
    <col min="5" max="5" width="23.44140625" customWidth="1"/>
  </cols>
  <sheetData>
    <row r="1" spans="2:17" ht="9" customHeight="1">
      <c r="B1" s="39"/>
    </row>
    <row r="2" spans="2:17" ht="15" customHeight="1"/>
    <row r="5" spans="2:17" ht="18" hidden="1" customHeight="1">
      <c r="B5" s="40"/>
    </row>
    <row r="6" spans="2:17" ht="9.75" hidden="1" customHeight="1"/>
    <row r="7" spans="2:17" ht="36.75" hidden="1" customHeight="1">
      <c r="B7" s="163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</row>
    <row r="8" spans="2:17" ht="12.75" customHeight="1">
      <c r="B8" s="6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</row>
    <row r="9" spans="2:17" ht="11.25" customHeight="1"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2:17">
      <c r="B10" s="38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</row>
    <row r="11" spans="2:17">
      <c r="B11" s="38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2:17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</row>
    <row r="13" spans="2:17" ht="15" thickBot="1"/>
    <row r="14" spans="2:17">
      <c r="B14" s="164" t="s">
        <v>59</v>
      </c>
      <c r="C14" s="165"/>
      <c r="D14" s="165"/>
      <c r="E14" s="166"/>
    </row>
    <row r="15" spans="2:17" ht="15" thickBot="1">
      <c r="B15" s="71" t="s">
        <v>43</v>
      </c>
      <c r="C15" s="70" t="s">
        <v>42</v>
      </c>
      <c r="D15" s="69" t="s">
        <v>48</v>
      </c>
      <c r="E15" s="68" t="s">
        <v>57</v>
      </c>
    </row>
    <row r="16" spans="2:17" ht="15" thickBot="1">
      <c r="B16" s="104">
        <v>44641</v>
      </c>
      <c r="C16" s="105">
        <v>3</v>
      </c>
      <c r="D16" s="105" t="s">
        <v>94</v>
      </c>
      <c r="E16" s="106">
        <v>-690092.97</v>
      </c>
    </row>
    <row r="17" spans="2:8" ht="15" thickBot="1">
      <c r="B17" s="104">
        <v>44641</v>
      </c>
      <c r="C17" s="105">
        <v>60</v>
      </c>
      <c r="D17" s="105" t="s">
        <v>94</v>
      </c>
      <c r="E17" s="107">
        <v>690092.97</v>
      </c>
    </row>
    <row r="18" spans="2:8" ht="15" thickBot="1">
      <c r="B18" s="104">
        <v>44642</v>
      </c>
      <c r="C18" s="105">
        <v>61</v>
      </c>
      <c r="D18" s="105" t="s">
        <v>94</v>
      </c>
      <c r="E18" s="107">
        <v>690092.07</v>
      </c>
    </row>
    <row r="19" spans="2:8" ht="15" thickBot="1">
      <c r="B19" s="104">
        <v>44680</v>
      </c>
      <c r="C19" s="105">
        <v>134</v>
      </c>
      <c r="D19" s="105" t="s">
        <v>94</v>
      </c>
      <c r="E19" s="107">
        <v>223201.87</v>
      </c>
    </row>
    <row r="20" spans="2:8" ht="15" thickBot="1">
      <c r="B20" s="104">
        <v>44698</v>
      </c>
      <c r="C20" s="105">
        <v>163</v>
      </c>
      <c r="D20" s="105" t="s">
        <v>94</v>
      </c>
      <c r="E20" s="107">
        <v>241326.76</v>
      </c>
    </row>
    <row r="21" spans="2:8" ht="15" thickBot="1">
      <c r="B21" s="104">
        <v>44735</v>
      </c>
      <c r="C21" s="105">
        <v>237</v>
      </c>
      <c r="D21" s="105" t="s">
        <v>94</v>
      </c>
      <c r="E21" s="107">
        <v>645585.44999999995</v>
      </c>
    </row>
    <row r="22" spans="2:8" ht="15" thickBot="1">
      <c r="B22" s="104">
        <v>44767</v>
      </c>
      <c r="C22" s="105">
        <v>306</v>
      </c>
      <c r="D22" s="105" t="s">
        <v>94</v>
      </c>
      <c r="E22" s="107">
        <v>611167.96</v>
      </c>
    </row>
    <row r="23" spans="2:8" ht="15" thickBot="1">
      <c r="B23" s="104">
        <v>44790</v>
      </c>
      <c r="C23" s="105">
        <v>342</v>
      </c>
      <c r="D23" s="105" t="s">
        <v>94</v>
      </c>
      <c r="E23" s="107">
        <v>734337.23</v>
      </c>
    </row>
    <row r="24" spans="2:8" ht="15" thickBot="1">
      <c r="B24" s="104">
        <v>44826</v>
      </c>
      <c r="C24" s="105">
        <v>402</v>
      </c>
      <c r="D24" s="105" t="s">
        <v>94</v>
      </c>
      <c r="E24" s="107">
        <v>864643.87</v>
      </c>
    </row>
    <row r="25" spans="2:8" ht="15" thickBot="1">
      <c r="B25" s="104">
        <v>44858</v>
      </c>
      <c r="C25" s="105">
        <v>493</v>
      </c>
      <c r="D25" s="105" t="s">
        <v>94</v>
      </c>
      <c r="E25" s="107">
        <v>1022841.39</v>
      </c>
    </row>
    <row r="26" spans="2:8" ht="15" thickBot="1">
      <c r="B26" s="104">
        <v>44893</v>
      </c>
      <c r="C26" s="105">
        <v>588</v>
      </c>
      <c r="D26" s="105" t="s">
        <v>94</v>
      </c>
      <c r="E26" s="107">
        <v>943408.64000000001</v>
      </c>
    </row>
    <row r="27" spans="2:8" ht="15" thickBot="1">
      <c r="B27" s="104">
        <v>44918</v>
      </c>
      <c r="C27" s="105">
        <v>651</v>
      </c>
      <c r="D27" s="105" t="s">
        <v>94</v>
      </c>
      <c r="E27" s="107">
        <v>1476861.58</v>
      </c>
    </row>
    <row r="28" spans="2:8" ht="15" thickBot="1">
      <c r="B28" s="167" t="s">
        <v>95</v>
      </c>
      <c r="C28" s="168"/>
      <c r="D28" s="169"/>
      <c r="E28" s="108">
        <v>7453466.8200000003</v>
      </c>
    </row>
    <row r="29" spans="2:8" ht="15" thickBot="1"/>
    <row r="30" spans="2:8">
      <c r="B30" s="170" t="s">
        <v>52</v>
      </c>
      <c r="C30" s="171"/>
      <c r="D30" s="171"/>
      <c r="E30" s="172"/>
    </row>
    <row r="31" spans="2:8" ht="15" thickBot="1">
      <c r="B31" s="71" t="s">
        <v>43</v>
      </c>
      <c r="C31" s="70" t="s">
        <v>42</v>
      </c>
      <c r="D31" s="69" t="s">
        <v>48</v>
      </c>
      <c r="E31" s="68" t="s">
        <v>64</v>
      </c>
    </row>
    <row r="32" spans="2:8" ht="15" customHeight="1" thickBot="1">
      <c r="B32" s="104" t="s">
        <v>96</v>
      </c>
      <c r="C32" s="105">
        <v>31</v>
      </c>
      <c r="D32" s="105" t="s">
        <v>94</v>
      </c>
      <c r="E32" s="107">
        <v>1238097.06</v>
      </c>
      <c r="F32" s="176" t="s">
        <v>97</v>
      </c>
      <c r="G32" s="177"/>
      <c r="H32" s="177"/>
    </row>
    <row r="33" spans="2:8" ht="15" thickBot="1">
      <c r="B33" s="104">
        <v>44998</v>
      </c>
      <c r="C33" s="105">
        <v>73</v>
      </c>
      <c r="D33" s="105" t="s">
        <v>94</v>
      </c>
      <c r="E33" s="107">
        <v>1502509.18</v>
      </c>
      <c r="F33" s="176"/>
      <c r="G33" s="177"/>
      <c r="H33" s="177"/>
    </row>
    <row r="34" spans="2:8" ht="15" thickBot="1">
      <c r="B34" s="104">
        <v>45027</v>
      </c>
      <c r="C34" s="105">
        <v>99</v>
      </c>
      <c r="D34" s="105" t="s">
        <v>94</v>
      </c>
      <c r="E34" s="107">
        <v>347103.23</v>
      </c>
      <c r="F34" s="176"/>
      <c r="G34" s="177"/>
      <c r="H34" s="177"/>
    </row>
    <row r="35" spans="2:8" ht="15" thickBot="1">
      <c r="B35" s="104">
        <v>45036</v>
      </c>
      <c r="C35" s="105">
        <v>122</v>
      </c>
      <c r="D35" s="105" t="s">
        <v>94</v>
      </c>
      <c r="E35" s="107">
        <v>1252620.23</v>
      </c>
      <c r="F35" s="176"/>
      <c r="G35" s="177"/>
      <c r="H35" s="177"/>
    </row>
    <row r="36" spans="2:8" ht="15" thickBot="1">
      <c r="B36" s="104">
        <v>45063</v>
      </c>
      <c r="C36" s="105">
        <v>157</v>
      </c>
      <c r="D36" s="105" t="s">
        <v>94</v>
      </c>
      <c r="E36" s="107">
        <v>907859.51</v>
      </c>
      <c r="F36" s="176"/>
      <c r="G36" s="177"/>
      <c r="H36" s="177"/>
    </row>
    <row r="37" spans="2:8" ht="15" thickBot="1">
      <c r="B37" s="104">
        <v>45104</v>
      </c>
      <c r="C37" s="105">
        <v>186</v>
      </c>
      <c r="D37" s="105" t="s">
        <v>94</v>
      </c>
      <c r="E37" s="107">
        <v>2867391.06</v>
      </c>
      <c r="F37" s="176"/>
      <c r="G37" s="177"/>
      <c r="H37" s="177"/>
    </row>
    <row r="38" spans="2:8" ht="15" thickBot="1">
      <c r="B38" s="104">
        <v>45135</v>
      </c>
      <c r="C38" s="105">
        <v>203</v>
      </c>
      <c r="D38" s="105" t="s">
        <v>94</v>
      </c>
      <c r="E38" s="107">
        <v>1193998.3999999999</v>
      </c>
      <c r="F38" s="176"/>
      <c r="G38" s="177"/>
      <c r="H38" s="177"/>
    </row>
    <row r="39" spans="2:8" ht="15" thickBot="1">
      <c r="B39" s="104">
        <v>45167</v>
      </c>
      <c r="C39" s="105">
        <v>210</v>
      </c>
      <c r="D39" s="105" t="s">
        <v>94</v>
      </c>
      <c r="E39" s="107">
        <v>1395383.95</v>
      </c>
      <c r="F39" s="176"/>
      <c r="G39" s="177"/>
      <c r="H39" s="177"/>
    </row>
    <row r="40" spans="2:8" ht="15" thickBot="1">
      <c r="B40" s="104">
        <v>45190</v>
      </c>
      <c r="C40" s="105">
        <v>15</v>
      </c>
      <c r="D40" s="105" t="s">
        <v>94</v>
      </c>
      <c r="E40" s="107">
        <v>-1395383.95</v>
      </c>
      <c r="F40" s="176"/>
      <c r="G40" s="177"/>
      <c r="H40" s="177"/>
    </row>
    <row r="41" spans="2:8" ht="15" thickBot="1">
      <c r="B41" s="104">
        <v>45315</v>
      </c>
      <c r="C41" s="105">
        <v>39</v>
      </c>
      <c r="D41" s="105" t="s">
        <v>94</v>
      </c>
      <c r="E41" s="107">
        <v>695891.64</v>
      </c>
      <c r="F41" s="176"/>
      <c r="G41" s="177"/>
      <c r="H41" s="177"/>
    </row>
    <row r="42" spans="2:8" ht="15" thickBot="1">
      <c r="B42" s="173" t="s">
        <v>95</v>
      </c>
      <c r="C42" s="174"/>
      <c r="D42" s="175"/>
      <c r="E42" s="109">
        <v>10005470.310000001</v>
      </c>
    </row>
  </sheetData>
  <mergeCells count="6">
    <mergeCell ref="B7:Q7"/>
    <mergeCell ref="B14:E14"/>
    <mergeCell ref="B28:D28"/>
    <mergeCell ref="B30:E30"/>
    <mergeCell ref="B42:D42"/>
    <mergeCell ref="F32:H4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5D3D-47EF-462E-999D-07399444B023}">
  <dimension ref="B1:Q33"/>
  <sheetViews>
    <sheetView showGridLines="0" zoomScale="80" zoomScaleNormal="80" workbookViewId="0">
      <selection activeCell="K30" sqref="K30"/>
    </sheetView>
  </sheetViews>
  <sheetFormatPr defaultRowHeight="14.4"/>
  <cols>
    <col min="2" max="2" width="16.6640625" customWidth="1"/>
    <col min="3" max="3" width="17.6640625" customWidth="1"/>
    <col min="4" max="4" width="21.88671875" customWidth="1"/>
    <col min="5" max="5" width="42.33203125" customWidth="1"/>
    <col min="6" max="6" width="25.33203125" customWidth="1"/>
  </cols>
  <sheetData>
    <row r="1" spans="2:17" ht="15" customHeight="1"/>
    <row r="4" spans="2:17" ht="11.25" customHeight="1"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spans="2:17">
      <c r="B5" s="38"/>
      <c r="C5" s="37"/>
      <c r="D5" s="37"/>
      <c r="E5" s="37"/>
      <c r="F5" s="37"/>
      <c r="H5" s="37"/>
      <c r="I5" s="37"/>
      <c r="J5" s="37"/>
      <c r="K5" s="37"/>
      <c r="L5" s="37"/>
      <c r="M5" s="37"/>
      <c r="N5" s="37"/>
      <c r="O5" s="37"/>
      <c r="P5" s="37"/>
      <c r="Q5" s="37"/>
    </row>
    <row r="6" spans="2:17">
      <c r="B6" s="38"/>
      <c r="C6" s="37"/>
      <c r="D6" s="37"/>
      <c r="E6" s="37"/>
      <c r="F6" s="37"/>
      <c r="H6" s="37"/>
      <c r="I6" s="37"/>
      <c r="J6" s="37"/>
      <c r="K6" s="37"/>
      <c r="L6" s="37"/>
      <c r="M6" s="37"/>
      <c r="N6" s="37"/>
      <c r="O6" s="37"/>
      <c r="P6" s="37"/>
      <c r="Q6" s="37"/>
    </row>
    <row r="7" spans="2:17">
      <c r="B7" s="37"/>
      <c r="C7" s="37"/>
      <c r="D7" s="37"/>
      <c r="E7" s="37"/>
      <c r="F7" s="37"/>
      <c r="H7" s="37"/>
      <c r="I7" s="37"/>
      <c r="J7" s="37"/>
      <c r="K7" s="37"/>
      <c r="L7" s="37"/>
      <c r="M7" s="37"/>
      <c r="N7" s="37"/>
      <c r="O7" s="37"/>
      <c r="P7" s="37"/>
      <c r="Q7" s="37"/>
    </row>
    <row r="10" spans="2:17" ht="21.75" customHeight="1">
      <c r="B10" s="178" t="s">
        <v>58</v>
      </c>
      <c r="C10" s="179"/>
      <c r="D10" s="179"/>
      <c r="E10" s="179"/>
      <c r="F10" s="179"/>
    </row>
    <row r="11" spans="2:17" ht="28.2" thickBot="1">
      <c r="B11" s="110" t="s">
        <v>47</v>
      </c>
      <c r="C11" s="111" t="s">
        <v>42</v>
      </c>
      <c r="D11" s="111" t="s">
        <v>50</v>
      </c>
      <c r="E11" s="112" t="s">
        <v>48</v>
      </c>
      <c r="F11" s="113" t="s">
        <v>65</v>
      </c>
    </row>
    <row r="12" spans="2:17" ht="21.75" customHeight="1" thickBot="1">
      <c r="B12" s="114">
        <v>44643</v>
      </c>
      <c r="C12" s="115">
        <v>106</v>
      </c>
      <c r="D12" s="115" t="s">
        <v>62</v>
      </c>
      <c r="E12" s="115" t="s">
        <v>94</v>
      </c>
      <c r="F12" s="116">
        <v>690092.07</v>
      </c>
    </row>
    <row r="13" spans="2:17" ht="21" thickBot="1">
      <c r="B13" s="104">
        <v>44685</v>
      </c>
      <c r="C13" s="105">
        <v>209</v>
      </c>
      <c r="D13" s="105" t="s">
        <v>62</v>
      </c>
      <c r="E13" s="105" t="s">
        <v>94</v>
      </c>
      <c r="F13" s="107">
        <v>223201.87</v>
      </c>
    </row>
    <row r="14" spans="2:17" ht="21" thickBot="1">
      <c r="B14" s="104">
        <v>44704</v>
      </c>
      <c r="C14" s="105">
        <v>227</v>
      </c>
      <c r="D14" s="105" t="s">
        <v>62</v>
      </c>
      <c r="E14" s="105" t="s">
        <v>94</v>
      </c>
      <c r="F14" s="107">
        <v>241326.76</v>
      </c>
    </row>
    <row r="15" spans="2:17" ht="21" thickBot="1">
      <c r="B15" s="104">
        <v>44741</v>
      </c>
      <c r="C15" s="105">
        <v>333</v>
      </c>
      <c r="D15" s="105" t="s">
        <v>62</v>
      </c>
      <c r="E15" s="105" t="s">
        <v>94</v>
      </c>
      <c r="F15" s="107">
        <v>645585.44999999995</v>
      </c>
    </row>
    <row r="16" spans="2:17" ht="21" thickBot="1">
      <c r="B16" s="104">
        <v>44769</v>
      </c>
      <c r="C16" s="105">
        <v>401</v>
      </c>
      <c r="D16" s="105" t="s">
        <v>62</v>
      </c>
      <c r="E16" s="105" t="s">
        <v>94</v>
      </c>
      <c r="F16" s="107">
        <v>611167.96</v>
      </c>
    </row>
    <row r="17" spans="2:6" ht="35.25" customHeight="1" thickBot="1">
      <c r="B17" s="104">
        <v>44797</v>
      </c>
      <c r="C17" s="105">
        <v>438</v>
      </c>
      <c r="D17" s="105" t="s">
        <v>62</v>
      </c>
      <c r="E17" s="105" t="s">
        <v>94</v>
      </c>
      <c r="F17" s="107">
        <v>734337.23</v>
      </c>
    </row>
    <row r="18" spans="2:6" ht="21" thickBot="1">
      <c r="B18" s="104">
        <v>44827</v>
      </c>
      <c r="C18" s="105">
        <v>494</v>
      </c>
      <c r="D18" s="105" t="s">
        <v>62</v>
      </c>
      <c r="E18" s="105" t="s">
        <v>94</v>
      </c>
      <c r="F18" s="107">
        <v>864643.87</v>
      </c>
    </row>
    <row r="19" spans="2:6" ht="21" thickBot="1">
      <c r="B19" s="104">
        <v>44860</v>
      </c>
      <c r="C19" s="105">
        <v>604</v>
      </c>
      <c r="D19" s="105" t="s">
        <v>62</v>
      </c>
      <c r="E19" s="105" t="s">
        <v>94</v>
      </c>
      <c r="F19" s="107">
        <v>1022841.39</v>
      </c>
    </row>
    <row r="20" spans="2:6" ht="21" thickBot="1">
      <c r="B20" s="104">
        <v>44894</v>
      </c>
      <c r="C20" s="105">
        <v>670</v>
      </c>
      <c r="D20" s="105" t="s">
        <v>62</v>
      </c>
      <c r="E20" s="105" t="s">
        <v>94</v>
      </c>
      <c r="F20" s="107">
        <v>943408.64000000001</v>
      </c>
    </row>
    <row r="21" spans="2:6" ht="21" thickBot="1">
      <c r="B21" s="104">
        <v>44923</v>
      </c>
      <c r="C21" s="105">
        <v>741</v>
      </c>
      <c r="D21" s="105" t="s">
        <v>62</v>
      </c>
      <c r="E21" s="105" t="s">
        <v>94</v>
      </c>
      <c r="F21" s="107">
        <v>1476861.58</v>
      </c>
    </row>
    <row r="22" spans="2:6" ht="15" thickBot="1">
      <c r="B22" s="173" t="s">
        <v>95</v>
      </c>
      <c r="C22" s="174"/>
      <c r="D22" s="174"/>
      <c r="E22" s="175"/>
      <c r="F22" s="109">
        <v>7453466.8200000003</v>
      </c>
    </row>
    <row r="23" spans="2:6" ht="15" thickBot="1"/>
    <row r="24" spans="2:6">
      <c r="B24" s="170" t="s">
        <v>53</v>
      </c>
      <c r="C24" s="171"/>
      <c r="D24" s="171"/>
      <c r="E24" s="171"/>
      <c r="F24" s="172"/>
    </row>
    <row r="25" spans="2:6" ht="28.2" thickBot="1">
      <c r="B25" s="71" t="s">
        <v>47</v>
      </c>
      <c r="C25" s="70" t="s">
        <v>42</v>
      </c>
      <c r="D25" s="70" t="s">
        <v>50</v>
      </c>
      <c r="E25" s="69" t="s">
        <v>48</v>
      </c>
      <c r="F25" s="68" t="s">
        <v>66</v>
      </c>
    </row>
    <row r="26" spans="2:6" ht="21" thickBot="1">
      <c r="B26" s="117">
        <v>44952</v>
      </c>
      <c r="C26" s="105">
        <v>19</v>
      </c>
      <c r="D26" s="105" t="s">
        <v>62</v>
      </c>
      <c r="E26" s="105" t="s">
        <v>94</v>
      </c>
      <c r="F26" s="118">
        <v>1238097.06</v>
      </c>
    </row>
    <row r="27" spans="2:6" ht="21" thickBot="1">
      <c r="B27" s="117">
        <v>45002</v>
      </c>
      <c r="C27" s="105">
        <v>69</v>
      </c>
      <c r="D27" s="105" t="s">
        <v>62</v>
      </c>
      <c r="E27" s="105" t="s">
        <v>94</v>
      </c>
      <c r="F27" s="118">
        <v>1502509.18</v>
      </c>
    </row>
    <row r="28" spans="2:6" ht="21" thickBot="1">
      <c r="B28" s="117">
        <v>45029</v>
      </c>
      <c r="C28" s="105">
        <v>104</v>
      </c>
      <c r="D28" s="105" t="s">
        <v>62</v>
      </c>
      <c r="E28" s="105" t="s">
        <v>94</v>
      </c>
      <c r="F28" s="118">
        <v>347103.23</v>
      </c>
    </row>
    <row r="29" spans="2:6" ht="21" thickBot="1">
      <c r="B29" s="117">
        <v>45041</v>
      </c>
      <c r="C29" s="105">
        <v>140</v>
      </c>
      <c r="D29" s="105" t="s">
        <v>62</v>
      </c>
      <c r="E29" s="105" t="s">
        <v>94</v>
      </c>
      <c r="F29" s="118">
        <v>1252620.23</v>
      </c>
    </row>
    <row r="30" spans="2:6" ht="21" thickBot="1">
      <c r="B30" s="117">
        <v>45069</v>
      </c>
      <c r="C30" s="105">
        <v>185</v>
      </c>
      <c r="D30" s="105" t="s">
        <v>62</v>
      </c>
      <c r="E30" s="105" t="s">
        <v>94</v>
      </c>
      <c r="F30" s="118">
        <v>907859.51</v>
      </c>
    </row>
    <row r="31" spans="2:6" ht="21" thickBot="1">
      <c r="B31" s="117">
        <v>45107</v>
      </c>
      <c r="C31" s="105">
        <v>286</v>
      </c>
      <c r="D31" s="105" t="s">
        <v>62</v>
      </c>
      <c r="E31" s="105" t="s">
        <v>94</v>
      </c>
      <c r="F31" s="118">
        <v>2867391.06</v>
      </c>
    </row>
    <row r="32" spans="2:6" ht="21" thickBot="1">
      <c r="B32" s="117">
        <v>45140</v>
      </c>
      <c r="C32" s="105">
        <v>344</v>
      </c>
      <c r="D32" s="105" t="s">
        <v>62</v>
      </c>
      <c r="E32" s="105" t="s">
        <v>94</v>
      </c>
      <c r="F32" s="118">
        <v>1193998.3999999999</v>
      </c>
    </row>
    <row r="33" spans="2:6" ht="15" thickBot="1">
      <c r="B33" s="180" t="s">
        <v>95</v>
      </c>
      <c r="C33" s="181"/>
      <c r="D33" s="181"/>
      <c r="E33" s="182"/>
      <c r="F33" s="119">
        <v>9309578.6699999999</v>
      </c>
    </row>
  </sheetData>
  <mergeCells count="4">
    <mergeCell ref="B10:F10"/>
    <mergeCell ref="B22:E22"/>
    <mergeCell ref="B24:F24"/>
    <mergeCell ref="B33:E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1E0B-3121-4A7D-BB65-661097F73B42}">
  <dimension ref="A1:J4"/>
  <sheetViews>
    <sheetView showGridLines="0" zoomScale="80" zoomScaleNormal="80" workbookViewId="0">
      <selection activeCell="H1" sqref="H1"/>
    </sheetView>
  </sheetViews>
  <sheetFormatPr defaultColWidth="76.44140625" defaultRowHeight="14.4"/>
  <cols>
    <col min="1" max="1" width="13.5546875" customWidth="1"/>
    <col min="2" max="2" width="16.109375" customWidth="1"/>
    <col min="3" max="3" width="13.88671875" customWidth="1"/>
    <col min="4" max="4" width="15.21875" customWidth="1"/>
    <col min="5" max="5" width="13.21875" customWidth="1"/>
    <col min="6" max="6" width="14.88671875" customWidth="1"/>
    <col min="7" max="7" width="15.21875" customWidth="1"/>
    <col min="8" max="8" width="17.21875" customWidth="1"/>
    <col min="9" max="9" width="21.33203125" customWidth="1"/>
    <col min="10" max="10" width="19.6640625" customWidth="1"/>
  </cols>
  <sheetData>
    <row r="1" spans="1:10" ht="70.2" customHeight="1">
      <c r="A1" s="95" t="s">
        <v>63</v>
      </c>
      <c r="B1" s="95" t="s">
        <v>20</v>
      </c>
      <c r="C1" s="90" t="s">
        <v>13</v>
      </c>
      <c r="D1" s="90" t="s">
        <v>57</v>
      </c>
      <c r="E1" s="90" t="s">
        <v>15</v>
      </c>
      <c r="F1" s="90" t="s">
        <v>69</v>
      </c>
      <c r="G1" s="90" t="s">
        <v>70</v>
      </c>
      <c r="H1" s="90" t="s">
        <v>102</v>
      </c>
      <c r="I1" s="90" t="s">
        <v>71</v>
      </c>
      <c r="J1" s="90" t="s">
        <v>72</v>
      </c>
    </row>
    <row r="2" spans="1:10" ht="36.6" customHeight="1">
      <c r="A2" s="91"/>
      <c r="B2" s="91"/>
      <c r="C2" s="91"/>
      <c r="D2" s="91"/>
      <c r="E2" s="91"/>
      <c r="F2" s="91"/>
      <c r="G2" s="91"/>
      <c r="H2" s="91"/>
      <c r="I2" s="91"/>
      <c r="J2" s="91"/>
    </row>
    <row r="3" spans="1:10" ht="36.6" customHeight="1">
      <c r="A3" s="94"/>
      <c r="B3" s="94"/>
      <c r="C3" s="94"/>
      <c r="D3" s="94"/>
      <c r="E3" s="94"/>
      <c r="F3" s="94"/>
      <c r="G3" s="94"/>
      <c r="H3" s="94"/>
      <c r="I3" s="94"/>
      <c r="J3" s="94"/>
    </row>
    <row r="4" spans="1:10" ht="36.6" customHeight="1">
      <c r="A4" s="92" t="s">
        <v>8</v>
      </c>
      <c r="B4" s="92"/>
      <c r="C4" s="93"/>
      <c r="D4" s="93"/>
      <c r="E4" s="93"/>
      <c r="F4" s="93"/>
      <c r="G4" s="93"/>
      <c r="H4" s="93"/>
      <c r="I4" s="93"/>
      <c r="J4" s="9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9294-E489-43A6-8A54-51F6A371E2C1}">
  <dimension ref="A1:N4"/>
  <sheetViews>
    <sheetView showGridLines="0" zoomScale="80" zoomScaleNormal="80" workbookViewId="0">
      <selection activeCell="I13" sqref="I13"/>
    </sheetView>
  </sheetViews>
  <sheetFormatPr defaultColWidth="76.44140625" defaultRowHeight="14.4"/>
  <cols>
    <col min="1" max="1" width="13.5546875" customWidth="1"/>
    <col min="2" max="6" width="16.109375" customWidth="1"/>
    <col min="7" max="7" width="13.88671875" customWidth="1"/>
    <col min="8" max="8" width="15.21875" customWidth="1"/>
    <col min="9" max="9" width="13.21875" customWidth="1"/>
    <col min="10" max="10" width="14.88671875" customWidth="1"/>
    <col min="11" max="11" width="15.21875" customWidth="1"/>
    <col min="12" max="12" width="17.21875" customWidth="1"/>
    <col min="13" max="13" width="21.33203125" customWidth="1"/>
    <col min="14" max="14" width="19.6640625" customWidth="1"/>
  </cols>
  <sheetData>
    <row r="1" spans="1:14" ht="70.2" customHeight="1">
      <c r="A1" s="95" t="s">
        <v>74</v>
      </c>
      <c r="B1" s="95" t="s">
        <v>75</v>
      </c>
      <c r="C1" s="95" t="s">
        <v>98</v>
      </c>
      <c r="D1" s="95" t="s">
        <v>99</v>
      </c>
      <c r="E1" s="95" t="s">
        <v>76</v>
      </c>
      <c r="F1" s="95" t="s">
        <v>77</v>
      </c>
      <c r="G1" s="90" t="s">
        <v>13</v>
      </c>
      <c r="H1" s="90" t="s">
        <v>57</v>
      </c>
      <c r="I1" s="90" t="s">
        <v>15</v>
      </c>
      <c r="J1" s="90" t="s">
        <v>69</v>
      </c>
      <c r="K1" s="90" t="s">
        <v>70</v>
      </c>
      <c r="L1" s="90" t="s">
        <v>102</v>
      </c>
      <c r="M1" s="90" t="s">
        <v>71</v>
      </c>
      <c r="N1" s="90" t="s">
        <v>72</v>
      </c>
    </row>
    <row r="2" spans="1:14" ht="36.6" customHeight="1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4" ht="36.6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spans="1:14" ht="36.6" customHeight="1">
      <c r="A4" s="92" t="s">
        <v>8</v>
      </c>
      <c r="B4" s="92"/>
      <c r="C4" s="92"/>
      <c r="D4" s="92"/>
      <c r="E4" s="92"/>
      <c r="F4" s="92"/>
      <c r="G4" s="93"/>
      <c r="H4" s="93"/>
      <c r="I4" s="93"/>
      <c r="J4" s="93"/>
      <c r="K4" s="93"/>
      <c r="L4" s="93"/>
      <c r="M4" s="93"/>
      <c r="N4" s="9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730C-A887-480C-82C3-06459936A46E}">
  <dimension ref="A1"/>
  <sheetViews>
    <sheetView showGridLines="0" workbookViewId="0">
      <selection activeCell="N10" sqref="N10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5:H26"/>
  <sheetViews>
    <sheetView showGridLines="0" topLeftCell="A10" zoomScale="90" zoomScaleNormal="90" workbookViewId="0">
      <selection activeCell="A7" sqref="A7:D7"/>
    </sheetView>
  </sheetViews>
  <sheetFormatPr defaultColWidth="76.44140625" defaultRowHeight="14.4"/>
  <cols>
    <col min="1" max="1" width="24.6640625" customWidth="1"/>
    <col min="2" max="2" width="27" customWidth="1"/>
    <col min="3" max="3" width="23.109375" customWidth="1"/>
    <col min="4" max="4" width="27.5546875" customWidth="1"/>
    <col min="5" max="5" width="15.6640625" customWidth="1"/>
    <col min="6" max="6" width="16.44140625" customWidth="1"/>
    <col min="7" max="7" width="9.6640625" customWidth="1"/>
    <col min="8" max="8" width="50.33203125" customWidth="1"/>
  </cols>
  <sheetData>
    <row r="5" spans="1:8" ht="21.75" customHeight="1" thickBot="1">
      <c r="C5" s="1"/>
      <c r="D5" s="1"/>
      <c r="E5" s="1"/>
      <c r="F5" s="1"/>
      <c r="H5" t="s">
        <v>11</v>
      </c>
    </row>
    <row r="6" spans="1:8" ht="30" customHeight="1" thickBot="1">
      <c r="A6" s="187" t="s">
        <v>32</v>
      </c>
      <c r="B6" s="188"/>
      <c r="C6" s="188"/>
      <c r="D6" s="189"/>
      <c r="E6" s="190" t="s">
        <v>33</v>
      </c>
      <c r="F6" s="191"/>
      <c r="H6" s="23" t="s">
        <v>12</v>
      </c>
    </row>
    <row r="7" spans="1:8" ht="30" customHeight="1" thickBot="1">
      <c r="A7" s="192" t="s">
        <v>38</v>
      </c>
      <c r="B7" s="193"/>
      <c r="C7" s="193"/>
      <c r="D7" s="194"/>
      <c r="E7" s="199">
        <f>'Pesquisa básica 1'!X2</f>
        <v>3478961699.73</v>
      </c>
      <c r="F7" s="200"/>
      <c r="H7" s="24" t="s">
        <v>13</v>
      </c>
    </row>
    <row r="8" spans="1:8" ht="30" customHeight="1" thickBot="1">
      <c r="A8" s="183" t="s">
        <v>27</v>
      </c>
      <c r="B8" s="195"/>
      <c r="C8" s="195"/>
      <c r="D8" s="184"/>
      <c r="E8" s="201">
        <f>'Pesquisa básica 1'!W15</f>
        <v>720584233.74000001</v>
      </c>
      <c r="F8" s="202"/>
      <c r="H8" s="24" t="s">
        <v>14</v>
      </c>
    </row>
    <row r="9" spans="1:8" ht="30" customHeight="1" thickBot="1">
      <c r="A9" s="31" t="s">
        <v>28</v>
      </c>
      <c r="B9" s="32"/>
      <c r="C9" s="32"/>
      <c r="D9" s="33"/>
      <c r="E9" s="205">
        <f>'Pesquisa básica 1'!X15</f>
        <v>599300000</v>
      </c>
      <c r="F9" s="206"/>
      <c r="H9" s="24" t="s">
        <v>15</v>
      </c>
    </row>
    <row r="10" spans="1:8" ht="29.25" customHeight="1" thickBot="1">
      <c r="A10" s="196" t="s">
        <v>29</v>
      </c>
      <c r="B10" s="197"/>
      <c r="C10" s="197"/>
      <c r="D10" s="198"/>
      <c r="E10" s="203">
        <f>'Pesquisa básica 1'!Y15</f>
        <v>599300000</v>
      </c>
      <c r="F10" s="204"/>
      <c r="H10" s="24" t="s">
        <v>16</v>
      </c>
    </row>
    <row r="12" spans="1:8">
      <c r="H12" s="24" t="s">
        <v>19</v>
      </c>
    </row>
    <row r="13" spans="1:8">
      <c r="H13" s="24" t="s">
        <v>17</v>
      </c>
    </row>
    <row r="14" spans="1:8">
      <c r="H14" s="24" t="s">
        <v>18</v>
      </c>
    </row>
    <row r="20" spans="1:6" ht="15" thickBot="1">
      <c r="C20" s="1"/>
      <c r="D20" s="1"/>
      <c r="E20" s="1"/>
      <c r="F20" s="1"/>
    </row>
    <row r="21" spans="1:6" ht="24.75" customHeight="1" thickBot="1">
      <c r="A21" s="187" t="s">
        <v>34</v>
      </c>
      <c r="B21" s="189"/>
      <c r="C21" s="4">
        <v>2021</v>
      </c>
      <c r="D21" s="4" t="s">
        <v>35</v>
      </c>
      <c r="E21" s="4" t="s">
        <v>36</v>
      </c>
      <c r="F21" s="4" t="s">
        <v>37</v>
      </c>
    </row>
    <row r="22" spans="1:6" ht="27.75" customHeight="1" thickBot="1">
      <c r="A22" s="192" t="str">
        <f>A7</f>
        <v>Repassado ao Estado</v>
      </c>
      <c r="B22" s="194"/>
      <c r="C22" s="12">
        <f>E7</f>
        <v>3478961699.73</v>
      </c>
      <c r="D22" s="12"/>
      <c r="E22" s="12"/>
      <c r="F22" s="12"/>
    </row>
    <row r="23" spans="1:6" ht="27.75" customHeight="1" thickBot="1">
      <c r="A23" s="183" t="str">
        <f>A8</f>
        <v>Empenhado</v>
      </c>
      <c r="B23" s="184"/>
      <c r="C23" s="2">
        <f>E8</f>
        <v>720584233.74000001</v>
      </c>
      <c r="D23" s="2"/>
      <c r="E23" s="2"/>
      <c r="F23" s="2"/>
    </row>
    <row r="24" spans="1:6" ht="27.75" customHeight="1" thickBot="1">
      <c r="A24" s="183" t="str">
        <f>A9</f>
        <v>Liquidado</v>
      </c>
      <c r="B24" s="184"/>
      <c r="C24" s="2">
        <f>E9</f>
        <v>599300000</v>
      </c>
      <c r="D24" s="2"/>
      <c r="E24" s="2"/>
      <c r="F24" s="2"/>
    </row>
    <row r="25" spans="1:6" ht="22.5" customHeight="1" thickBot="1">
      <c r="A25" s="183" t="str">
        <f>A10</f>
        <v>Pago</v>
      </c>
      <c r="B25" s="184"/>
      <c r="C25" s="2">
        <f>E10</f>
        <v>599300000</v>
      </c>
      <c r="D25" s="2"/>
      <c r="E25" s="2"/>
      <c r="F25" s="2"/>
    </row>
    <row r="26" spans="1:6" ht="15" thickBot="1">
      <c r="A26" s="185" t="s">
        <v>8</v>
      </c>
      <c r="B26" s="186"/>
      <c r="C26" s="7"/>
      <c r="D26" s="7">
        <f>SUM(D22:D25)</f>
        <v>0</v>
      </c>
      <c r="E26" s="7">
        <f>SUM(E22:E25)</f>
        <v>0</v>
      </c>
      <c r="F26" s="7">
        <f>SUM(F22:F25)</f>
        <v>0</v>
      </c>
    </row>
  </sheetData>
  <mergeCells count="15">
    <mergeCell ref="A24:B24"/>
    <mergeCell ref="A26:B26"/>
    <mergeCell ref="A6:D6"/>
    <mergeCell ref="E6:F6"/>
    <mergeCell ref="A21:B21"/>
    <mergeCell ref="A7:D7"/>
    <mergeCell ref="A8:D8"/>
    <mergeCell ref="A10:D10"/>
    <mergeCell ref="E7:F7"/>
    <mergeCell ref="E8:F8"/>
    <mergeCell ref="E10:F10"/>
    <mergeCell ref="A22:B22"/>
    <mergeCell ref="A23:B23"/>
    <mergeCell ref="A25:B25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9:I25"/>
  <sheetViews>
    <sheetView showGridLines="0" zoomScale="90" zoomScaleNormal="90" workbookViewId="0">
      <selection activeCell="I14" sqref="I14"/>
    </sheetView>
  </sheetViews>
  <sheetFormatPr defaultColWidth="76.44140625" defaultRowHeight="14.4"/>
  <cols>
    <col min="1" max="1" width="8.5546875" customWidth="1"/>
    <col min="2" max="2" width="11.33203125" customWidth="1"/>
    <col min="3" max="3" width="51.6640625" customWidth="1"/>
    <col min="4" max="4" width="23.109375" customWidth="1"/>
    <col min="5" max="5" width="18" customWidth="1"/>
    <col min="6" max="6" width="15.6640625" customWidth="1"/>
    <col min="7" max="7" width="18.109375" customWidth="1"/>
    <col min="8" max="8" width="9.6640625" customWidth="1"/>
  </cols>
  <sheetData>
    <row r="9" spans="1:9" ht="21.75" customHeight="1" thickBot="1">
      <c r="D9" s="1"/>
      <c r="E9" s="1"/>
      <c r="F9" s="1"/>
      <c r="G9" s="1"/>
    </row>
    <row r="10" spans="1:9" ht="30" customHeight="1" thickBot="1">
      <c r="A10" s="4" t="s">
        <v>9</v>
      </c>
      <c r="B10" s="18" t="s">
        <v>10</v>
      </c>
      <c r="C10" s="11" t="s">
        <v>0</v>
      </c>
      <c r="D10" s="4" t="s">
        <v>1</v>
      </c>
      <c r="E10" s="4" t="s">
        <v>2</v>
      </c>
      <c r="F10" s="4" t="s">
        <v>3</v>
      </c>
      <c r="G10" s="4" t="s">
        <v>7</v>
      </c>
      <c r="I10" s="16"/>
    </row>
    <row r="11" spans="1:9" ht="30" customHeight="1" thickBot="1">
      <c r="A11" s="8"/>
      <c r="B11" s="19">
        <v>44197</v>
      </c>
      <c r="C11" s="13" t="s">
        <v>4</v>
      </c>
      <c r="D11" s="12">
        <v>120427975.22</v>
      </c>
      <c r="E11" s="12">
        <v>110097973.34999999</v>
      </c>
      <c r="F11" s="12">
        <v>107805093.79000001</v>
      </c>
      <c r="G11" s="12">
        <v>1005093.79</v>
      </c>
    </row>
    <row r="12" spans="1:9" ht="30" customHeight="1" thickBot="1">
      <c r="A12" s="9"/>
      <c r="B12" s="20">
        <v>44228</v>
      </c>
      <c r="C12" s="6" t="s">
        <v>4</v>
      </c>
      <c r="D12" s="2">
        <f>D11/3</f>
        <v>40142658.406666666</v>
      </c>
      <c r="E12" s="2">
        <v>1473665.5</v>
      </c>
      <c r="F12" s="2">
        <v>1457209.97</v>
      </c>
      <c r="G12" s="2">
        <v>0</v>
      </c>
    </row>
    <row r="13" spans="1:9" ht="30" customHeight="1" thickBot="1">
      <c r="A13" s="9"/>
      <c r="B13" s="20">
        <v>44197</v>
      </c>
      <c r="C13" s="6" t="s">
        <v>5</v>
      </c>
      <c r="D13" s="2">
        <v>636485.18000000005</v>
      </c>
      <c r="E13" s="2">
        <v>519546.32</v>
      </c>
      <c r="F13" s="2">
        <v>505046.36</v>
      </c>
      <c r="G13" s="2">
        <v>100</v>
      </c>
    </row>
    <row r="14" spans="1:9" ht="30" customHeight="1" thickBot="1">
      <c r="A14" s="9"/>
      <c r="B14" s="20">
        <v>44228</v>
      </c>
      <c r="C14" s="6" t="s">
        <v>5</v>
      </c>
      <c r="D14" s="2">
        <v>4184619.14</v>
      </c>
      <c r="E14" s="2">
        <v>3869377.71</v>
      </c>
      <c r="F14" s="2">
        <v>3844065.27</v>
      </c>
      <c r="G14" s="2">
        <v>38465.269999999997</v>
      </c>
    </row>
    <row r="15" spans="1:9" ht="30" customHeight="1" thickBot="1">
      <c r="A15" s="9"/>
      <c r="B15" s="21">
        <v>44197</v>
      </c>
      <c r="C15" s="14" t="s">
        <v>6</v>
      </c>
      <c r="D15" s="2">
        <v>424016338.01999998</v>
      </c>
      <c r="E15" s="2">
        <v>401161868.82999998</v>
      </c>
      <c r="F15" s="2">
        <v>398575527.69</v>
      </c>
      <c r="G15" s="2">
        <v>39575527.689999998</v>
      </c>
    </row>
    <row r="16" spans="1:9" ht="30" customHeight="1" thickBot="1">
      <c r="A16" s="10"/>
      <c r="B16" s="22">
        <v>44228</v>
      </c>
      <c r="C16" s="15" t="s">
        <v>6</v>
      </c>
      <c r="D16" s="5">
        <v>14570370.029999999</v>
      </c>
      <c r="E16" s="5">
        <v>14014705.92</v>
      </c>
      <c r="F16" s="5">
        <v>13924544.35</v>
      </c>
      <c r="G16" s="5">
        <v>13924544.35</v>
      </c>
    </row>
    <row r="17" spans="1:7" ht="29.25" customHeight="1" thickBot="1">
      <c r="A17" s="185" t="s">
        <v>8</v>
      </c>
      <c r="B17" s="207"/>
      <c r="C17" s="186"/>
      <c r="D17" s="7">
        <f>SUM(D11:D16)</f>
        <v>603978445.99666667</v>
      </c>
      <c r="E17" s="7">
        <f t="shared" ref="E17:G17" si="0">SUM(E11:E16)</f>
        <v>531137137.63</v>
      </c>
      <c r="F17" s="7">
        <f t="shared" si="0"/>
        <v>526111487.43000001</v>
      </c>
      <c r="G17" s="7">
        <f t="shared" si="0"/>
        <v>54543731.100000001</v>
      </c>
    </row>
    <row r="25" spans="1:7">
      <c r="E25" s="3"/>
    </row>
  </sheetData>
  <mergeCells count="1"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5"/>
  <sheetViews>
    <sheetView showGridLines="0" zoomScale="110" zoomScaleNormal="110" workbookViewId="0">
      <selection activeCell="F19" sqref="F19"/>
    </sheetView>
  </sheetViews>
  <sheetFormatPr defaultRowHeight="14.4"/>
  <cols>
    <col min="2" max="2" width="11.109375" customWidth="1"/>
    <col min="9" max="9" width="9.109375" customWidth="1"/>
  </cols>
  <sheetData>
    <row r="1" spans="2:17" ht="15" customHeight="1"/>
    <row r="4" spans="2:17" ht="18" customHeight="1">
      <c r="B4" s="40"/>
    </row>
    <row r="5" spans="2:17" ht="9.75" customHeight="1"/>
    <row r="6" spans="2:17" ht="28.5" customHeight="1"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</row>
    <row r="7" spans="2:17" ht="5.25" customHeight="1"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</row>
    <row r="8" spans="2:17" ht="11.25" customHeight="1">
      <c r="B8" s="6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2:17">
      <c r="B9" s="38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</row>
    <row r="10" spans="2:17">
      <c r="B10" s="38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2:17">
      <c r="B11" s="38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</row>
    <row r="12" spans="2:17">
      <c r="B12" s="38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2:17">
      <c r="B13" s="38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2:17">
      <c r="B14" s="38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2:17"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</sheetData>
  <mergeCells count="1">
    <mergeCell ref="B6:Q6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:Q57"/>
  <sheetViews>
    <sheetView showGridLines="0" topLeftCell="A37" zoomScale="80" zoomScaleNormal="80" workbookViewId="0">
      <selection activeCell="V50" sqref="V50"/>
    </sheetView>
  </sheetViews>
  <sheetFormatPr defaultRowHeight="14.4"/>
  <cols>
    <col min="2" max="2" width="11.109375" customWidth="1"/>
  </cols>
  <sheetData>
    <row r="8" spans="2:17" ht="15" customHeight="1"/>
    <row r="9" spans="2:17" ht="9" customHeight="1">
      <c r="B9" s="39"/>
    </row>
    <row r="10" spans="2:17" ht="15" customHeight="1"/>
    <row r="13" spans="2:17" ht="18" customHeight="1">
      <c r="B13" s="40" t="s">
        <v>41</v>
      </c>
    </row>
    <row r="14" spans="2:17" ht="9.75" customHeight="1"/>
    <row r="15" spans="2:17" ht="39.75" customHeight="1">
      <c r="B15" s="124" t="s">
        <v>55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</row>
    <row r="16" spans="2:17" ht="9" customHeight="1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2:17" ht="11.25" customHeight="1">
      <c r="B17" s="41" t="s">
        <v>54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2:17">
      <c r="B18" s="3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2:17">
      <c r="B19" s="3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2:17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52" spans="2:17">
      <c r="C52" s="42"/>
    </row>
    <row r="53" spans="2:17" ht="32.25" customHeight="1" thickBot="1">
      <c r="B53" s="126" t="s">
        <v>56</v>
      </c>
      <c r="C53" s="126"/>
      <c r="D53" s="126"/>
      <c r="E53" s="126"/>
      <c r="F53" s="126"/>
      <c r="G53" s="126"/>
      <c r="H53" s="126"/>
      <c r="I53" s="126"/>
      <c r="J53" s="125" t="s">
        <v>13</v>
      </c>
      <c r="K53" s="125"/>
      <c r="L53" s="125" t="s">
        <v>57</v>
      </c>
      <c r="M53" s="125"/>
      <c r="N53" s="125" t="s">
        <v>15</v>
      </c>
      <c r="O53" s="125"/>
      <c r="P53" s="125" t="s">
        <v>53</v>
      </c>
      <c r="Q53" s="125"/>
    </row>
    <row r="54" spans="2:17" ht="30" customHeight="1" thickTop="1">
      <c r="B54" s="121"/>
      <c r="C54" s="122"/>
      <c r="D54" s="122"/>
      <c r="E54" s="122"/>
      <c r="F54" s="122"/>
      <c r="G54" s="122"/>
      <c r="H54" s="122"/>
      <c r="I54" s="123"/>
      <c r="J54" s="48"/>
      <c r="K54" s="62"/>
      <c r="L54" s="49"/>
      <c r="M54" s="62"/>
      <c r="N54" s="49"/>
      <c r="O54" s="62"/>
      <c r="P54" s="49"/>
      <c r="Q54" s="50"/>
    </row>
    <row r="55" spans="2:17" ht="30" customHeight="1">
      <c r="B55" s="45"/>
      <c r="C55" s="46"/>
      <c r="D55" s="46"/>
      <c r="E55" s="46"/>
      <c r="F55" s="46"/>
      <c r="G55" s="46"/>
      <c r="H55" s="46"/>
      <c r="I55" s="47"/>
      <c r="J55" s="51"/>
      <c r="K55" s="63"/>
      <c r="L55" s="43"/>
      <c r="M55" s="63"/>
      <c r="N55" s="43"/>
      <c r="O55" s="63"/>
      <c r="P55" s="43"/>
      <c r="Q55" s="44"/>
    </row>
    <row r="56" spans="2:17" ht="30" customHeight="1" thickBot="1">
      <c r="B56" s="52"/>
      <c r="C56" s="53"/>
      <c r="D56" s="53"/>
      <c r="E56" s="53"/>
      <c r="F56" s="53"/>
      <c r="G56" s="53"/>
      <c r="H56" s="53"/>
      <c r="I56" s="54"/>
      <c r="J56" s="55"/>
      <c r="K56" s="64"/>
      <c r="L56" s="56"/>
      <c r="M56" s="64"/>
      <c r="N56" s="56"/>
      <c r="O56" s="64"/>
      <c r="P56" s="56"/>
      <c r="Q56" s="57"/>
    </row>
    <row r="57" spans="2:17" ht="30" customHeight="1">
      <c r="B57" s="66" t="s">
        <v>8</v>
      </c>
      <c r="C57" s="58"/>
      <c r="D57" s="58"/>
      <c r="E57" s="58"/>
      <c r="F57" s="58"/>
      <c r="G57" s="58"/>
      <c r="H57" s="58"/>
      <c r="I57" s="59"/>
      <c r="J57" s="60"/>
      <c r="K57" s="65"/>
      <c r="L57" s="58"/>
      <c r="M57" s="65"/>
      <c r="N57" s="58"/>
      <c r="O57" s="65"/>
      <c r="P57" s="58"/>
      <c r="Q57" s="61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8:Q57"/>
  <sheetViews>
    <sheetView showGridLines="0" topLeftCell="A13" zoomScaleNormal="100" workbookViewId="0">
      <selection activeCell="V50" sqref="V50"/>
    </sheetView>
  </sheetViews>
  <sheetFormatPr defaultRowHeight="14.4"/>
  <cols>
    <col min="2" max="2" width="11.109375" customWidth="1"/>
  </cols>
  <sheetData>
    <row r="8" spans="2:17" ht="15" customHeight="1"/>
    <row r="9" spans="2:17" ht="9" customHeight="1">
      <c r="B9" s="39"/>
    </row>
    <row r="10" spans="2:17" ht="15" customHeight="1"/>
    <row r="13" spans="2:17" ht="18" customHeight="1">
      <c r="B13" s="40" t="s">
        <v>41</v>
      </c>
    </row>
    <row r="14" spans="2:17" ht="9.75" customHeight="1"/>
    <row r="15" spans="2:17" ht="39.75" customHeight="1">
      <c r="B15" s="124" t="s">
        <v>55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</row>
    <row r="16" spans="2:17" ht="9" customHeight="1"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2:17" ht="11.25" customHeight="1">
      <c r="B17" s="41" t="s">
        <v>54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</row>
    <row r="18" spans="2:17">
      <c r="B18" s="3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2:17">
      <c r="B19" s="38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2:17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52" spans="2:17">
      <c r="C52" s="42"/>
    </row>
    <row r="53" spans="2:17" ht="32.25" customHeight="1" thickBot="1">
      <c r="B53" s="126" t="s">
        <v>56</v>
      </c>
      <c r="C53" s="126"/>
      <c r="D53" s="126"/>
      <c r="E53" s="126"/>
      <c r="F53" s="126"/>
      <c r="G53" s="126"/>
      <c r="H53" s="126"/>
      <c r="I53" s="126"/>
      <c r="J53" s="125" t="s">
        <v>13</v>
      </c>
      <c r="K53" s="125"/>
      <c r="L53" s="125" t="s">
        <v>57</v>
      </c>
      <c r="M53" s="125"/>
      <c r="N53" s="125" t="s">
        <v>15</v>
      </c>
      <c r="O53" s="125"/>
      <c r="P53" s="125" t="s">
        <v>53</v>
      </c>
      <c r="Q53" s="125"/>
    </row>
    <row r="54" spans="2:17" ht="30" customHeight="1" thickTop="1">
      <c r="B54" s="121"/>
      <c r="C54" s="122"/>
      <c r="D54" s="122"/>
      <c r="E54" s="122"/>
      <c r="F54" s="122"/>
      <c r="G54" s="122"/>
      <c r="H54" s="122"/>
      <c r="I54" s="123"/>
      <c r="J54" s="48"/>
      <c r="K54" s="62"/>
      <c r="L54" s="49"/>
      <c r="M54" s="62"/>
      <c r="N54" s="49"/>
      <c r="O54" s="62"/>
      <c r="P54" s="49"/>
      <c r="Q54" s="50"/>
    </row>
    <row r="55" spans="2:17" ht="30" customHeight="1">
      <c r="B55" s="45"/>
      <c r="C55" s="46"/>
      <c r="D55" s="46"/>
      <c r="E55" s="46"/>
      <c r="F55" s="46"/>
      <c r="G55" s="46"/>
      <c r="H55" s="46"/>
      <c r="I55" s="47"/>
      <c r="J55" s="51"/>
      <c r="K55" s="63"/>
      <c r="L55" s="43"/>
      <c r="M55" s="63"/>
      <c r="N55" s="43"/>
      <c r="O55" s="63"/>
      <c r="P55" s="43"/>
      <c r="Q55" s="44"/>
    </row>
    <row r="56" spans="2:17" ht="30" customHeight="1" thickBot="1">
      <c r="B56" s="52"/>
      <c r="C56" s="53"/>
      <c r="D56" s="53"/>
      <c r="E56" s="53"/>
      <c r="F56" s="53"/>
      <c r="G56" s="53"/>
      <c r="H56" s="53"/>
      <c r="I56" s="54"/>
      <c r="J56" s="55"/>
      <c r="K56" s="64"/>
      <c r="L56" s="56"/>
      <c r="M56" s="64"/>
      <c r="N56" s="56"/>
      <c r="O56" s="64"/>
      <c r="P56" s="56"/>
      <c r="Q56" s="57"/>
    </row>
    <row r="57" spans="2:17" ht="30" customHeight="1">
      <c r="B57" s="66" t="s">
        <v>8</v>
      </c>
      <c r="C57" s="58"/>
      <c r="D57" s="58"/>
      <c r="E57" s="58"/>
      <c r="F57" s="58"/>
      <c r="G57" s="58"/>
      <c r="H57" s="58"/>
      <c r="I57" s="59"/>
      <c r="J57" s="60"/>
      <c r="K57" s="65"/>
      <c r="L57" s="58"/>
      <c r="M57" s="65"/>
      <c r="N57" s="58"/>
      <c r="O57" s="65"/>
      <c r="P57" s="58"/>
      <c r="Q57" s="61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6"/>
  <sheetViews>
    <sheetView showGridLines="0" topLeftCell="A7" workbookViewId="0">
      <selection activeCell="S18" sqref="S18"/>
    </sheetView>
  </sheetViews>
  <sheetFormatPr defaultRowHeight="14.4"/>
  <sheetData>
    <row r="6" spans="2:2">
      <c r="B6" s="35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1"/>
  <sheetViews>
    <sheetView showGridLines="0" topLeftCell="A13" zoomScale="90" zoomScaleNormal="90" workbookViewId="0">
      <selection activeCell="P33" sqref="P33"/>
    </sheetView>
  </sheetViews>
  <sheetFormatPr defaultRowHeight="14.4"/>
  <cols>
    <col min="1" max="1" width="30" customWidth="1"/>
    <col min="23" max="23" width="16.33203125" bestFit="1" customWidth="1"/>
    <col min="24" max="24" width="23.33203125" bestFit="1" customWidth="1"/>
    <col min="25" max="25" width="15.33203125" bestFit="1" customWidth="1"/>
  </cols>
  <sheetData>
    <row r="1" spans="1:25" ht="17.399999999999999">
      <c r="A1" s="127"/>
      <c r="B1" s="127"/>
      <c r="C1" s="127"/>
      <c r="D1" s="127"/>
      <c r="E1" s="127"/>
      <c r="F1" s="127"/>
      <c r="G1" s="127"/>
      <c r="H1" s="127"/>
      <c r="I1" s="127"/>
      <c r="J1" s="127"/>
      <c r="W1" t="s">
        <v>20</v>
      </c>
      <c r="X1" t="s">
        <v>21</v>
      </c>
    </row>
    <row r="2" spans="1:25" ht="17.399999999999999">
      <c r="A2" s="127"/>
      <c r="B2" s="127"/>
      <c r="C2" s="127"/>
      <c r="D2" s="127"/>
      <c r="E2" s="127"/>
      <c r="F2" s="127"/>
      <c r="G2" s="127"/>
      <c r="H2" s="127"/>
      <c r="I2" s="127"/>
      <c r="J2" s="127"/>
      <c r="Q2" s="17" t="s">
        <v>30</v>
      </c>
      <c r="W2">
        <v>2021</v>
      </c>
      <c r="X2" s="25">
        <v>3478961699.73</v>
      </c>
    </row>
    <row r="3" spans="1:25">
      <c r="W3">
        <v>2022</v>
      </c>
    </row>
    <row r="4" spans="1:25">
      <c r="W4">
        <v>2023</v>
      </c>
    </row>
    <row r="7" spans="1:25">
      <c r="W7" t="s">
        <v>27</v>
      </c>
      <c r="X7" s="29" t="s">
        <v>28</v>
      </c>
      <c r="Y7" t="s">
        <v>29</v>
      </c>
    </row>
    <row r="8" spans="1:25">
      <c r="W8" s="28">
        <v>599300000</v>
      </c>
      <c r="X8" s="28">
        <v>599300000</v>
      </c>
      <c r="Y8" s="28">
        <v>599300000</v>
      </c>
    </row>
    <row r="9" spans="1:25" ht="16.8">
      <c r="B9" s="36" t="s">
        <v>31</v>
      </c>
      <c r="W9" s="28">
        <v>9500000</v>
      </c>
      <c r="X9" s="28">
        <v>0</v>
      </c>
      <c r="Y9" s="28">
        <v>0</v>
      </c>
    </row>
    <row r="10" spans="1:25">
      <c r="W10" s="28">
        <v>28796069.489999998</v>
      </c>
      <c r="X10" s="28">
        <v>0</v>
      </c>
      <c r="Y10" s="28">
        <v>0</v>
      </c>
    </row>
    <row r="11" spans="1:25">
      <c r="W11" s="28">
        <v>8000000</v>
      </c>
      <c r="X11" s="28">
        <v>0</v>
      </c>
      <c r="Y11" s="28">
        <v>0</v>
      </c>
    </row>
    <row r="12" spans="1:25">
      <c r="W12" s="28">
        <v>62703825</v>
      </c>
      <c r="X12" s="28">
        <v>0</v>
      </c>
      <c r="Y12" s="28">
        <v>0</v>
      </c>
    </row>
    <row r="13" spans="1:25">
      <c r="W13" s="28">
        <v>12257089.25</v>
      </c>
      <c r="X13" s="28">
        <v>0</v>
      </c>
      <c r="Y13" s="28">
        <v>0</v>
      </c>
    </row>
    <row r="14" spans="1:25">
      <c r="W14" s="28">
        <v>27250</v>
      </c>
      <c r="X14" s="28">
        <v>0</v>
      </c>
      <c r="Y14" s="28">
        <v>0</v>
      </c>
    </row>
    <row r="15" spans="1:25">
      <c r="W15" s="28">
        <f t="shared" ref="W15:Y15" si="0">SUM(W8:W14)</f>
        <v>720584233.74000001</v>
      </c>
      <c r="X15" s="28">
        <f t="shared" si="0"/>
        <v>599300000</v>
      </c>
      <c r="Y15" s="28">
        <f t="shared" si="0"/>
        <v>599300000</v>
      </c>
    </row>
    <row r="18" spans="1:1" ht="15" customHeight="1"/>
    <row r="25" spans="1:1">
      <c r="A25" s="30" t="s">
        <v>39</v>
      </c>
    </row>
    <row r="37" spans="1:4" ht="15.75" customHeight="1"/>
    <row r="39" spans="1:4">
      <c r="D39" t="s">
        <v>33</v>
      </c>
    </row>
    <row r="46" spans="1:4" s="27" customFormat="1">
      <c r="A46" s="26" t="s">
        <v>24</v>
      </c>
    </row>
    <row r="47" spans="1:4" s="27" customFormat="1">
      <c r="A47" s="27" t="s">
        <v>23</v>
      </c>
    </row>
    <row r="48" spans="1:4" s="27" customFormat="1">
      <c r="A48" s="27" t="s">
        <v>22</v>
      </c>
    </row>
    <row r="49" spans="1:1" s="27" customFormat="1"/>
    <row r="50" spans="1:1" s="27" customFormat="1">
      <c r="A50" s="26" t="s">
        <v>26</v>
      </c>
    </row>
    <row r="51" spans="1:1" s="27" customFormat="1">
      <c r="A51" s="27" t="s">
        <v>25</v>
      </c>
    </row>
  </sheetData>
  <mergeCells count="2">
    <mergeCell ref="A1:J1"/>
    <mergeCell ref="A2:J2"/>
  </mergeCells>
  <hyperlinks>
    <hyperlink ref="Q2" r:id="rId1" xr:uid="{00000000-0004-0000-06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18"/>
  <sheetViews>
    <sheetView showGridLines="0" zoomScale="80" zoomScaleNormal="80" workbookViewId="0">
      <selection activeCell="O25" sqref="O24:O25"/>
    </sheetView>
  </sheetViews>
  <sheetFormatPr defaultRowHeight="14.4"/>
  <cols>
    <col min="1" max="1" width="30" customWidth="1"/>
    <col min="22" max="22" width="23.33203125" bestFit="1" customWidth="1"/>
  </cols>
  <sheetData>
    <row r="3" spans="2:2" ht="15.6">
      <c r="B3" s="34" t="s">
        <v>40</v>
      </c>
    </row>
    <row r="16" spans="2:2" ht="15" customHeight="1"/>
    <row r="18" spans="1:1">
      <c r="A18" s="30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4"/>
  <sheetViews>
    <sheetView showGridLines="0" zoomScale="80" zoomScaleNormal="80" workbookViewId="0">
      <selection activeCell="J9" sqref="J9"/>
    </sheetView>
  </sheetViews>
  <sheetFormatPr defaultColWidth="76.44140625" defaultRowHeight="14.4"/>
  <cols>
    <col min="1" max="1" width="13.5546875" customWidth="1"/>
    <col min="2" max="3" width="16.109375" customWidth="1"/>
    <col min="4" max="4" width="13.88671875" customWidth="1"/>
    <col min="5" max="5" width="15.21875" customWidth="1"/>
    <col min="6" max="6" width="13.21875" customWidth="1"/>
    <col min="7" max="7" width="14.88671875" customWidth="1"/>
    <col min="8" max="8" width="13" customWidth="1"/>
    <col min="9" max="9" width="19" customWidth="1"/>
    <col min="10" max="10" width="21.33203125" customWidth="1"/>
    <col min="11" max="11" width="19.6640625" customWidth="1"/>
  </cols>
  <sheetData>
    <row r="1" spans="1:11" ht="70.2" customHeight="1">
      <c r="A1" s="89" t="s">
        <v>73</v>
      </c>
      <c r="B1" s="89" t="s">
        <v>67</v>
      </c>
      <c r="C1" s="89" t="s">
        <v>68</v>
      </c>
      <c r="D1" s="90" t="s">
        <v>13</v>
      </c>
      <c r="E1" s="90" t="s">
        <v>57</v>
      </c>
      <c r="F1" s="90" t="s">
        <v>15</v>
      </c>
      <c r="G1" s="90" t="s">
        <v>69</v>
      </c>
      <c r="H1" s="90" t="s">
        <v>70</v>
      </c>
      <c r="I1" s="90" t="s">
        <v>102</v>
      </c>
      <c r="J1" s="90" t="s">
        <v>71</v>
      </c>
      <c r="K1" s="90" t="s">
        <v>72</v>
      </c>
    </row>
    <row r="2" spans="1:11" ht="36.6" customHeight="1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ht="36.6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1" ht="36.6" customHeight="1">
      <c r="A4" s="92" t="s">
        <v>8</v>
      </c>
      <c r="B4" s="92"/>
      <c r="C4" s="92"/>
      <c r="D4" s="93"/>
      <c r="E4" s="93"/>
      <c r="F4" s="93"/>
      <c r="G4" s="93"/>
      <c r="H4" s="93"/>
      <c r="I4" s="93"/>
      <c r="J4" s="93"/>
      <c r="K4" s="9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6AE7-9A3D-40F0-9C83-C2D49AE58BC9}">
  <dimension ref="A1:M4"/>
  <sheetViews>
    <sheetView showGridLines="0" zoomScale="80" zoomScaleNormal="80" workbookViewId="0">
      <selection activeCell="G14" sqref="G14"/>
    </sheetView>
  </sheetViews>
  <sheetFormatPr defaultColWidth="76.44140625" defaultRowHeight="14.4"/>
  <cols>
    <col min="1" max="1" width="13.5546875" customWidth="1"/>
    <col min="2" max="5" width="16.109375" customWidth="1"/>
    <col min="6" max="6" width="13.88671875" customWidth="1"/>
    <col min="7" max="7" width="15.21875" customWidth="1"/>
    <col min="8" max="8" width="13.21875" customWidth="1"/>
    <col min="9" max="9" width="14.88671875" customWidth="1"/>
    <col min="10" max="10" width="15.21875" customWidth="1"/>
    <col min="11" max="11" width="17.21875" customWidth="1"/>
    <col min="12" max="12" width="21.33203125" customWidth="1"/>
    <col min="13" max="13" width="19.6640625" customWidth="1"/>
  </cols>
  <sheetData>
    <row r="1" spans="1:13" ht="70.2" customHeight="1">
      <c r="A1" s="95" t="s">
        <v>74</v>
      </c>
      <c r="B1" s="89" t="s">
        <v>20</v>
      </c>
      <c r="C1" s="95" t="s">
        <v>75</v>
      </c>
      <c r="D1" s="95" t="s">
        <v>76</v>
      </c>
      <c r="E1" s="95" t="s">
        <v>77</v>
      </c>
      <c r="F1" s="90" t="s">
        <v>13</v>
      </c>
      <c r="G1" s="90" t="s">
        <v>57</v>
      </c>
      <c r="H1" s="90" t="s">
        <v>15</v>
      </c>
      <c r="I1" s="90" t="s">
        <v>69</v>
      </c>
      <c r="J1" s="90" t="s">
        <v>70</v>
      </c>
      <c r="K1" s="90" t="s">
        <v>102</v>
      </c>
      <c r="L1" s="90" t="s">
        <v>71</v>
      </c>
      <c r="M1" s="90" t="s">
        <v>72</v>
      </c>
    </row>
    <row r="2" spans="1:13" ht="36.6" customHeight="1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ht="36.6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ht="36.6" customHeight="1">
      <c r="A4" s="92" t="s">
        <v>8</v>
      </c>
      <c r="B4" s="92"/>
      <c r="C4" s="92"/>
      <c r="D4" s="92"/>
      <c r="E4" s="92"/>
      <c r="F4" s="93"/>
      <c r="G4" s="93"/>
      <c r="H4" s="93"/>
      <c r="I4" s="93"/>
      <c r="J4" s="93"/>
      <c r="K4" s="93"/>
      <c r="L4" s="93"/>
      <c r="M4" s="9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Pesquisa Básica Opcao 1 </vt:lpstr>
      <vt:lpstr>icones</vt:lpstr>
      <vt:lpstr>Pesquisa Básica Opção 2 </vt:lpstr>
      <vt:lpstr>Pesquisa Básica Opção 3</vt:lpstr>
      <vt:lpstr>barra- vc esta aqui (2)</vt:lpstr>
      <vt:lpstr>Pesquisa básica 1</vt:lpstr>
      <vt:lpstr>historico ano a ano</vt:lpstr>
      <vt:lpstr>Por Execução - 1º</vt:lpstr>
      <vt:lpstr>Por execução -2º  (2)</vt:lpstr>
      <vt:lpstr>For. Detalhamento - Empenho</vt:lpstr>
      <vt:lpstr>Planilha1</vt:lpstr>
      <vt:lpstr>For. Detalhamento- Liquidação</vt:lpstr>
      <vt:lpstr>For. Detalhamento - Pagamento </vt:lpstr>
      <vt:lpstr>Pesq. Avançada -1º</vt:lpstr>
      <vt:lpstr>Pesq. Avançada -2º </vt:lpstr>
      <vt:lpstr>Adicionar-remover-colunas</vt:lpstr>
      <vt:lpstr>tab_resultados_pesquisa basica</vt:lpstr>
      <vt:lpstr>tabela de dados com 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</dc:creator>
  <cp:lastModifiedBy>Silviana Aparecida de Faria (CGE)</cp:lastModifiedBy>
  <cp:lastPrinted>2022-01-26T14:18:36Z</cp:lastPrinted>
  <dcterms:created xsi:type="dcterms:W3CDTF">2021-05-17T14:08:13Z</dcterms:created>
  <dcterms:modified xsi:type="dcterms:W3CDTF">2024-07-09T16:39:57Z</dcterms:modified>
</cp:coreProperties>
</file>