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static\"/>
    </mc:Choice>
  </mc:AlternateContent>
  <xr:revisionPtr revIDLastSave="0" documentId="13_ncr:1_{54291645-F66B-4431-BAEA-8245FE0FEC81}" xr6:coauthVersionLast="47" xr6:coauthVersionMax="47" xr10:uidLastSave="{00000000-0000-0000-0000-000000000000}"/>
  <bookViews>
    <workbookView xWindow="28692" yWindow="-108" windowWidth="20712" windowHeight="11016" tabRatio="747" firstSheet="9" activeTab="10" xr2:uid="{00000000-000D-0000-FFFF-FFFF00000000}"/>
  </bookViews>
  <sheets>
    <sheet name="Pesquisa Básica Opcao 1 " sheetId="19" state="hidden" r:id="rId1"/>
    <sheet name="icones" sheetId="37" r:id="rId2"/>
    <sheet name="Pesquisa Básica Opção 2 " sheetId="21" state="hidden" r:id="rId3"/>
    <sheet name="Pesquisa Básica Opção 3" sheetId="20" state="hidden" r:id="rId4"/>
    <sheet name="barra- vc esta aqui (2)" sheetId="16" state="hidden" r:id="rId5"/>
    <sheet name="Pesquisa básica 1" sheetId="10" state="hidden" r:id="rId6"/>
    <sheet name="historico ano a ano" sheetId="14" state="hidden" r:id="rId7"/>
    <sheet name="Por Execução - 1º" sheetId="12" r:id="rId8"/>
    <sheet name="Pesq. Avançada -2º  (2)" sheetId="49" r:id="rId9"/>
    <sheet name="For. Detalhamento - Empenho" sheetId="44" r:id="rId10"/>
    <sheet name="For. Detalhamento- Liquidação" sheetId="45" r:id="rId11"/>
    <sheet name="For. Detalhamento - Pagamento " sheetId="46" r:id="rId12"/>
    <sheet name="Pesq. Avançada -1º" sheetId="43" r:id="rId13"/>
    <sheet name="Pesq. Avançada -2º " sheetId="47" r:id="rId14"/>
    <sheet name="Adicionar-remover-colunas" sheetId="48" r:id="rId15"/>
    <sheet name="tab_resultados_pesquisa basica" sheetId="1" state="hidden" r:id="rId16"/>
    <sheet name="tabela de dados com filtros" sheetId="8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<sst xmlns="http://schemas.openxmlformats.org/spreadsheetml/2006/main" count="249" uniqueCount="104">
  <si>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</si>
  <si>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</si>
  <si>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</si>
  <si>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</si>
  <si>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</si>
  <si>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</si>
  <si>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</si>
  <si>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</si>
  <si>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</si>
  <si>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</si>
  <si>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</si>
  <si>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</si>
  <si>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</si>
  <si>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</si>
  <si>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</si>
  <si>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</si>
  <si>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</si>
  <si>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</si>
  <si>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</si>
  <si>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</si>
  <si>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</si>
  <si>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</si>
  <si>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</si>
  <si>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</si>
  <si>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</si>
  <si>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</si>
  <si>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</si>
  <si>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</si>
  <si>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</si>
  <si>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</si>
  <si>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</si>
  <si>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</si>
  <si>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</si>
  <si>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</si>
  <si>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</si>
  <si>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</si>
  <si>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</si>
  <si>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</si>
  <si>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</si>
  <si>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</si>
  <si>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</si>
  <si>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</si>
  <si>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</si>
  <si>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</si>
  <si>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</si>
  <si>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</si>
  <si>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</si>
  <si>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</si>
  <si>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</si>
  <si>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</si>
  <si>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</si>
  <si>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Inscrição em Restos a Pagar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</si>
  <si>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</si>
  <si>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</si>
  <si>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</si>
  <si>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</si>
  <si>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</si>
  <si>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</si>
  <si>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>Detalhamento do Pagamento</t>
  </si>
  <si>
    <t>Detalhamento da Liquidação</t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</si>
  <si>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</si>
  <si>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</si>
  <si>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t>Acatada pelo banco</t>
  </si>
  <si>
    <t>Detalhar</t>
  </si>
  <si>
    <t>Valor Liquidado RP</t>
  </si>
  <si>
    <t>Valor Pago:</t>
  </si>
  <si>
    <t>Valor Pago RP:</t>
  </si>
  <si>
    <t>Código do Órgão</t>
  </si>
  <si>
    <t>Órgão</t>
  </si>
  <si>
    <t>Valor Liquidado em restos a pagar</t>
  </si>
  <si>
    <t>Valor cancelado em restos a pagar</t>
  </si>
  <si>
    <t>Valor empenhado efetivo</t>
  </si>
  <si>
    <t>Valor Pago em restos a pagar</t>
  </si>
  <si>
    <t>Valor total pago</t>
  </si>
  <si>
    <t>Código da Iniciativa</t>
  </si>
  <si>
    <t>Empenho</t>
  </si>
  <si>
    <t>Data de registro do Empenho</t>
  </si>
  <si>
    <t>CNPJ/CPF Favorecido</t>
  </si>
  <si>
    <t>Favorecido</t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</si>
  <si>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51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</si>
  <si>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2022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</si>
  <si>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07/02/2022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</si>
  <si>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38.316.316/0001-60 - KPE PERFORMANCE EM ENGENHARIA S.A.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</si>
  <si>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R$ 36.270.000,00</t>
    </r>
  </si>
  <si>
    <r>
      <rPr>
        <b/>
        <sz val="10"/>
        <color theme="3"/>
        <rFont val="Calibri"/>
        <family val="2"/>
        <scheme val="minor"/>
      </rPr>
      <t>Valor Empenhado Efetivo</t>
    </r>
    <r>
      <rPr>
        <sz val="10"/>
        <color rgb="FF333333"/>
        <rFont val="Calibri"/>
        <family val="2"/>
        <scheme val="minor"/>
      </rPr>
      <t xml:space="preserve">
R$ 77.437.355,21</t>
    </r>
  </si>
  <si>
    <t>Essa coluna irá representar o valor empenhado efetivo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</si>
  <si>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APROPRIACAO EMPENHO - INVESTIMENTOS
DC-021/2021 -CONSTRUÇÃO DA PONTE SOBRE O RIO SÃO FRANCISCO COM DIMENSÃO DE 1.120,00M X 13,80M E MELHORAMENTO E PAVIMENTAÇÃO DA VARIANTE DE ACESSO À PONTE SOBRE O RIO SÃO FRANCISCO,COM 3,060 KM DE EXTENSAO NO TRECHO SÃO FRANCISCO - PINTÓPOLIS, NA RODOVIA MG/402</t>
    </r>
  </si>
  <si>
    <t>R$ 2.000.000,00</t>
  </si>
  <si>
    <t>R$ 88.427.000,00</t>
  </si>
  <si>
    <t xml:space="preserve"> R$ -1.000.000,00</t>
  </si>
  <si>
    <t>R$ -875.000,00</t>
  </si>
  <si>
    <t>R$ -22.384.644,79</t>
  </si>
  <si>
    <t>R$ -25.259.644,79</t>
  </si>
  <si>
    <t>INSCRICAO DE RESTO A PAGAR NAO PROCESSADO</t>
  </si>
  <si>
    <t>CANCELAMENTO DE RESTO A PAGAR NAO PROCESSADO</t>
  </si>
  <si>
    <t>TODOS AS INSCRIÇÕES, CANCELAMENTOS E REESTABELECIMENTOS DEVERÃO SER EXIBIDOS NESSE CAMPO POR ORDEM CRONOLÓGICA</t>
  </si>
  <si>
    <t>38316316000160 - KPE PERFORMANCE EM ENGENHARIA S.A.</t>
  </si>
  <si>
    <t>Valor Total</t>
  </si>
  <si>
    <t>O</t>
  </si>
  <si>
    <t>TODOS OS CANCELAMENTOS DEVERÃO SER EXIBIDOS NESSE CAMPO POR ORDEM CRONOLÓGICA</t>
  </si>
  <si>
    <t>Unidade Orçamentária</t>
  </si>
  <si>
    <t>Unidade Executora</t>
  </si>
  <si>
    <t>Valor :</t>
  </si>
  <si>
    <t>Descrição: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</si>
</sst>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5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FFFFFF"/>
      <name val="Arial"/>
      <family val="2"/>
    </font>
    <font>
      <sz val="9"/>
      <color rgb="FFFFFFFF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rgb="FFFFFF00"/>
        <bgColor indexed="64"/>
      </patternFill>
    </fill>
  </fills>
  <borders count="12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auto="1"/>
      </left>
      <right/>
      <top style="medium">
        <color auto="1"/>
      </top>
      <bottom style="medium">
        <color theme="0" tint="-0.24994659260841701"/>
      </bottom>
      <diagonal/>
    </border>
    <border>
      <left/>
      <right/>
      <top style="medium">
        <color auto="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medium">
        <color theme="0" tint="-0.24994659260841701"/>
      </bottom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/>
      <top style="medium">
        <color theme="0" tint="-0.14996795556505021"/>
      </top>
      <bottom style="dashed">
        <color theme="2" tint="-9.9948118533890809E-2"/>
      </bottom>
      <diagonal/>
    </border>
    <border>
      <left/>
      <right style="medium">
        <color auto="1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medium">
        <color auto="1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/>
      <top style="dashed">
        <color theme="2" tint="-9.9948118533890809E-2"/>
      </top>
      <bottom style="medium">
        <color theme="0" tint="-0.24994659260841701"/>
      </bottom>
      <diagonal/>
    </border>
    <border>
      <left/>
      <right style="medium">
        <color auto="1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8" fillId="3" borderId="0" xfId="0" applyFont="1" applyFill="1"/>
    <xf numFmtId="0" fontId="0" fillId="3" borderId="0" xfId="0" applyFill="1"/>
    <xf numFmtId="43" fontId="0" fillId="0" borderId="0" xfId="0" applyNumberFormat="1"/>
    <xf numFmtId="0" fontId="14" fillId="0" borderId="0" xfId="0" applyFont="1"/>
    <xf numFmtId="0" fontId="11" fillId="0" borderId="0" xfId="0" applyFont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right" vertical="center" readingOrder="1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48" xfId="0" applyFont="1" applyBorder="1" applyAlignment="1">
      <alignment vertical="center"/>
    </xf>
    <xf numFmtId="0" fontId="23" fillId="0" borderId="0" xfId="0" applyFont="1" applyAlignment="1">
      <alignment horizontal="left" vertical="top" readingOrder="1"/>
    </xf>
    <xf numFmtId="0" fontId="26" fillId="2" borderId="62" xfId="0" applyFont="1" applyFill="1" applyBorder="1" applyAlignment="1">
      <alignment vertical="top" wrapText="1"/>
    </xf>
    <xf numFmtId="0" fontId="26" fillId="2" borderId="27" xfId="0" applyFont="1" applyFill="1" applyBorder="1" applyAlignment="1">
      <alignment vertical="top" wrapText="1"/>
    </xf>
    <xf numFmtId="0" fontId="26" fillId="2" borderId="25" xfId="0" applyFont="1" applyFill="1" applyBorder="1" applyAlignment="1">
      <alignment vertical="top" wrapText="1"/>
    </xf>
    <xf numFmtId="0" fontId="26" fillId="2" borderId="61" xfId="0" applyFont="1" applyFill="1" applyBorder="1" applyAlignment="1">
      <alignment vertical="top" wrapText="1"/>
    </xf>
    <xf numFmtId="4" fontId="27" fillId="2" borderId="57" xfId="0" applyNumberFormat="1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vertical="center" wrapText="1"/>
    </xf>
    <xf numFmtId="0" fontId="27" fillId="2" borderId="58" xfId="0" applyFont="1" applyFill="1" applyBorder="1" applyAlignment="1">
      <alignment vertical="center" wrapText="1"/>
    </xf>
    <xf numFmtId="0" fontId="26" fillId="2" borderId="73" xfId="0" applyFont="1" applyFill="1" applyBorder="1" applyAlignment="1">
      <alignment vertical="top" wrapText="1"/>
    </xf>
    <xf numFmtId="0" fontId="26" fillId="2" borderId="74" xfId="0" applyFont="1" applyFill="1" applyBorder="1" applyAlignment="1">
      <alignment vertical="top" wrapText="1"/>
    </xf>
    <xf numFmtId="4" fontId="27" fillId="2" borderId="76" xfId="0" applyNumberFormat="1" applyFont="1" applyFill="1" applyBorder="1" applyAlignment="1">
      <alignment horizontal="left" vertical="center" wrapText="1"/>
    </xf>
    <xf numFmtId="0" fontId="27" fillId="2" borderId="76" xfId="0" applyFont="1" applyFill="1" applyBorder="1" applyAlignment="1">
      <alignment vertical="center" wrapText="1"/>
    </xf>
    <xf numFmtId="0" fontId="27" fillId="2" borderId="77" xfId="0" applyFont="1" applyFill="1" applyBorder="1" applyAlignment="1">
      <alignment vertical="center" wrapText="1"/>
    </xf>
    <xf numFmtId="0" fontId="25" fillId="2" borderId="78" xfId="0" applyFont="1" applyFill="1" applyBorder="1" applyAlignment="1">
      <alignment horizontal="left" vertical="center" wrapText="1"/>
    </xf>
    <xf numFmtId="14" fontId="25" fillId="2" borderId="79" xfId="0" applyNumberFormat="1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30" fillId="2" borderId="85" xfId="0" applyFont="1" applyFill="1" applyBorder="1" applyAlignment="1">
      <alignment vertical="top" wrapText="1"/>
    </xf>
    <xf numFmtId="0" fontId="30" fillId="2" borderId="78" xfId="0" applyFont="1" applyFill="1" applyBorder="1" applyAlignment="1">
      <alignment vertical="top" wrapText="1"/>
    </xf>
    <xf numFmtId="0" fontId="30" fillId="2" borderId="86" xfId="0" applyFont="1" applyFill="1" applyBorder="1" applyAlignment="1">
      <alignment vertical="top" wrapText="1"/>
    </xf>
    <xf numFmtId="0" fontId="27" fillId="2" borderId="88" xfId="0" applyFont="1" applyFill="1" applyBorder="1" applyAlignment="1">
      <alignment vertical="center" wrapText="1"/>
    </xf>
    <xf numFmtId="4" fontId="27" fillId="2" borderId="88" xfId="0" applyNumberFormat="1" applyFont="1" applyFill="1" applyBorder="1" applyAlignment="1">
      <alignment horizontal="left" vertical="center" wrapText="1"/>
    </xf>
    <xf numFmtId="0" fontId="26" fillId="2" borderId="92" xfId="0" applyFont="1" applyFill="1" applyBorder="1" applyAlignment="1">
      <alignment vertical="top" wrapText="1"/>
    </xf>
    <xf numFmtId="49" fontId="31" fillId="5" borderId="59" xfId="0" applyNumberFormat="1" applyFont="1" applyFill="1" applyBorder="1" applyAlignment="1">
      <alignment horizontal="center" vertical="center" wrapText="1"/>
    </xf>
    <xf numFmtId="43" fontId="31" fillId="5" borderId="59" xfId="2" applyFont="1" applyFill="1" applyBorder="1" applyAlignment="1">
      <alignment horizontal="center" vertical="center" wrapText="1"/>
    </xf>
    <xf numFmtId="0" fontId="0" fillId="0" borderId="98" xfId="0" applyBorder="1"/>
    <xf numFmtId="0" fontId="8" fillId="0" borderId="100" xfId="0" applyFont="1" applyBorder="1" applyAlignment="1">
      <alignment vertical="center"/>
    </xf>
    <xf numFmtId="0" fontId="0" fillId="0" borderId="100" xfId="0" applyBorder="1"/>
    <xf numFmtId="0" fontId="0" fillId="0" borderId="99" xfId="0" applyBorder="1"/>
    <xf numFmtId="49" fontId="32" fillId="5" borderId="59" xfId="0" applyNumberFormat="1" applyFont="1" applyFill="1" applyBorder="1" applyAlignment="1">
      <alignment horizontal="center" vertical="center" wrapText="1"/>
    </xf>
    <xf numFmtId="0" fontId="0" fillId="6" borderId="0" xfId="0" applyFill="1"/>
    <xf numFmtId="8" fontId="27" fillId="2" borderId="75" xfId="0" applyNumberFormat="1" applyFont="1" applyFill="1" applyBorder="1" applyAlignment="1">
      <alignment vertical="center" wrapText="1"/>
    </xf>
    <xf numFmtId="4" fontId="27" fillId="2" borderId="69" xfId="0" applyNumberFormat="1" applyFont="1" applyFill="1" applyBorder="1" applyAlignment="1">
      <alignment horizontal="right" vertical="center" wrapText="1"/>
    </xf>
    <xf numFmtId="14" fontId="25" fillId="2" borderId="104" xfId="0" applyNumberFormat="1" applyFont="1" applyFill="1" applyBorder="1" applyAlignment="1">
      <alignment horizontal="left" vertical="center" wrapText="1"/>
    </xf>
    <xf numFmtId="0" fontId="25" fillId="2" borderId="105" xfId="0" applyFont="1" applyFill="1" applyBorder="1" applyAlignment="1">
      <alignment horizontal="left" vertical="center" wrapText="1"/>
    </xf>
    <xf numFmtId="14" fontId="25" fillId="2" borderId="108" xfId="0" applyNumberFormat="1" applyFont="1" applyFill="1" applyBorder="1" applyAlignment="1">
      <alignment horizontal="left" vertical="center" wrapText="1"/>
    </xf>
    <xf numFmtId="0" fontId="25" fillId="2" borderId="109" xfId="0" applyFont="1" applyFill="1" applyBorder="1" applyAlignment="1">
      <alignment horizontal="left" vertical="center" wrapText="1"/>
    </xf>
    <xf numFmtId="14" fontId="25" fillId="2" borderId="112" xfId="0" applyNumberFormat="1" applyFont="1" applyFill="1" applyBorder="1" applyAlignment="1">
      <alignment horizontal="left" vertical="center" wrapText="1"/>
    </xf>
    <xf numFmtId="0" fontId="25" fillId="2" borderId="113" xfId="0" applyFont="1" applyFill="1" applyBorder="1" applyAlignment="1">
      <alignment horizontal="left" vertical="center" wrapText="1"/>
    </xf>
    <xf numFmtId="14" fontId="33" fillId="2" borderId="116" xfId="0" applyNumberFormat="1" applyFont="1" applyFill="1" applyBorder="1" applyAlignment="1">
      <alignment horizontal="left" vertical="top" wrapText="1"/>
    </xf>
    <xf numFmtId="0" fontId="33" fillId="2" borderId="1" xfId="0" applyFont="1" applyFill="1" applyBorder="1" applyAlignment="1">
      <alignment horizontal="left" vertical="top" wrapText="1"/>
    </xf>
    <xf numFmtId="8" fontId="34" fillId="2" borderId="117" xfId="0" applyNumberFormat="1" applyFont="1" applyFill="1" applyBorder="1" applyAlignment="1">
      <alignment horizontal="right" vertical="center"/>
    </xf>
    <xf numFmtId="8" fontId="33" fillId="2" borderId="117" xfId="0" applyNumberFormat="1" applyFont="1" applyFill="1" applyBorder="1" applyAlignment="1">
      <alignment horizontal="right" vertical="center"/>
    </xf>
    <xf numFmtId="4" fontId="29" fillId="2" borderId="55" xfId="0" applyNumberFormat="1" applyFont="1" applyFill="1" applyBorder="1" applyAlignment="1">
      <alignment horizontal="right" vertical="center" wrapText="1"/>
    </xf>
    <xf numFmtId="8" fontId="24" fillId="2" borderId="121" xfId="0" applyNumberFormat="1" applyFont="1" applyFill="1" applyBorder="1" applyAlignment="1">
      <alignment horizontal="right" vertical="center"/>
    </xf>
    <xf numFmtId="0" fontId="26" fillId="2" borderId="60" xfId="0" applyFont="1" applyFill="1" applyBorder="1" applyAlignment="1">
      <alignment vertical="top" wrapText="1"/>
    </xf>
    <xf numFmtId="0" fontId="26" fillId="2" borderId="59" xfId="0" applyFont="1" applyFill="1" applyBorder="1" applyAlignment="1">
      <alignment vertical="top" wrapText="1"/>
    </xf>
    <xf numFmtId="0" fontId="26" fillId="2" borderId="90" xfId="0" applyFont="1" applyFill="1" applyBorder="1" applyAlignment="1">
      <alignment vertical="top" wrapText="1"/>
    </xf>
    <xf numFmtId="0" fontId="26" fillId="2" borderId="70" xfId="0" applyFont="1" applyFill="1" applyBorder="1" applyAlignment="1">
      <alignment vertical="top" wrapText="1"/>
    </xf>
    <xf numFmtId="14" fontId="33" fillId="2" borderId="122" xfId="0" applyNumberFormat="1" applyFont="1" applyFill="1" applyBorder="1" applyAlignment="1">
      <alignment horizontal="left" vertical="top" wrapText="1"/>
    </xf>
    <xf numFmtId="0" fontId="33" fillId="2" borderId="123" xfId="0" applyFont="1" applyFill="1" applyBorder="1" applyAlignment="1">
      <alignment horizontal="left" vertical="top" wrapText="1"/>
    </xf>
    <xf numFmtId="8" fontId="33" fillId="2" borderId="124" xfId="0" applyNumberFormat="1" applyFont="1" applyFill="1" applyBorder="1" applyAlignment="1">
      <alignment horizontal="right" vertical="center"/>
    </xf>
    <xf numFmtId="14" fontId="33" fillId="2" borderId="1" xfId="0" applyNumberFormat="1" applyFont="1" applyFill="1" applyBorder="1" applyAlignment="1">
      <alignment horizontal="left" vertical="top" wrapText="1"/>
    </xf>
    <xf numFmtId="8" fontId="33" fillId="2" borderId="1" xfId="0" applyNumberFormat="1" applyFont="1" applyFill="1" applyBorder="1" applyAlignment="1">
      <alignment horizontal="right" vertical="center"/>
    </xf>
    <xf numFmtId="8" fontId="24" fillId="2" borderId="1" xfId="0" applyNumberFormat="1" applyFont="1" applyFill="1" applyBorder="1" applyAlignment="1">
      <alignment horizontal="right" vertical="center"/>
    </xf>
    <xf numFmtId="0" fontId="9" fillId="6" borderId="0" xfId="0" applyFont="1" applyFill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0" borderId="0" xfId="0" applyFont="1" applyAlignment="1">
      <alignment horizontal="left" vertical="justify"/>
    </xf>
    <xf numFmtId="0" fontId="24" fillId="2" borderId="31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4" fontId="25" fillId="2" borderId="26" xfId="0" quotePrefix="1" applyNumberFormat="1" applyFont="1" applyFill="1" applyBorder="1" applyAlignment="1">
      <alignment horizontal="right" vertical="center" wrapText="1"/>
    </xf>
    <xf numFmtId="4" fontId="25" fillId="2" borderId="62" xfId="0" applyNumberFormat="1" applyFont="1" applyFill="1" applyBorder="1" applyAlignment="1">
      <alignment horizontal="right" vertical="center" wrapText="1"/>
    </xf>
    <xf numFmtId="0" fontId="28" fillId="4" borderId="89" xfId="0" applyFont="1" applyFill="1" applyBorder="1" applyAlignment="1">
      <alignment horizontal="left" vertical="center" wrapText="1"/>
    </xf>
    <xf numFmtId="0" fontId="28" fillId="4" borderId="88" xfId="0" applyFont="1" applyFill="1" applyBorder="1" applyAlignment="1">
      <alignment horizontal="left" vertical="center" wrapText="1"/>
    </xf>
    <xf numFmtId="0" fontId="28" fillId="4" borderId="87" xfId="0" applyFont="1" applyFill="1" applyBorder="1" applyAlignment="1">
      <alignment horizontal="left" vertical="center" wrapText="1"/>
    </xf>
    <xf numFmtId="0" fontId="30" fillId="2" borderId="84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83" xfId="0" applyFont="1" applyFill="1" applyBorder="1" applyAlignment="1">
      <alignment horizontal="left" vertical="top" wrapText="1"/>
    </xf>
    <xf numFmtId="0" fontId="30" fillId="6" borderId="26" xfId="0" applyFont="1" applyFill="1" applyBorder="1" applyAlignment="1">
      <alignment horizontal="left" vertical="top" wrapText="1"/>
    </xf>
    <xf numFmtId="0" fontId="30" fillId="6" borderId="83" xfId="0" applyFont="1" applyFill="1" applyBorder="1" applyAlignment="1">
      <alignment horizontal="left" vertical="top" wrapText="1"/>
    </xf>
    <xf numFmtId="0" fontId="30" fillId="2" borderId="82" xfId="0" applyFont="1" applyFill="1" applyBorder="1" applyAlignment="1">
      <alignment horizontal="left" vertical="top" wrapText="1"/>
    </xf>
    <xf numFmtId="0" fontId="30" fillId="2" borderId="81" xfId="0" applyFont="1" applyFill="1" applyBorder="1" applyAlignment="1">
      <alignment horizontal="left" vertical="top" wrapText="1"/>
    </xf>
    <xf numFmtId="0" fontId="30" fillId="2" borderId="80" xfId="0" applyFont="1" applyFill="1" applyBorder="1" applyAlignment="1">
      <alignment horizontal="left" vertical="top" wrapText="1"/>
    </xf>
    <xf numFmtId="0" fontId="27" fillId="2" borderId="68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6" fillId="2" borderId="72" xfId="0" applyFont="1" applyFill="1" applyBorder="1" applyAlignment="1">
      <alignment horizontal="left" vertical="top" wrapText="1"/>
    </xf>
    <xf numFmtId="0" fontId="26" fillId="2" borderId="71" xfId="0" applyFont="1" applyFill="1" applyBorder="1" applyAlignment="1">
      <alignment horizontal="left" vertical="top" wrapText="1"/>
    </xf>
    <xf numFmtId="0" fontId="27" fillId="2" borderId="101" xfId="0" applyFont="1" applyFill="1" applyBorder="1" applyAlignment="1">
      <alignment horizontal="center" vertical="center" wrapText="1"/>
    </xf>
    <xf numFmtId="0" fontId="27" fillId="2" borderId="102" xfId="0" applyFont="1" applyFill="1" applyBorder="1" applyAlignment="1">
      <alignment horizontal="center" vertical="center" wrapText="1"/>
    </xf>
    <xf numFmtId="0" fontId="27" fillId="2" borderId="103" xfId="0" applyFont="1" applyFill="1" applyBorder="1" applyAlignment="1">
      <alignment horizontal="center" vertical="center" wrapText="1"/>
    </xf>
    <xf numFmtId="4" fontId="25" fillId="2" borderId="110" xfId="0" applyNumberFormat="1" applyFont="1" applyFill="1" applyBorder="1" applyAlignment="1">
      <alignment horizontal="right" vertical="center" wrapText="1"/>
    </xf>
    <xf numFmtId="0" fontId="25" fillId="2" borderId="111" xfId="0" applyFont="1" applyFill="1" applyBorder="1" applyAlignment="1">
      <alignment horizontal="right" vertical="center" wrapText="1"/>
    </xf>
    <xf numFmtId="4" fontId="25" fillId="2" borderId="114" xfId="0" applyNumberFormat="1" applyFont="1" applyFill="1" applyBorder="1" applyAlignment="1">
      <alignment horizontal="right" vertical="center" wrapText="1"/>
    </xf>
    <xf numFmtId="0" fontId="25" fillId="2" borderId="115" xfId="0" applyFont="1" applyFill="1" applyBorder="1" applyAlignment="1">
      <alignment horizontal="right" vertical="center" wrapText="1"/>
    </xf>
    <xf numFmtId="0" fontId="0" fillId="6" borderId="9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28" fillId="4" borderId="101" xfId="0" applyFont="1" applyFill="1" applyBorder="1" applyAlignment="1">
      <alignment horizontal="left" vertical="center" wrapText="1"/>
    </xf>
    <xf numFmtId="0" fontId="28" fillId="4" borderId="102" xfId="0" applyFont="1" applyFill="1" applyBorder="1" applyAlignment="1">
      <alignment horizontal="left" vertical="center" wrapText="1"/>
    </xf>
    <xf numFmtId="0" fontId="28" fillId="4" borderId="103" xfId="0" applyFont="1" applyFill="1" applyBorder="1" applyAlignment="1">
      <alignment horizontal="left" vertical="center" wrapText="1"/>
    </xf>
    <xf numFmtId="4" fontId="25" fillId="2" borderId="106" xfId="0" applyNumberFormat="1" applyFont="1" applyFill="1" applyBorder="1" applyAlignment="1">
      <alignment horizontal="right" vertical="center" wrapText="1"/>
    </xf>
    <xf numFmtId="0" fontId="25" fillId="2" borderId="107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left" vertical="justify"/>
    </xf>
    <xf numFmtId="0" fontId="28" fillId="4" borderId="68" xfId="0" applyFont="1" applyFill="1" applyBorder="1" applyAlignment="1">
      <alignment horizontal="left" vertical="center" wrapText="1"/>
    </xf>
    <xf numFmtId="0" fontId="28" fillId="4" borderId="67" xfId="0" applyFont="1" applyFill="1" applyBorder="1" applyAlignment="1">
      <alignment horizontal="left" vertical="center" wrapText="1"/>
    </xf>
    <xf numFmtId="0" fontId="28" fillId="4" borderId="66" xfId="0" applyFont="1" applyFill="1" applyBorder="1" applyAlignment="1">
      <alignment horizontal="left" vertical="center" wrapText="1"/>
    </xf>
    <xf numFmtId="0" fontId="27" fillId="2" borderId="58" xfId="0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horizontal="left" vertical="center" wrapText="1"/>
    </xf>
    <xf numFmtId="0" fontId="27" fillId="2" borderId="56" xfId="0" applyFont="1" applyFill="1" applyBorder="1" applyAlignment="1">
      <alignment horizontal="left" vertical="center" wrapText="1"/>
    </xf>
    <xf numFmtId="0" fontId="28" fillId="4" borderId="65" xfId="0" applyFont="1" applyFill="1" applyBorder="1" applyAlignment="1">
      <alignment horizontal="left" vertical="center" wrapText="1"/>
    </xf>
    <xf numFmtId="0" fontId="28" fillId="4" borderId="64" xfId="0" applyFont="1" applyFill="1" applyBorder="1" applyAlignment="1">
      <alignment horizontal="left" vertical="center" wrapText="1"/>
    </xf>
    <xf numFmtId="0" fontId="28" fillId="4" borderId="63" xfId="0" applyFont="1" applyFill="1" applyBorder="1" applyAlignment="1">
      <alignment horizontal="left" vertical="center" wrapText="1"/>
    </xf>
    <xf numFmtId="0" fontId="24" fillId="2" borderId="118" xfId="0" applyFont="1" applyFill="1" applyBorder="1" applyAlignment="1">
      <alignment horizontal="left" vertical="top" wrapText="1"/>
    </xf>
    <xf numFmtId="0" fontId="24" fillId="2" borderId="119" xfId="0" applyFont="1" applyFill="1" applyBorder="1" applyAlignment="1">
      <alignment horizontal="left" vertical="top" wrapText="1"/>
    </xf>
    <xf numFmtId="0" fontId="24" fillId="2" borderId="120" xfId="0" applyFont="1" applyFill="1" applyBorder="1" applyAlignment="1">
      <alignment horizontal="left" vertical="top" wrapText="1"/>
    </xf>
    <xf numFmtId="0" fontId="0" fillId="6" borderId="9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8" fillId="4" borderId="96" xfId="0" applyFont="1" applyFill="1" applyBorder="1" applyAlignment="1">
      <alignment horizontal="center" vertical="center" wrapText="1"/>
    </xf>
    <xf numFmtId="0" fontId="28" fillId="4" borderId="9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left" vertical="top" wrapText="1"/>
    </xf>
    <xf numFmtId="0" fontId="24" fillId="2" borderId="17" xfId="0" applyFont="1" applyFill="1" applyBorder="1" applyAlignment="1">
      <alignment horizontal="left" vertical="top" wrapText="1"/>
    </xf>
    <xf numFmtId="0" fontId="24" fillId="2" borderId="18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6" fillId="6" borderId="94" xfId="0" applyFont="1" applyFill="1" applyBorder="1" applyAlignment="1">
      <alignment horizontal="left" vertical="top" wrapText="1"/>
    </xf>
    <xf numFmtId="0" fontId="26" fillId="6" borderId="95" xfId="0" applyFont="1" applyFill="1" applyBorder="1" applyAlignment="1">
      <alignment horizontal="left" vertical="top" wrapText="1"/>
    </xf>
    <xf numFmtId="0" fontId="26" fillId="6" borderId="93" xfId="0" applyFont="1" applyFill="1" applyBorder="1" applyAlignment="1">
      <alignment vertical="top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36.png"/><Relationship Id="rId4" Type="http://schemas.openxmlformats.org/officeDocument/2006/relationships/image" Target="../media/image11.png"/><Relationship Id="rId9" Type="http://schemas.openxmlformats.org/officeDocument/2006/relationships/image" Target="../media/image3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4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7" Type="http://schemas.openxmlformats.org/officeDocument/2006/relationships/image" Target="../media/image21.png"/><Relationship Id="rId2" Type="http://schemas.openxmlformats.org/officeDocument/2006/relationships/image" Target="../media/image44.jpeg"/><Relationship Id="rId1" Type="http://schemas.openxmlformats.org/officeDocument/2006/relationships/image" Target="../media/image40.png"/><Relationship Id="rId6" Type="http://schemas.openxmlformats.org/officeDocument/2006/relationships/image" Target="../media/image1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8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34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openxmlformats.org/officeDocument/2006/relationships/image" Target="../media/image3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5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196590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43474" y="6585585"/>
          <a:ext cx="4105276" cy="23050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58668" y="7726680"/>
          <a:ext cx="500286" cy="139636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15818" y="2847975"/>
          <a:ext cx="500286" cy="228409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39BDC9-12D4-44DC-B0E6-0158FE18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930111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26B5A24B-966A-411E-8726-3DEAA1AC8A25}"/>
            </a:ext>
          </a:extLst>
        </xdr:cNvPr>
        <xdr:cNvSpPr txBox="1"/>
      </xdr:nvSpPr>
      <xdr:spPr>
        <a:xfrm>
          <a:off x="3545205" y="29441"/>
          <a:ext cx="11593144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954F50-3988-471C-AFC5-114B921E1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9950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A4D2E77-9E5E-4CB0-8B6A-CFFDF4431212}"/>
            </a:ext>
          </a:extLst>
        </xdr:cNvPr>
        <xdr:cNvSpPr/>
      </xdr:nvSpPr>
      <xdr:spPr>
        <a:xfrm>
          <a:off x="0" y="0"/>
          <a:ext cx="1851660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488747-8F2D-4060-8653-5F04DECE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0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2E5DDC4-9C11-4299-B6B3-F049D2CD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928379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C9C798-50E5-410B-A595-A06BFDB0C60B}"/>
            </a:ext>
          </a:extLst>
        </xdr:cNvPr>
        <xdr:cNvGrpSpPr/>
      </xdr:nvGrpSpPr>
      <xdr:grpSpPr>
        <a:xfrm>
          <a:off x="17421225" y="552450"/>
          <a:ext cx="405054" cy="809628"/>
          <a:chOff x="12115818" y="3238500"/>
          <a:chExt cx="500286" cy="1743078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A61BD18-6C03-4305-9EEB-56D044D76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3C3F8BC-1868-16E8-A72A-7F31DC0975A1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117DAB25-94A4-427C-D755-6C09866F2D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A373A61B-E4AF-D637-2A31-8379594E9F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118FDF52-4B31-0EBB-FCBA-13583759E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D2F3705-9C3B-461F-ABC9-D9D60936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" y="855345"/>
          <a:ext cx="8443833" cy="53904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4B88914-1A28-4607-B2E4-CBF39374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1975" y="600453"/>
          <a:ext cx="1276158" cy="3043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167640</xdr:rowOff>
    </xdr:from>
    <xdr:to>
      <xdr:col>5</xdr:col>
      <xdr:colOff>72116</xdr:colOff>
      <xdr:row>18</xdr:row>
      <xdr:rowOff>113895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C5582F-0A43-7B33-ADE2-5451D7E3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" y="167640"/>
          <a:ext cx="2190476" cy="3238095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5</xdr:row>
      <xdr:rowOff>22860</xdr:rowOff>
    </xdr:from>
    <xdr:to>
      <xdr:col>4</xdr:col>
      <xdr:colOff>571500</xdr:colOff>
      <xdr:row>15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D2CB140-DB60-E50D-ED4F-BDDA29FF0C0C}"/>
            </a:ext>
          </a:extLst>
        </xdr:cNvPr>
        <xdr:cNvSpPr txBox="1"/>
      </xdr:nvSpPr>
      <xdr:spPr>
        <a:xfrm>
          <a:off x="967740" y="937260"/>
          <a:ext cx="2042160" cy="1805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    Valor Empenhado</a:t>
          </a:r>
        </a:p>
        <a:p>
          <a:r>
            <a:rPr lang="pt-BR" sz="1100"/>
            <a:t>    Valor Liquidado  </a:t>
          </a:r>
        </a:p>
        <a:p>
          <a:r>
            <a:rPr lang="pt-BR" sz="1100"/>
            <a:t>    Valor Pago</a:t>
          </a:r>
        </a:p>
        <a:p>
          <a:r>
            <a:rPr lang="pt-BR" sz="1100"/>
            <a:t>    Valor</a:t>
          </a:r>
          <a:r>
            <a:rPr lang="pt-BR" sz="1100" baseline="0"/>
            <a:t> Cancelado em RP</a:t>
          </a:r>
        </a:p>
        <a:p>
          <a:r>
            <a:rPr lang="pt-BR" sz="1100" baseline="0"/>
            <a:t>    Valor Liquidado em RP</a:t>
          </a:r>
        </a:p>
        <a:p>
          <a:r>
            <a:rPr lang="pt-BR" sz="1100" baseline="0"/>
            <a:t>    Valor Empenhado  Efetivo</a:t>
          </a:r>
        </a:p>
        <a:p>
          <a:r>
            <a:rPr lang="pt-BR" sz="1100" baseline="0"/>
            <a:t>    Valor Pago RP</a:t>
          </a:r>
        </a:p>
        <a:p>
          <a:r>
            <a:rPr lang="pt-BR" sz="1100" baseline="0"/>
            <a:t>    Valor Total Pago</a:t>
          </a:r>
          <a:endParaRPr lang="pt-BR" sz="1100"/>
        </a:p>
      </xdr:txBody>
    </xdr:sp>
    <xdr:clientData/>
  </xdr:twoCellAnchor>
  <xdr:twoCellAnchor editAs="oneCell">
    <xdr:from>
      <xdr:col>1</xdr:col>
      <xdr:colOff>419100</xdr:colOff>
      <xdr:row>5</xdr:row>
      <xdr:rowOff>68580</xdr:rowOff>
    </xdr:from>
    <xdr:to>
      <xdr:col>1</xdr:col>
      <xdr:colOff>552433</xdr:colOff>
      <xdr:row>6</xdr:row>
      <xdr:rowOff>85700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97F49C-D90B-D533-72A1-E179A20E2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9829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12</xdr:row>
      <xdr:rowOff>7620</xdr:rowOff>
    </xdr:from>
    <xdr:to>
      <xdr:col>1</xdr:col>
      <xdr:colOff>552433</xdr:colOff>
      <xdr:row>13</xdr:row>
      <xdr:rowOff>24740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23A612-C504-40FD-9140-A14739D7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22021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</xdr:row>
      <xdr:rowOff>22860</xdr:rowOff>
    </xdr:from>
    <xdr:to>
      <xdr:col>1</xdr:col>
      <xdr:colOff>544813</xdr:colOff>
      <xdr:row>12</xdr:row>
      <xdr:rowOff>39980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8907A0-9720-4E9F-BD3A-EAB7E69E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20345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</xdr:row>
      <xdr:rowOff>7620</xdr:rowOff>
    </xdr:from>
    <xdr:to>
      <xdr:col>1</xdr:col>
      <xdr:colOff>544813</xdr:colOff>
      <xdr:row>11</xdr:row>
      <xdr:rowOff>24740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EFD018-388A-4B71-9E80-EB874A23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83642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9</xdr:row>
      <xdr:rowOff>22860</xdr:rowOff>
    </xdr:from>
    <xdr:to>
      <xdr:col>1</xdr:col>
      <xdr:colOff>552433</xdr:colOff>
      <xdr:row>10</xdr:row>
      <xdr:rowOff>39980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272844-FC1F-4FFE-9385-1CDB72EE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6687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8</xdr:row>
      <xdr:rowOff>45720</xdr:rowOff>
    </xdr:from>
    <xdr:to>
      <xdr:col>1</xdr:col>
      <xdr:colOff>552433</xdr:colOff>
      <xdr:row>9</xdr:row>
      <xdr:rowOff>62840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0A603BA-040C-411A-8713-29B755AB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50876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7</xdr:row>
      <xdr:rowOff>53340</xdr:rowOff>
    </xdr:from>
    <xdr:to>
      <xdr:col>1</xdr:col>
      <xdr:colOff>544813</xdr:colOff>
      <xdr:row>8</xdr:row>
      <xdr:rowOff>70460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A97015-EC53-416E-BB6D-1334CBB15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33350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6</xdr:row>
      <xdr:rowOff>76200</xdr:rowOff>
    </xdr:from>
    <xdr:to>
      <xdr:col>1</xdr:col>
      <xdr:colOff>552433</xdr:colOff>
      <xdr:row>7</xdr:row>
      <xdr:rowOff>93320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D0313C-AA2E-4248-B8F7-E2A83D8E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173480"/>
          <a:ext cx="133333" cy="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91831" y="182879"/>
          <a:ext cx="4944537" cy="279955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91831" y="4018279"/>
          <a:ext cx="4944537" cy="279955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13854</xdr:colOff>
      <xdr:row>0</xdr:row>
      <xdr:rowOff>0</xdr:rowOff>
    </xdr:from>
    <xdr:to>
      <xdr:col>15</xdr:col>
      <xdr:colOff>27408</xdr:colOff>
      <xdr:row>2</xdr:row>
      <xdr:rowOff>140213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BEC51-899E-75CE-EAE7-08DFA4C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" y="0"/>
          <a:ext cx="9323809" cy="514286"/>
        </a:xfrm>
        <a:prstGeom prst="rect">
          <a:avLst/>
        </a:prstGeom>
      </xdr:spPr>
    </xdr:pic>
    <xdr:clientData/>
  </xdr:twoCellAnchor>
  <xdr:twoCellAnchor>
    <xdr:from>
      <xdr:col>0</xdr:col>
      <xdr:colOff>200891</xdr:colOff>
      <xdr:row>3</xdr:row>
      <xdr:rowOff>76200</xdr:rowOff>
    </xdr:from>
    <xdr:to>
      <xdr:col>14</xdr:col>
      <xdr:colOff>433569</xdr:colOff>
      <xdr:row>16</xdr:row>
      <xdr:rowOff>34636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7DF69A5-5DE7-2D89-D7FA-A7CC814A011E}"/>
            </a:ext>
          </a:extLst>
        </xdr:cNvPr>
        <xdr:cNvGrpSpPr/>
      </xdr:nvGrpSpPr>
      <xdr:grpSpPr>
        <a:xfrm>
          <a:off x="200891" y="630382"/>
          <a:ext cx="8933333" cy="2313709"/>
          <a:chOff x="200891" y="630382"/>
          <a:chExt cx="8933333" cy="23137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384222-607C-64C8-907B-A2DCE2F56976}"/>
              </a:ext>
            </a:extLst>
          </xdr:cNvPr>
          <xdr:cNvGrpSpPr/>
        </xdr:nvGrpSpPr>
        <xdr:grpSpPr>
          <a:xfrm>
            <a:off x="200891" y="630382"/>
            <a:ext cx="8933333" cy="2313709"/>
            <a:chOff x="200891" y="630382"/>
            <a:chExt cx="8933333" cy="231370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58840C66-6372-9BEB-A972-7DF26D84D00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b="34341"/>
            <a:stretch/>
          </xdr:blipFill>
          <xdr:spPr>
            <a:xfrm>
              <a:off x="200891" y="630382"/>
              <a:ext cx="8933333" cy="2313709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31B9660-7A79-2D65-958C-023CE73C9D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130" y="2182091"/>
              <a:ext cx="595745" cy="221673"/>
            </a:xfrm>
            <a:prstGeom prst="rect">
              <a:avLst/>
            </a:prstGeom>
          </xdr:spPr>
        </xdr:pic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C5355D-2710-0B4A-E18D-AC5D584CEB81}"/>
              </a:ext>
            </a:extLst>
          </xdr:cNvPr>
          <xdr:cNvSpPr txBox="1"/>
        </xdr:nvSpPr>
        <xdr:spPr>
          <a:xfrm>
            <a:off x="748147" y="2168237"/>
            <a:ext cx="817418" cy="24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</a:rPr>
              <a:t>Por Iniciativa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94CBA25-29A1-D89F-5C78-FC4B24051602}"/>
              </a:ext>
            </a:extLst>
          </xdr:cNvPr>
          <xdr:cNvSpPr/>
        </xdr:nvSpPr>
        <xdr:spPr>
          <a:xfrm>
            <a:off x="526474" y="2001982"/>
            <a:ext cx="1136072" cy="637309"/>
          </a:xfrm>
          <a:prstGeom prst="rect">
            <a:avLst/>
          </a:prstGeom>
          <a:noFill/>
          <a:ln w="571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676650"/>
          <a:ext cx="10191750" cy="876300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924174" y="8686799"/>
          <a:ext cx="3781458" cy="285748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2039618" y="8086725"/>
          <a:ext cx="500286" cy="1657353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115818" y="2847975"/>
          <a:ext cx="500286" cy="16668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697605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24174" y="8761094"/>
          <a:ext cx="3781458" cy="28765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30093" y="6181725"/>
          <a:ext cx="500286" cy="167449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115818" y="2863215"/>
          <a:ext cx="500286" cy="168211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30075" y="9904095"/>
          <a:ext cx="500286" cy="1737363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25855"/>
          <a:ext cx="10039350" cy="8858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77506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194560"/>
          <a:ext cx="10039350" cy="89344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463290"/>
          <a:ext cx="10039350" cy="8858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FCB27B-2460-415B-BFD2-B1659D0D91C4}"/>
            </a:ext>
          </a:extLst>
        </xdr:cNvPr>
        <xdr:cNvSpPr/>
      </xdr:nvSpPr>
      <xdr:spPr>
        <a:xfrm>
          <a:off x="0" y="0"/>
          <a:ext cx="1783842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B80EE6-3464-43EF-B97E-69B7E874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0561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514195</xdr:colOff>
      <xdr:row>6</xdr:row>
      <xdr:rowOff>104777</xdr:rowOff>
    </xdr:from>
    <xdr:to>
      <xdr:col>20</xdr:col>
      <xdr:colOff>146960</xdr:colOff>
      <xdr:row>9</xdr:row>
      <xdr:rowOff>118724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7AF7C68-E59E-436D-BF10-53CFC79F1DF5}"/>
            </a:ext>
          </a:extLst>
        </xdr:cNvPr>
        <xdr:cNvGrpSpPr/>
      </xdr:nvGrpSpPr>
      <xdr:grpSpPr>
        <a:xfrm>
          <a:off x="17687770" y="1219202"/>
          <a:ext cx="242365" cy="1309347"/>
          <a:chOff x="12142992" y="3238503"/>
          <a:chExt cx="348521" cy="72389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44848D-2E35-7CBA-2C89-D775CDBB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BB82A00-6A03-C3A9-E90A-0074A3747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21</xdr:row>
      <xdr:rowOff>161925</xdr:rowOff>
    </xdr:from>
    <xdr:to>
      <xdr:col>20</xdr:col>
      <xdr:colOff>205029</xdr:colOff>
      <xdr:row>29</xdr:row>
      <xdr:rowOff>28578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DA7F41-EC8E-4FB0-A15D-262AF7F76390}"/>
            </a:ext>
          </a:extLst>
        </xdr:cNvPr>
        <xdr:cNvGrpSpPr/>
      </xdr:nvGrpSpPr>
      <xdr:grpSpPr>
        <a:xfrm>
          <a:off x="17583150" y="5572125"/>
          <a:ext cx="405054" cy="1685928"/>
          <a:chOff x="12115818" y="3238500"/>
          <a:chExt cx="500286" cy="1743078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FC53502-2DD7-8011-D539-E3FCF39B5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0C112E-424F-2B1C-462D-D56AC50574A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B3FE465-1527-D6A8-74DE-20206CEC1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FB21F7AB-7DC3-D2DC-B197-1C839BBD7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D938C7E-99B3-E3D8-89F3-7C47CADA26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474133</xdr:colOff>
      <xdr:row>1</xdr:row>
      <xdr:rowOff>152400</xdr:rowOff>
    </xdr:from>
    <xdr:to>
      <xdr:col>4</xdr:col>
      <xdr:colOff>2468966</xdr:colOff>
      <xdr:row>4</xdr:row>
      <xdr:rowOff>25400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50D8FC-73E1-C153-B97C-F1E83AF3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133" y="338667"/>
          <a:ext cx="7151033" cy="43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1D39A-D806-4934-BDEA-C3A15909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668"/>
          <a:ext cx="1870675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89601F97-2E32-4103-B808-7A817966F252}"/>
            </a:ext>
          </a:extLst>
        </xdr:cNvPr>
        <xdr:cNvSpPr txBox="1"/>
      </xdr:nvSpPr>
      <xdr:spPr>
        <a:xfrm>
          <a:off x="2926080" y="143741"/>
          <a:ext cx="11617909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46FD64-DA72-45D9-9CBE-861D069D2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0514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F29BF7-7D9C-47A6-A1C0-7D4C30CDE2FA}"/>
            </a:ext>
          </a:extLst>
        </xdr:cNvPr>
        <xdr:cNvSpPr/>
      </xdr:nvSpPr>
      <xdr:spPr>
        <a:xfrm>
          <a:off x="0" y="0"/>
          <a:ext cx="1792224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88FFD3-FAF4-4924-8472-092060EE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89434" cy="17318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5BDA3A4-9CB4-4DF5-9F50-FCAEC8C8D983}"/>
            </a:ext>
          </a:extLst>
        </xdr:cNvPr>
        <xdr:cNvGrpSpPr/>
      </xdr:nvGrpSpPr>
      <xdr:grpSpPr>
        <a:xfrm>
          <a:off x="16782218" y="2385062"/>
          <a:ext cx="282179" cy="419307"/>
          <a:chOff x="12142992" y="3238503"/>
          <a:chExt cx="348521" cy="72389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768B176-EEE1-F64A-7C81-FAC8237533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97DB41-A0CC-70DE-C1D8-E4740BE34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0FA84CF-F1F6-4B40-BB24-AB9E1071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992089"/>
          <a:ext cx="8024732" cy="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5FAA20E-5809-4A87-8EFE-C0D5BAD6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" y="859156"/>
          <a:ext cx="1047090" cy="26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ortaltransparencia.gov.br/despesa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28.5" customHeight="1">
      <c r="B15" s="125" t="s">
        <v>55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2:17"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2:17"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2:17"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2:17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38" spans="2:17">
      <c r="C38" s="42"/>
    </row>
    <row r="39" spans="2:17" ht="32.25" customHeight="1" thickBot="1">
      <c r="B39" s="127" t="s">
        <v>56</v>
      </c>
      <c r="C39" s="127"/>
      <c r="D39" s="127"/>
      <c r="E39" s="127"/>
      <c r="F39" s="127"/>
      <c r="G39" s="127"/>
      <c r="H39" s="127"/>
      <c r="I39" s="127"/>
      <c r="J39" s="126" t="s">
        <v>13</v>
      </c>
      <c r="K39" s="126"/>
      <c r="L39" s="126" t="s">
        <v>57</v>
      </c>
      <c r="M39" s="126"/>
      <c r="N39" s="126" t="s">
        <v>15</v>
      </c>
      <c r="O39" s="126"/>
      <c r="P39" s="126" t="s">
        <v>53</v>
      </c>
      <c r="Q39" s="126"/>
    </row>
    <row r="40" spans="2:17" ht="30" customHeight="1" thickTop="1">
      <c r="B40" s="122"/>
      <c r="C40" s="123"/>
      <c r="D40" s="123"/>
      <c r="E40" s="123"/>
      <c r="F40" s="123"/>
      <c r="G40" s="123"/>
      <c r="H40" s="123"/>
      <c r="I40" s="124"/>
      <c r="J40" s="48"/>
      <c r="K40" s="62"/>
      <c r="L40" s="49"/>
      <c r="M40" s="62"/>
      <c r="N40" s="49"/>
      <c r="O40" s="62"/>
      <c r="P40" s="49"/>
      <c r="Q40" s="50"/>
    </row>
    <row r="41" spans="2:17" ht="30" customHeight="1" thickBot="1">
      <c r="B41" s="52"/>
      <c r="C41" s="53"/>
      <c r="D41" s="53"/>
      <c r="E41" s="53"/>
      <c r="F41" s="53"/>
      <c r="G41" s="53"/>
      <c r="H41" s="53"/>
      <c r="I41" s="54"/>
      <c r="J41" s="55"/>
      <c r="K41" s="64"/>
      <c r="L41" s="56"/>
      <c r="M41" s="64"/>
      <c r="N41" s="56"/>
      <c r="O41" s="64"/>
      <c r="P41" s="56"/>
      <c r="Q41" s="57"/>
    </row>
    <row r="42" spans="2:17" ht="30" customHeight="1">
      <c r="B42" s="66" t="s">
        <v>8</v>
      </c>
      <c r="C42" s="58"/>
      <c r="D42" s="58"/>
      <c r="E42" s="58"/>
      <c r="F42" s="58"/>
      <c r="G42" s="58"/>
      <c r="H42" s="58"/>
      <c r="I42" s="59"/>
      <c r="J42" s="60"/>
      <c r="K42" s="65"/>
      <c r="L42" s="58"/>
      <c r="M42" s="65"/>
      <c r="N42" s="58"/>
      <c r="O42" s="65"/>
      <c r="P42" s="58"/>
      <c r="Q42" s="61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B49E-2D21-4AB3-A427-B263997A0711}">
  <dimension ref="B1:Q30"/>
  <sheetViews>
    <sheetView showGridLines="0" topLeftCell="A10" zoomScale="80" zoomScaleNormal="80" workbookViewId="0">
      <selection activeCell="D35" sqref="D35"/>
    </sheetView>
  </sheetViews>
  <sheetFormatPr defaultRowHeight="14.4"/>
  <cols>
    <col min="2" max="2" width="19.33203125" customWidth="1"/>
    <col min="3" max="3" width="22.44140625" customWidth="1"/>
    <col min="4" max="4" width="24.44140625" customWidth="1"/>
    <col min="5" max="5" width="38.88671875" customWidth="1"/>
    <col min="6" max="6" width="20.88671875" customWidth="1"/>
  </cols>
  <sheetData>
    <row r="1" spans="2:17"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2:17">
      <c r="B2" s="38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 ht="15.75" customHeight="1" thickBot="1"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 ht="15" thickBot="1">
      <c r="B6" s="131" t="s">
        <v>60</v>
      </c>
      <c r="C6" s="132"/>
      <c r="D6" s="132"/>
      <c r="E6" s="133"/>
    </row>
    <row r="7" spans="2:17" ht="27.6">
      <c r="B7" s="85" t="s">
        <v>79</v>
      </c>
      <c r="C7" s="84" t="s">
        <v>80</v>
      </c>
      <c r="D7" s="84" t="s">
        <v>81</v>
      </c>
      <c r="E7" s="83" t="s">
        <v>61</v>
      </c>
    </row>
    <row r="8" spans="2:17" ht="33.75" customHeight="1">
      <c r="B8" s="134" t="s">
        <v>82</v>
      </c>
      <c r="C8" s="135"/>
      <c r="D8" s="135"/>
      <c r="E8" s="136"/>
    </row>
    <row r="9" spans="2:17" ht="41.25" customHeight="1">
      <c r="B9" s="134" t="s">
        <v>83</v>
      </c>
      <c r="C9" s="135"/>
      <c r="D9" s="137" t="s">
        <v>84</v>
      </c>
      <c r="E9" s="138"/>
      <c r="F9" s="121" t="s">
        <v>85</v>
      </c>
      <c r="G9" s="96"/>
      <c r="H9" s="96"/>
      <c r="I9" s="96"/>
      <c r="J9" s="96"/>
      <c r="K9" s="96"/>
    </row>
    <row r="10" spans="2:17" ht="69" customHeight="1" thickBot="1">
      <c r="B10" s="139" t="s">
        <v>86</v>
      </c>
      <c r="C10" s="140"/>
      <c r="D10" s="140"/>
      <c r="E10" s="141"/>
    </row>
    <row r="11" spans="2:17" ht="15" thickBot="1">
      <c r="B11" s="82"/>
      <c r="C11" s="82"/>
      <c r="D11" s="82"/>
      <c r="E11" s="82"/>
    </row>
    <row r="12" spans="2:17" ht="15" thickBot="1">
      <c r="B12" s="142" t="s">
        <v>45</v>
      </c>
      <c r="C12" s="143"/>
      <c r="D12" s="143"/>
      <c r="E12" s="144"/>
    </row>
    <row r="13" spans="2:17">
      <c r="B13" s="76" t="s">
        <v>43</v>
      </c>
      <c r="C13" s="75" t="s">
        <v>42</v>
      </c>
      <c r="D13" s="145" t="s">
        <v>33</v>
      </c>
      <c r="E13" s="146"/>
    </row>
    <row r="14" spans="2:17">
      <c r="B14" s="81">
        <v>44823</v>
      </c>
      <c r="C14" s="80">
        <v>196</v>
      </c>
      <c r="D14" s="129" t="s">
        <v>87</v>
      </c>
      <c r="E14" s="130"/>
    </row>
    <row r="15" spans="2:17">
      <c r="B15" s="81">
        <v>44925</v>
      </c>
      <c r="C15" s="80">
        <v>241</v>
      </c>
      <c r="D15" s="129" t="s">
        <v>88</v>
      </c>
      <c r="E15" s="130"/>
    </row>
    <row r="16" spans="2:17" ht="15" thickBot="1">
      <c r="B16" s="79" t="s">
        <v>49</v>
      </c>
      <c r="C16" s="78"/>
      <c r="D16" s="77"/>
      <c r="E16" s="97">
        <v>90427000</v>
      </c>
    </row>
    <row r="17" spans="2:8" ht="15" thickBot="1">
      <c r="B17" s="86"/>
      <c r="C17" s="86"/>
      <c r="D17" s="87"/>
      <c r="E17" s="86"/>
    </row>
    <row r="18" spans="2:8" ht="21.75" customHeight="1" thickBot="1">
      <c r="B18" s="147" t="s">
        <v>46</v>
      </c>
      <c r="C18" s="148"/>
      <c r="D18" s="148"/>
      <c r="E18" s="149"/>
    </row>
    <row r="19" spans="2:8">
      <c r="B19" s="76" t="s">
        <v>43</v>
      </c>
      <c r="C19" s="75" t="s">
        <v>42</v>
      </c>
      <c r="D19" s="145" t="s">
        <v>44</v>
      </c>
      <c r="E19" s="146"/>
    </row>
    <row r="20" spans="2:8">
      <c r="B20" s="81">
        <v>44816</v>
      </c>
      <c r="C20" s="80">
        <v>188</v>
      </c>
      <c r="D20" s="129" t="s">
        <v>89</v>
      </c>
      <c r="E20" s="130"/>
    </row>
    <row r="21" spans="2:8">
      <c r="B21" s="81">
        <v>44816</v>
      </c>
      <c r="C21" s="80">
        <v>189</v>
      </c>
      <c r="D21" s="129" t="s">
        <v>89</v>
      </c>
      <c r="E21" s="130"/>
    </row>
    <row r="22" spans="2:8" ht="15" customHeight="1">
      <c r="B22" s="81">
        <v>44834</v>
      </c>
      <c r="C22" s="80">
        <v>203</v>
      </c>
      <c r="D22" s="129" t="s">
        <v>90</v>
      </c>
      <c r="E22" s="130"/>
    </row>
    <row r="23" spans="2:8" ht="20.399999999999999" customHeight="1" thickBot="1">
      <c r="B23" s="81">
        <v>44852</v>
      </c>
      <c r="C23" s="80">
        <v>214</v>
      </c>
      <c r="D23" s="129" t="s">
        <v>91</v>
      </c>
      <c r="E23" s="130"/>
    </row>
    <row r="24" spans="2:8" ht="15" thickBot="1">
      <c r="B24" s="74" t="s">
        <v>49</v>
      </c>
      <c r="C24" s="73"/>
      <c r="D24" s="72"/>
      <c r="E24" s="98" t="s">
        <v>92</v>
      </c>
    </row>
    <row r="25" spans="2:8" ht="15" thickBot="1"/>
    <row r="26" spans="2:8" ht="15" thickBot="1">
      <c r="B26" s="156" t="s">
        <v>51</v>
      </c>
      <c r="C26" s="157"/>
      <c r="D26" s="157"/>
      <c r="E26" s="158"/>
    </row>
    <row r="27" spans="2:8" ht="15" customHeight="1" thickBot="1">
      <c r="B27" s="88" t="s">
        <v>43</v>
      </c>
      <c r="C27" s="208" t="s">
        <v>103</v>
      </c>
      <c r="D27" s="206" t="s">
        <v>102</v>
      </c>
      <c r="E27" s="207"/>
      <c r="F27" s="154" t="s">
        <v>95</v>
      </c>
      <c r="G27" s="155"/>
      <c r="H27" s="155"/>
    </row>
    <row r="28" spans="2:8" ht="24">
      <c r="B28" s="99">
        <v>44932</v>
      </c>
      <c r="C28" s="100" t="s">
        <v>93</v>
      </c>
      <c r="D28" s="159">
        <v>93983888.390000001</v>
      </c>
      <c r="E28" s="160"/>
      <c r="F28" s="154"/>
      <c r="G28" s="155"/>
      <c r="H28" s="155"/>
    </row>
    <row r="29" spans="2:8" ht="24">
      <c r="B29" s="101">
        <v>45295</v>
      </c>
      <c r="C29" s="102" t="s">
        <v>93</v>
      </c>
      <c r="D29" s="150">
        <v>84674309.719999999</v>
      </c>
      <c r="E29" s="151"/>
      <c r="F29" s="154"/>
      <c r="G29" s="155"/>
      <c r="H29" s="155"/>
    </row>
    <row r="30" spans="2:8" ht="24.6" thickBot="1">
      <c r="B30" s="103">
        <v>45376</v>
      </c>
      <c r="C30" s="104" t="s">
        <v>94</v>
      </c>
      <c r="D30" s="152">
        <v>-24000000</v>
      </c>
      <c r="E30" s="153"/>
      <c r="F30" s="154"/>
      <c r="G30" s="155"/>
      <c r="H30" s="155"/>
    </row>
  </sheetData>
  <mergeCells count="21">
    <mergeCell ref="D29:E29"/>
    <mergeCell ref="D30:E30"/>
    <mergeCell ref="F27:H30"/>
    <mergeCell ref="D21:E21"/>
    <mergeCell ref="D22:E22"/>
    <mergeCell ref="D23:E23"/>
    <mergeCell ref="B26:E26"/>
    <mergeCell ref="D27:E27"/>
    <mergeCell ref="D28:E28"/>
    <mergeCell ref="D20:E20"/>
    <mergeCell ref="B6:E6"/>
    <mergeCell ref="B8:E8"/>
    <mergeCell ref="B9:C9"/>
    <mergeCell ref="D9:E9"/>
    <mergeCell ref="B10:E10"/>
    <mergeCell ref="B12:E12"/>
    <mergeCell ref="D13:E13"/>
    <mergeCell ref="D14:E14"/>
    <mergeCell ref="D15:E15"/>
    <mergeCell ref="B18:E18"/>
    <mergeCell ref="D19:E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AE66-B66A-48DA-848C-69A723A60232}">
  <dimension ref="B1:Q42"/>
  <sheetViews>
    <sheetView showGridLines="0" tabSelected="1" topLeftCell="A27" zoomScaleNormal="100" workbookViewId="0">
      <selection activeCell="J41" sqref="J41"/>
    </sheetView>
  </sheetViews>
  <sheetFormatPr defaultRowHeight="14.4"/>
  <cols>
    <col min="2" max="2" width="16.44140625" customWidth="1"/>
    <col min="3" max="3" width="17.33203125" customWidth="1"/>
    <col min="4" max="4" width="58" customWidth="1"/>
    <col min="5" max="5" width="23.44140625" customWidth="1"/>
  </cols>
  <sheetData>
    <row r="1" spans="2:17" ht="9" customHeight="1">
      <c r="B1" s="39"/>
    </row>
    <row r="2" spans="2:17" ht="15" customHeight="1"/>
    <row r="5" spans="2:17" ht="18" hidden="1" customHeight="1">
      <c r="B5" s="40"/>
    </row>
    <row r="6" spans="2:17" ht="9.75" hidden="1" customHeight="1"/>
    <row r="7" spans="2:17" ht="36.75" hidden="1" customHeight="1"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</row>
    <row r="8" spans="2:17" ht="12.7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2:17" ht="11.25" customHeight="1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2:17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2:17" ht="15" thickBot="1"/>
    <row r="14" spans="2:17">
      <c r="B14" s="162" t="s">
        <v>59</v>
      </c>
      <c r="C14" s="163"/>
      <c r="D14" s="163"/>
      <c r="E14" s="164"/>
    </row>
    <row r="15" spans="2:17" ht="15" thickBot="1">
      <c r="B15" s="71" t="s">
        <v>43</v>
      </c>
      <c r="C15" s="70" t="s">
        <v>42</v>
      </c>
      <c r="D15" s="69" t="s">
        <v>48</v>
      </c>
      <c r="E15" s="68" t="s">
        <v>57</v>
      </c>
    </row>
    <row r="16" spans="2:17" ht="15" thickBot="1">
      <c r="B16" s="105">
        <v>44641</v>
      </c>
      <c r="C16" s="106">
        <v>3</v>
      </c>
      <c r="D16" s="106" t="s">
        <v>96</v>
      </c>
      <c r="E16" s="107">
        <v>-690092.97</v>
      </c>
    </row>
    <row r="17" spans="2:8" ht="15" thickBot="1">
      <c r="B17" s="105">
        <v>44641</v>
      </c>
      <c r="C17" s="106">
        <v>60</v>
      </c>
      <c r="D17" s="106" t="s">
        <v>96</v>
      </c>
      <c r="E17" s="108">
        <v>690092.97</v>
      </c>
    </row>
    <row r="18" spans="2:8" ht="15" thickBot="1">
      <c r="B18" s="105">
        <v>44642</v>
      </c>
      <c r="C18" s="106">
        <v>61</v>
      </c>
      <c r="D18" s="106" t="s">
        <v>96</v>
      </c>
      <c r="E18" s="108">
        <v>690092.07</v>
      </c>
    </row>
    <row r="19" spans="2:8" ht="15" thickBot="1">
      <c r="B19" s="105">
        <v>44680</v>
      </c>
      <c r="C19" s="106">
        <v>134</v>
      </c>
      <c r="D19" s="106" t="s">
        <v>96</v>
      </c>
      <c r="E19" s="108">
        <v>223201.87</v>
      </c>
    </row>
    <row r="20" spans="2:8" ht="15" thickBot="1">
      <c r="B20" s="105">
        <v>44698</v>
      </c>
      <c r="C20" s="106">
        <v>163</v>
      </c>
      <c r="D20" s="106" t="s">
        <v>96</v>
      </c>
      <c r="E20" s="108">
        <v>241326.76</v>
      </c>
    </row>
    <row r="21" spans="2:8" ht="15" thickBot="1">
      <c r="B21" s="105">
        <v>44735</v>
      </c>
      <c r="C21" s="106">
        <v>237</v>
      </c>
      <c r="D21" s="106" t="s">
        <v>96</v>
      </c>
      <c r="E21" s="108">
        <v>645585.44999999995</v>
      </c>
    </row>
    <row r="22" spans="2:8" ht="15" thickBot="1">
      <c r="B22" s="105">
        <v>44767</v>
      </c>
      <c r="C22" s="106">
        <v>306</v>
      </c>
      <c r="D22" s="106" t="s">
        <v>96</v>
      </c>
      <c r="E22" s="108">
        <v>611167.96</v>
      </c>
    </row>
    <row r="23" spans="2:8" ht="15" thickBot="1">
      <c r="B23" s="105">
        <v>44790</v>
      </c>
      <c r="C23" s="106">
        <v>342</v>
      </c>
      <c r="D23" s="106" t="s">
        <v>96</v>
      </c>
      <c r="E23" s="108">
        <v>734337.23</v>
      </c>
    </row>
    <row r="24" spans="2:8" ht="15" thickBot="1">
      <c r="B24" s="105">
        <v>44826</v>
      </c>
      <c r="C24" s="106">
        <v>402</v>
      </c>
      <c r="D24" s="106" t="s">
        <v>96</v>
      </c>
      <c r="E24" s="108">
        <v>864643.87</v>
      </c>
    </row>
    <row r="25" spans="2:8" ht="15" thickBot="1">
      <c r="B25" s="105">
        <v>44858</v>
      </c>
      <c r="C25" s="106">
        <v>493</v>
      </c>
      <c r="D25" s="106" t="s">
        <v>96</v>
      </c>
      <c r="E25" s="108">
        <v>1022841.39</v>
      </c>
    </row>
    <row r="26" spans="2:8" ht="15" thickBot="1">
      <c r="B26" s="105">
        <v>44893</v>
      </c>
      <c r="C26" s="106">
        <v>588</v>
      </c>
      <c r="D26" s="106" t="s">
        <v>96</v>
      </c>
      <c r="E26" s="108">
        <v>943408.64000000001</v>
      </c>
    </row>
    <row r="27" spans="2:8" ht="15" thickBot="1">
      <c r="B27" s="105">
        <v>44918</v>
      </c>
      <c r="C27" s="106">
        <v>651</v>
      </c>
      <c r="D27" s="106" t="s">
        <v>96</v>
      </c>
      <c r="E27" s="108">
        <v>1476861.58</v>
      </c>
    </row>
    <row r="28" spans="2:8" ht="15" thickBot="1">
      <c r="B28" s="165" t="s">
        <v>97</v>
      </c>
      <c r="C28" s="166"/>
      <c r="D28" s="167"/>
      <c r="E28" s="109">
        <v>7453466.8200000003</v>
      </c>
    </row>
    <row r="29" spans="2:8" ht="15" thickBot="1"/>
    <row r="30" spans="2:8">
      <c r="B30" s="168" t="s">
        <v>52</v>
      </c>
      <c r="C30" s="169"/>
      <c r="D30" s="169"/>
      <c r="E30" s="170"/>
    </row>
    <row r="31" spans="2:8" ht="15" thickBot="1">
      <c r="B31" s="71" t="s">
        <v>43</v>
      </c>
      <c r="C31" s="70" t="s">
        <v>42</v>
      </c>
      <c r="D31" s="69" t="s">
        <v>48</v>
      </c>
      <c r="E31" s="68" t="s">
        <v>64</v>
      </c>
    </row>
    <row r="32" spans="2:8" ht="15" customHeight="1" thickBot="1">
      <c r="B32" s="105" t="s">
        <v>98</v>
      </c>
      <c r="C32" s="106">
        <v>31</v>
      </c>
      <c r="D32" s="106" t="s">
        <v>96</v>
      </c>
      <c r="E32" s="108">
        <v>1238097.06</v>
      </c>
      <c r="F32" s="174" t="s">
        <v>99</v>
      </c>
      <c r="G32" s="175"/>
      <c r="H32" s="175"/>
    </row>
    <row r="33" spans="2:8" ht="15" thickBot="1">
      <c r="B33" s="105">
        <v>44998</v>
      </c>
      <c r="C33" s="106">
        <v>73</v>
      </c>
      <c r="D33" s="106" t="s">
        <v>96</v>
      </c>
      <c r="E33" s="108">
        <v>1502509.18</v>
      </c>
      <c r="F33" s="174"/>
      <c r="G33" s="175"/>
      <c r="H33" s="175"/>
    </row>
    <row r="34" spans="2:8" ht="15" thickBot="1">
      <c r="B34" s="105">
        <v>45027</v>
      </c>
      <c r="C34" s="106">
        <v>99</v>
      </c>
      <c r="D34" s="106" t="s">
        <v>96</v>
      </c>
      <c r="E34" s="108">
        <v>347103.23</v>
      </c>
      <c r="F34" s="174"/>
      <c r="G34" s="175"/>
      <c r="H34" s="175"/>
    </row>
    <row r="35" spans="2:8" ht="15" thickBot="1">
      <c r="B35" s="105">
        <v>45036</v>
      </c>
      <c r="C35" s="106">
        <v>122</v>
      </c>
      <c r="D35" s="106" t="s">
        <v>96</v>
      </c>
      <c r="E35" s="108">
        <v>1252620.23</v>
      </c>
      <c r="F35" s="174"/>
      <c r="G35" s="175"/>
      <c r="H35" s="175"/>
    </row>
    <row r="36" spans="2:8" ht="15" thickBot="1">
      <c r="B36" s="105">
        <v>45063</v>
      </c>
      <c r="C36" s="106">
        <v>157</v>
      </c>
      <c r="D36" s="106" t="s">
        <v>96</v>
      </c>
      <c r="E36" s="108">
        <v>907859.51</v>
      </c>
      <c r="F36" s="174"/>
      <c r="G36" s="175"/>
      <c r="H36" s="175"/>
    </row>
    <row r="37" spans="2:8" ht="15" thickBot="1">
      <c r="B37" s="105">
        <v>45104</v>
      </c>
      <c r="C37" s="106">
        <v>186</v>
      </c>
      <c r="D37" s="106" t="s">
        <v>96</v>
      </c>
      <c r="E37" s="108">
        <v>2867391.06</v>
      </c>
      <c r="F37" s="174"/>
      <c r="G37" s="175"/>
      <c r="H37" s="175"/>
    </row>
    <row r="38" spans="2:8" ht="15" thickBot="1">
      <c r="B38" s="105">
        <v>45135</v>
      </c>
      <c r="C38" s="106">
        <v>203</v>
      </c>
      <c r="D38" s="106" t="s">
        <v>96</v>
      </c>
      <c r="E38" s="108">
        <v>1193998.3999999999</v>
      </c>
      <c r="F38" s="174"/>
      <c r="G38" s="175"/>
      <c r="H38" s="175"/>
    </row>
    <row r="39" spans="2:8" ht="15" thickBot="1">
      <c r="B39" s="105">
        <v>45167</v>
      </c>
      <c r="C39" s="106">
        <v>210</v>
      </c>
      <c r="D39" s="106" t="s">
        <v>96</v>
      </c>
      <c r="E39" s="108">
        <v>1395383.95</v>
      </c>
      <c r="F39" s="174"/>
      <c r="G39" s="175"/>
      <c r="H39" s="175"/>
    </row>
    <row r="40" spans="2:8" ht="15" thickBot="1">
      <c r="B40" s="105">
        <v>45190</v>
      </c>
      <c r="C40" s="106">
        <v>15</v>
      </c>
      <c r="D40" s="106" t="s">
        <v>96</v>
      </c>
      <c r="E40" s="108">
        <v>-1395383.95</v>
      </c>
      <c r="F40" s="174"/>
      <c r="G40" s="175"/>
      <c r="H40" s="175"/>
    </row>
    <row r="41" spans="2:8" ht="15" thickBot="1">
      <c r="B41" s="105">
        <v>45315</v>
      </c>
      <c r="C41" s="106">
        <v>39</v>
      </c>
      <c r="D41" s="106" t="s">
        <v>96</v>
      </c>
      <c r="E41" s="108">
        <v>695891.64</v>
      </c>
      <c r="F41" s="174"/>
      <c r="G41" s="175"/>
      <c r="H41" s="175"/>
    </row>
    <row r="42" spans="2:8" ht="15" thickBot="1">
      <c r="B42" s="171" t="s">
        <v>97</v>
      </c>
      <c r="C42" s="172"/>
      <c r="D42" s="173"/>
      <c r="E42" s="110">
        <v>10005470.310000001</v>
      </c>
    </row>
  </sheetData>
  <mergeCells count="6">
    <mergeCell ref="B7:Q7"/>
    <mergeCell ref="B14:E14"/>
    <mergeCell ref="B28:D28"/>
    <mergeCell ref="B30:E30"/>
    <mergeCell ref="B42:D42"/>
    <mergeCell ref="F32:H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D3D-47EF-462E-999D-07399444B023}">
  <dimension ref="B1:Q33"/>
  <sheetViews>
    <sheetView showGridLines="0" topLeftCell="A17" zoomScale="80" zoomScaleNormal="80" workbookViewId="0">
      <selection activeCell="K30" sqref="K30"/>
    </sheetView>
  </sheetViews>
  <sheetFormatPr defaultRowHeight="14.4"/>
  <cols>
    <col min="2" max="2" width="16.6640625" customWidth="1"/>
    <col min="3" max="3" width="17.6640625" customWidth="1"/>
    <col min="4" max="4" width="21.88671875" customWidth="1"/>
    <col min="5" max="5" width="42.33203125" customWidth="1"/>
    <col min="6" max="6" width="25.33203125" customWidth="1"/>
  </cols>
  <sheetData>
    <row r="1" spans="2:17" ht="15" customHeight="1"/>
    <row r="4" spans="2:17" ht="11.25" customHeight="1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>
      <c r="B5" s="38"/>
      <c r="C5" s="37"/>
      <c r="D5" s="37"/>
      <c r="E5" s="37"/>
      <c r="F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>
      <c r="B6" s="38"/>
      <c r="C6" s="37"/>
      <c r="D6" s="37"/>
      <c r="E6" s="37"/>
      <c r="F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2:17">
      <c r="B7" s="37"/>
      <c r="C7" s="37"/>
      <c r="D7" s="37"/>
      <c r="E7" s="37"/>
      <c r="F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10" spans="2:17" ht="21.75" customHeight="1">
      <c r="B10" s="176" t="s">
        <v>58</v>
      </c>
      <c r="C10" s="177"/>
      <c r="D10" s="177"/>
      <c r="E10" s="177"/>
      <c r="F10" s="177"/>
    </row>
    <row r="11" spans="2:17" ht="28.2" thickBot="1">
      <c r="B11" s="111" t="s">
        <v>47</v>
      </c>
      <c r="C11" s="112" t="s">
        <v>42</v>
      </c>
      <c r="D11" s="112" t="s">
        <v>50</v>
      </c>
      <c r="E11" s="113" t="s">
        <v>48</v>
      </c>
      <c r="F11" s="114" t="s">
        <v>65</v>
      </c>
    </row>
    <row r="12" spans="2:17" ht="21.75" customHeight="1" thickBot="1">
      <c r="B12" s="115">
        <v>44643</v>
      </c>
      <c r="C12" s="116">
        <v>106</v>
      </c>
      <c r="D12" s="116" t="s">
        <v>62</v>
      </c>
      <c r="E12" s="116" t="s">
        <v>96</v>
      </c>
      <c r="F12" s="117">
        <v>690092.07</v>
      </c>
    </row>
    <row r="13" spans="2:17" ht="21" thickBot="1">
      <c r="B13" s="105">
        <v>44685</v>
      </c>
      <c r="C13" s="106">
        <v>209</v>
      </c>
      <c r="D13" s="106" t="s">
        <v>62</v>
      </c>
      <c r="E13" s="106" t="s">
        <v>96</v>
      </c>
      <c r="F13" s="108">
        <v>223201.87</v>
      </c>
    </row>
    <row r="14" spans="2:17" ht="21" thickBot="1">
      <c r="B14" s="105">
        <v>44704</v>
      </c>
      <c r="C14" s="106">
        <v>227</v>
      </c>
      <c r="D14" s="106" t="s">
        <v>62</v>
      </c>
      <c r="E14" s="106" t="s">
        <v>96</v>
      </c>
      <c r="F14" s="108">
        <v>241326.76</v>
      </c>
    </row>
    <row r="15" spans="2:17" ht="21" thickBot="1">
      <c r="B15" s="105">
        <v>44741</v>
      </c>
      <c r="C15" s="106">
        <v>333</v>
      </c>
      <c r="D15" s="106" t="s">
        <v>62</v>
      </c>
      <c r="E15" s="106" t="s">
        <v>96</v>
      </c>
      <c r="F15" s="108">
        <v>645585.44999999995</v>
      </c>
    </row>
    <row r="16" spans="2:17" ht="21" thickBot="1">
      <c r="B16" s="105">
        <v>44769</v>
      </c>
      <c r="C16" s="106">
        <v>401</v>
      </c>
      <c r="D16" s="106" t="s">
        <v>62</v>
      </c>
      <c r="E16" s="106" t="s">
        <v>96</v>
      </c>
      <c r="F16" s="108">
        <v>611167.96</v>
      </c>
    </row>
    <row r="17" spans="2:6" ht="35.25" customHeight="1" thickBot="1">
      <c r="B17" s="105">
        <v>44797</v>
      </c>
      <c r="C17" s="106">
        <v>438</v>
      </c>
      <c r="D17" s="106" t="s">
        <v>62</v>
      </c>
      <c r="E17" s="106" t="s">
        <v>96</v>
      </c>
      <c r="F17" s="108">
        <v>734337.23</v>
      </c>
    </row>
    <row r="18" spans="2:6" ht="21" thickBot="1">
      <c r="B18" s="105">
        <v>44827</v>
      </c>
      <c r="C18" s="106">
        <v>494</v>
      </c>
      <c r="D18" s="106" t="s">
        <v>62</v>
      </c>
      <c r="E18" s="106" t="s">
        <v>96</v>
      </c>
      <c r="F18" s="108">
        <v>864643.87</v>
      </c>
    </row>
    <row r="19" spans="2:6" ht="21" thickBot="1">
      <c r="B19" s="105">
        <v>44860</v>
      </c>
      <c r="C19" s="106">
        <v>604</v>
      </c>
      <c r="D19" s="106" t="s">
        <v>62</v>
      </c>
      <c r="E19" s="106" t="s">
        <v>96</v>
      </c>
      <c r="F19" s="108">
        <v>1022841.39</v>
      </c>
    </row>
    <row r="20" spans="2:6" ht="21" thickBot="1">
      <c r="B20" s="105">
        <v>44894</v>
      </c>
      <c r="C20" s="106">
        <v>670</v>
      </c>
      <c r="D20" s="106" t="s">
        <v>62</v>
      </c>
      <c r="E20" s="106" t="s">
        <v>96</v>
      </c>
      <c r="F20" s="108">
        <v>943408.64000000001</v>
      </c>
    </row>
    <row r="21" spans="2:6" ht="21" thickBot="1">
      <c r="B21" s="105">
        <v>44923</v>
      </c>
      <c r="C21" s="106">
        <v>741</v>
      </c>
      <c r="D21" s="106" t="s">
        <v>62</v>
      </c>
      <c r="E21" s="106" t="s">
        <v>96</v>
      </c>
      <c r="F21" s="108">
        <v>1476861.58</v>
      </c>
    </row>
    <row r="22" spans="2:6" ht="15" thickBot="1">
      <c r="B22" s="171" t="s">
        <v>97</v>
      </c>
      <c r="C22" s="172"/>
      <c r="D22" s="172"/>
      <c r="E22" s="173"/>
      <c r="F22" s="110">
        <v>7453466.8200000003</v>
      </c>
    </row>
    <row r="23" spans="2:6" ht="15" thickBot="1"/>
    <row r="24" spans="2:6">
      <c r="B24" s="168" t="s">
        <v>53</v>
      </c>
      <c r="C24" s="169"/>
      <c r="D24" s="169"/>
      <c r="E24" s="169"/>
      <c r="F24" s="170"/>
    </row>
    <row r="25" spans="2:6" ht="28.2" thickBot="1">
      <c r="B25" s="71" t="s">
        <v>47</v>
      </c>
      <c r="C25" s="70" t="s">
        <v>42</v>
      </c>
      <c r="D25" s="70" t="s">
        <v>50</v>
      </c>
      <c r="E25" s="69" t="s">
        <v>48</v>
      </c>
      <c r="F25" s="68" t="s">
        <v>66</v>
      </c>
    </row>
    <row r="26" spans="2:6" ht="21" thickBot="1">
      <c r="B26" s="118">
        <v>44952</v>
      </c>
      <c r="C26" s="106">
        <v>19</v>
      </c>
      <c r="D26" s="106" t="s">
        <v>62</v>
      </c>
      <c r="E26" s="106" t="s">
        <v>96</v>
      </c>
      <c r="F26" s="119">
        <v>1238097.06</v>
      </c>
    </row>
    <row r="27" spans="2:6" ht="21" thickBot="1">
      <c r="B27" s="118">
        <v>45002</v>
      </c>
      <c r="C27" s="106">
        <v>69</v>
      </c>
      <c r="D27" s="106" t="s">
        <v>62</v>
      </c>
      <c r="E27" s="106" t="s">
        <v>96</v>
      </c>
      <c r="F27" s="119">
        <v>1502509.18</v>
      </c>
    </row>
    <row r="28" spans="2:6" ht="21" thickBot="1">
      <c r="B28" s="118">
        <v>45029</v>
      </c>
      <c r="C28" s="106">
        <v>104</v>
      </c>
      <c r="D28" s="106" t="s">
        <v>62</v>
      </c>
      <c r="E28" s="106" t="s">
        <v>96</v>
      </c>
      <c r="F28" s="119">
        <v>347103.23</v>
      </c>
    </row>
    <row r="29" spans="2:6" ht="21" thickBot="1">
      <c r="B29" s="118">
        <v>45041</v>
      </c>
      <c r="C29" s="106">
        <v>140</v>
      </c>
      <c r="D29" s="106" t="s">
        <v>62</v>
      </c>
      <c r="E29" s="106" t="s">
        <v>96</v>
      </c>
      <c r="F29" s="119">
        <v>1252620.23</v>
      </c>
    </row>
    <row r="30" spans="2:6" ht="21" thickBot="1">
      <c r="B30" s="118">
        <v>45069</v>
      </c>
      <c r="C30" s="106">
        <v>185</v>
      </c>
      <c r="D30" s="106" t="s">
        <v>62</v>
      </c>
      <c r="E30" s="106" t="s">
        <v>96</v>
      </c>
      <c r="F30" s="119">
        <v>907859.51</v>
      </c>
    </row>
    <row r="31" spans="2:6" ht="21" thickBot="1">
      <c r="B31" s="118">
        <v>45107</v>
      </c>
      <c r="C31" s="106">
        <v>286</v>
      </c>
      <c r="D31" s="106" t="s">
        <v>62</v>
      </c>
      <c r="E31" s="106" t="s">
        <v>96</v>
      </c>
      <c r="F31" s="119">
        <v>2867391.06</v>
      </c>
    </row>
    <row r="32" spans="2:6" ht="21" thickBot="1">
      <c r="B32" s="118">
        <v>45140</v>
      </c>
      <c r="C32" s="106">
        <v>344</v>
      </c>
      <c r="D32" s="106" t="s">
        <v>62</v>
      </c>
      <c r="E32" s="106" t="s">
        <v>96</v>
      </c>
      <c r="F32" s="119">
        <v>1193998.3999999999</v>
      </c>
    </row>
    <row r="33" spans="2:6" ht="15" thickBot="1">
      <c r="B33" s="178" t="s">
        <v>97</v>
      </c>
      <c r="C33" s="179"/>
      <c r="D33" s="179"/>
      <c r="E33" s="180"/>
      <c r="F33" s="120">
        <v>9309578.6699999999</v>
      </c>
    </row>
  </sheetData>
  <mergeCells count="4">
    <mergeCell ref="B10:F10"/>
    <mergeCell ref="B22:E22"/>
    <mergeCell ref="B24:F24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E0B-3121-4A7D-BB65-661097F73B42}">
  <dimension ref="A1:J4"/>
  <sheetViews>
    <sheetView showGridLines="0" zoomScale="80" zoomScaleNormal="80" workbookViewId="0">
      <selection activeCell="H10" sqref="H10"/>
    </sheetView>
  </sheetViews>
  <sheetFormatPr defaultColWidth="76.44140625" defaultRowHeight="14.4"/>
  <cols>
    <col min="1" max="1" width="13.5546875" customWidth="1"/>
    <col min="2" max="2" width="16.109375" customWidth="1"/>
    <col min="3" max="3" width="13.88671875" customWidth="1"/>
    <col min="4" max="4" width="15.21875" customWidth="1"/>
    <col min="5" max="5" width="13.21875" customWidth="1"/>
    <col min="6" max="6" width="14.88671875" customWidth="1"/>
    <col min="7" max="7" width="15.21875" customWidth="1"/>
    <col min="8" max="8" width="17.21875" customWidth="1"/>
    <col min="9" max="9" width="21.33203125" customWidth="1"/>
    <col min="10" max="10" width="19.6640625" customWidth="1"/>
  </cols>
  <sheetData>
    <row r="1" spans="1:10" ht="70.2" customHeight="1">
      <c r="A1" s="95" t="s">
        <v>63</v>
      </c>
      <c r="B1" s="95" t="s">
        <v>20</v>
      </c>
      <c r="C1" s="90" t="s">
        <v>13</v>
      </c>
      <c r="D1" s="90" t="s">
        <v>57</v>
      </c>
      <c r="E1" s="90" t="s">
        <v>15</v>
      </c>
      <c r="F1" s="90" t="s">
        <v>69</v>
      </c>
      <c r="G1" s="90" t="s">
        <v>70</v>
      </c>
      <c r="H1" s="90" t="s">
        <v>71</v>
      </c>
      <c r="I1" s="90" t="s">
        <v>72</v>
      </c>
      <c r="J1" s="90" t="s">
        <v>73</v>
      </c>
    </row>
    <row r="2" spans="1:10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</row>
    <row r="3" spans="1:10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36.6" customHeight="1">
      <c r="A4" s="92" t="s">
        <v>8</v>
      </c>
      <c r="B4" s="92"/>
      <c r="C4" s="93"/>
      <c r="D4" s="93"/>
      <c r="E4" s="93"/>
      <c r="F4" s="93"/>
      <c r="G4" s="93"/>
      <c r="H4" s="93"/>
      <c r="I4" s="93"/>
      <c r="J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9294-E489-43A6-8A54-51F6A371E2C1}">
  <dimension ref="A1:N4"/>
  <sheetViews>
    <sheetView showGridLines="0" zoomScale="80" zoomScaleNormal="80" workbookViewId="0">
      <selection activeCell="F11" sqref="F11"/>
    </sheetView>
  </sheetViews>
  <sheetFormatPr defaultColWidth="76.44140625" defaultRowHeight="14.4"/>
  <cols>
    <col min="1" max="1" width="13.5546875" customWidth="1"/>
    <col min="2" max="6" width="16.109375" customWidth="1"/>
    <col min="7" max="7" width="13.88671875" customWidth="1"/>
    <col min="8" max="8" width="15.21875" customWidth="1"/>
    <col min="9" max="9" width="13.21875" customWidth="1"/>
    <col min="10" max="10" width="14.88671875" customWidth="1"/>
    <col min="11" max="11" width="15.21875" customWidth="1"/>
    <col min="12" max="12" width="17.21875" customWidth="1"/>
    <col min="13" max="13" width="21.33203125" customWidth="1"/>
    <col min="14" max="14" width="19.6640625" customWidth="1"/>
  </cols>
  <sheetData>
    <row r="1" spans="1:14" ht="70.2" customHeight="1">
      <c r="A1" s="95" t="s">
        <v>75</v>
      </c>
      <c r="B1" s="95" t="s">
        <v>76</v>
      </c>
      <c r="C1" s="95" t="s">
        <v>100</v>
      </c>
      <c r="D1" s="95" t="s">
        <v>101</v>
      </c>
      <c r="E1" s="95" t="s">
        <v>77</v>
      </c>
      <c r="F1" s="95" t="s">
        <v>78</v>
      </c>
      <c r="G1" s="90" t="s">
        <v>13</v>
      </c>
      <c r="H1" s="90" t="s">
        <v>57</v>
      </c>
      <c r="I1" s="90" t="s">
        <v>15</v>
      </c>
      <c r="J1" s="90" t="s">
        <v>69</v>
      </c>
      <c r="K1" s="90" t="s">
        <v>70</v>
      </c>
      <c r="L1" s="90" t="s">
        <v>71</v>
      </c>
      <c r="M1" s="90" t="s">
        <v>72</v>
      </c>
      <c r="N1" s="90" t="s">
        <v>73</v>
      </c>
    </row>
    <row r="2" spans="1:14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ht="36.6" customHeight="1">
      <c r="A4" s="92" t="s">
        <v>8</v>
      </c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730C-A887-480C-82C3-06459936A46E}">
  <dimension ref="A1"/>
  <sheetViews>
    <sheetView showGridLines="0" workbookViewId="0">
      <selection activeCell="H14" sqref="H14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4140625" defaultRowHeight="14.4"/>
  <cols>
    <col min="1" max="1" width="24.6640625" customWidth="1"/>
    <col min="2" max="2" width="27" customWidth="1"/>
    <col min="3" max="3" width="23.109375" customWidth="1"/>
    <col min="4" max="4" width="27.5546875" customWidth="1"/>
    <col min="5" max="5" width="15.6640625" customWidth="1"/>
    <col min="6" max="6" width="16.44140625" customWidth="1"/>
    <col min="7" max="7" width="9.6640625" customWidth="1"/>
    <col min="8" max="8" width="50.33203125" customWidth="1"/>
  </cols>
  <sheetData>
    <row r="5" spans="1:8" ht="21.75" customHeight="1" thickBot="1">
      <c r="C5" s="1"/>
      <c r="D5" s="1"/>
      <c r="E5" s="1"/>
      <c r="F5" s="1"/>
      <c r="H5" t="s">
        <v>11</v>
      </c>
    </row>
    <row r="6" spans="1:8" ht="30" customHeight="1" thickBot="1">
      <c r="A6" s="185" t="s">
        <v>32</v>
      </c>
      <c r="B6" s="186"/>
      <c r="C6" s="186"/>
      <c r="D6" s="187"/>
      <c r="E6" s="188" t="s">
        <v>33</v>
      </c>
      <c r="F6" s="189"/>
      <c r="H6" s="23" t="s">
        <v>12</v>
      </c>
    </row>
    <row r="7" spans="1:8" ht="30" customHeight="1" thickBot="1">
      <c r="A7" s="190" t="s">
        <v>38</v>
      </c>
      <c r="B7" s="191"/>
      <c r="C7" s="191"/>
      <c r="D7" s="192"/>
      <c r="E7" s="197">
        <f>'Pesquisa básica 1'!X2</f>
        <v>3478961699.73</v>
      </c>
      <c r="F7" s="198"/>
      <c r="H7" s="24" t="s">
        <v>13</v>
      </c>
    </row>
    <row r="8" spans="1:8" ht="30" customHeight="1" thickBot="1">
      <c r="A8" s="181" t="s">
        <v>27</v>
      </c>
      <c r="B8" s="193"/>
      <c r="C8" s="193"/>
      <c r="D8" s="182"/>
      <c r="E8" s="199">
        <f>'Pesquisa básica 1'!W15</f>
        <v>720584233.74000001</v>
      </c>
      <c r="F8" s="200"/>
      <c r="H8" s="24" t="s">
        <v>14</v>
      </c>
    </row>
    <row r="9" spans="1:8" ht="30" customHeight="1" thickBot="1">
      <c r="A9" s="31" t="s">
        <v>28</v>
      </c>
      <c r="B9" s="32"/>
      <c r="C9" s="32"/>
      <c r="D9" s="33"/>
      <c r="E9" s="203">
        <f>'Pesquisa básica 1'!X15</f>
        <v>599300000</v>
      </c>
      <c r="F9" s="204"/>
      <c r="H9" s="24" t="s">
        <v>15</v>
      </c>
    </row>
    <row r="10" spans="1:8" ht="29.25" customHeight="1" thickBot="1">
      <c r="A10" s="194" t="s">
        <v>29</v>
      </c>
      <c r="B10" s="195"/>
      <c r="C10" s="195"/>
      <c r="D10" s="196"/>
      <c r="E10" s="201">
        <f>'Pesquisa básica 1'!Y15</f>
        <v>599300000</v>
      </c>
      <c r="F10" s="202"/>
      <c r="H10" s="24" t="s">
        <v>16</v>
      </c>
    </row>
    <row r="12" spans="1:8">
      <c r="H12" s="24" t="s">
        <v>19</v>
      </c>
    </row>
    <row r="13" spans="1:8">
      <c r="H13" s="24" t="s">
        <v>17</v>
      </c>
    </row>
    <row r="14" spans="1:8">
      <c r="H14" s="24" t="s">
        <v>18</v>
      </c>
    </row>
    <row r="20" spans="1:6" ht="15" thickBot="1">
      <c r="C20" s="1"/>
      <c r="D20" s="1"/>
      <c r="E20" s="1"/>
      <c r="F20" s="1"/>
    </row>
    <row r="21" spans="1:6" ht="24.75" customHeight="1" thickBot="1">
      <c r="A21" s="185" t="s">
        <v>34</v>
      </c>
      <c r="B21" s="187"/>
      <c r="C21" s="4">
        <v>2021</v>
      </c>
      <c r="D21" s="4" t="s">
        <v>35</v>
      </c>
      <c r="E21" s="4" t="s">
        <v>36</v>
      </c>
      <c r="F21" s="4" t="s">
        <v>37</v>
      </c>
    </row>
    <row r="22" spans="1:6" ht="27.75" customHeight="1" thickBot="1">
      <c r="A22" s="190" t="str">
        <f>A7</f>
        <v>Repassado ao Estado</v>
      </c>
      <c r="B22" s="192"/>
      <c r="C22" s="12">
        <f>E7</f>
        <v>3478961699.73</v>
      </c>
      <c r="D22" s="12"/>
      <c r="E22" s="12"/>
      <c r="F22" s="12"/>
    </row>
    <row r="23" spans="1:6" ht="27.75" customHeight="1" thickBot="1">
      <c r="A23" s="181" t="str">
        <f>A8</f>
        <v>Empenhado</v>
      </c>
      <c r="B23" s="182"/>
      <c r="C23" s="2">
        <f>E8</f>
        <v>720584233.74000001</v>
      </c>
      <c r="D23" s="2"/>
      <c r="E23" s="2"/>
      <c r="F23" s="2"/>
    </row>
    <row r="24" spans="1:6" ht="27.75" customHeight="1" thickBot="1">
      <c r="A24" s="181" t="str">
        <f>A9</f>
        <v>Liquidado</v>
      </c>
      <c r="B24" s="182"/>
      <c r="C24" s="2">
        <f>E9</f>
        <v>599300000</v>
      </c>
      <c r="D24" s="2"/>
      <c r="E24" s="2"/>
      <c r="F24" s="2"/>
    </row>
    <row r="25" spans="1:6" ht="22.5" customHeight="1" thickBot="1">
      <c r="A25" s="181" t="str">
        <f>A10</f>
        <v>Pago</v>
      </c>
      <c r="B25" s="182"/>
      <c r="C25" s="2">
        <f>E10</f>
        <v>599300000</v>
      </c>
      <c r="D25" s="2"/>
      <c r="E25" s="2"/>
      <c r="F25" s="2"/>
    </row>
    <row r="26" spans="1:6" ht="15" thickBot="1">
      <c r="A26" s="183" t="s">
        <v>8</v>
      </c>
      <c r="B26" s="184"/>
      <c r="C26" s="7"/>
      <c r="D26" s="7">
        <f>SUM(D22:D25)</f>
        <v>0</v>
      </c>
      <c r="E26" s="7">
        <f>SUM(E22:E25)</f>
        <v>0</v>
      </c>
      <c r="F26" s="7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4140625" defaultRowHeight="14.4"/>
  <cols>
    <col min="1" max="1" width="8.5546875" customWidth="1"/>
    <col min="2" max="2" width="11.33203125" customWidth="1"/>
    <col min="3" max="3" width="51.6640625" customWidth="1"/>
    <col min="4" max="4" width="23.109375" customWidth="1"/>
    <col min="5" max="5" width="18" customWidth="1"/>
    <col min="6" max="6" width="15.6640625" customWidth="1"/>
    <col min="7" max="7" width="18.109375" customWidth="1"/>
    <col min="8" max="8" width="9.6640625" customWidth="1"/>
  </cols>
  <sheetData>
    <row r="9" spans="1:9" ht="21.75" customHeight="1" thickBot="1">
      <c r="D9" s="1"/>
      <c r="E9" s="1"/>
      <c r="F9" s="1"/>
      <c r="G9" s="1"/>
    </row>
    <row r="10" spans="1:9" ht="30" customHeight="1" thickBot="1">
      <c r="A10" s="4" t="s">
        <v>9</v>
      </c>
      <c r="B10" s="18" t="s">
        <v>10</v>
      </c>
      <c r="C10" s="11" t="s">
        <v>0</v>
      </c>
      <c r="D10" s="4" t="s">
        <v>1</v>
      </c>
      <c r="E10" s="4" t="s">
        <v>2</v>
      </c>
      <c r="F10" s="4" t="s">
        <v>3</v>
      </c>
      <c r="G10" s="4" t="s">
        <v>7</v>
      </c>
      <c r="I10" s="16"/>
    </row>
    <row r="11" spans="1:9" ht="30" customHeight="1" thickBot="1">
      <c r="A11" s="8"/>
      <c r="B11" s="19">
        <v>44197</v>
      </c>
      <c r="C11" s="13" t="s">
        <v>4</v>
      </c>
      <c r="D11" s="12">
        <v>120427975.22</v>
      </c>
      <c r="E11" s="12">
        <v>110097973.34999999</v>
      </c>
      <c r="F11" s="12">
        <v>107805093.79000001</v>
      </c>
      <c r="G11" s="12">
        <v>1005093.79</v>
      </c>
    </row>
    <row r="12" spans="1:9" ht="30" customHeight="1" thickBot="1">
      <c r="A12" s="9"/>
      <c r="B12" s="20">
        <v>44228</v>
      </c>
      <c r="C12" s="6" t="s">
        <v>4</v>
      </c>
      <c r="D12" s="2">
        <f>D11/3</f>
        <v>40142658.406666666</v>
      </c>
      <c r="E12" s="2">
        <v>1473665.5</v>
      </c>
      <c r="F12" s="2">
        <v>1457209.97</v>
      </c>
      <c r="G12" s="2">
        <v>0</v>
      </c>
    </row>
    <row r="13" spans="1:9" ht="30" customHeight="1" thickBot="1">
      <c r="A13" s="9"/>
      <c r="B13" s="20">
        <v>44197</v>
      </c>
      <c r="C13" s="6" t="s">
        <v>5</v>
      </c>
      <c r="D13" s="2">
        <v>636485.18000000005</v>
      </c>
      <c r="E13" s="2">
        <v>519546.32</v>
      </c>
      <c r="F13" s="2">
        <v>505046.36</v>
      </c>
      <c r="G13" s="2">
        <v>100</v>
      </c>
    </row>
    <row r="14" spans="1:9" ht="30" customHeight="1" thickBot="1">
      <c r="A14" s="9"/>
      <c r="B14" s="20">
        <v>44228</v>
      </c>
      <c r="C14" s="6" t="s">
        <v>5</v>
      </c>
      <c r="D14" s="2">
        <v>4184619.14</v>
      </c>
      <c r="E14" s="2">
        <v>3869377.71</v>
      </c>
      <c r="F14" s="2">
        <v>3844065.27</v>
      </c>
      <c r="G14" s="2">
        <v>38465.269999999997</v>
      </c>
    </row>
    <row r="15" spans="1:9" ht="30" customHeight="1" thickBot="1">
      <c r="A15" s="9"/>
      <c r="B15" s="21">
        <v>44197</v>
      </c>
      <c r="C15" s="14" t="s">
        <v>6</v>
      </c>
      <c r="D15" s="2">
        <v>424016338.01999998</v>
      </c>
      <c r="E15" s="2">
        <v>401161868.82999998</v>
      </c>
      <c r="F15" s="2">
        <v>398575527.69</v>
      </c>
      <c r="G15" s="2">
        <v>39575527.689999998</v>
      </c>
    </row>
    <row r="16" spans="1:9" ht="30" customHeight="1" thickBot="1">
      <c r="A16" s="10"/>
      <c r="B16" s="22">
        <v>44228</v>
      </c>
      <c r="C16" s="15" t="s">
        <v>6</v>
      </c>
      <c r="D16" s="5">
        <v>14570370.029999999</v>
      </c>
      <c r="E16" s="5">
        <v>14014705.92</v>
      </c>
      <c r="F16" s="5">
        <v>13924544.35</v>
      </c>
      <c r="G16" s="5">
        <v>13924544.35</v>
      </c>
    </row>
    <row r="17" spans="1:7" ht="29.25" customHeight="1" thickBot="1">
      <c r="A17" s="183" t="s">
        <v>8</v>
      </c>
      <c r="B17" s="205"/>
      <c r="C17" s="184"/>
      <c r="D17" s="7">
        <f>SUM(D11:D16)</f>
        <v>603978445.99666667</v>
      </c>
      <c r="E17" s="7">
        <f t="shared" ref="E17:G17" si="0">SUM(E11:E16)</f>
        <v>531137137.63</v>
      </c>
      <c r="F17" s="7">
        <f t="shared" si="0"/>
        <v>526111487.43000001</v>
      </c>
      <c r="G17" s="7">
        <f t="shared" si="0"/>
        <v>54543731.100000001</v>
      </c>
    </row>
    <row r="25" spans="1:7">
      <c r="E25" s="3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zoomScale="110" zoomScaleNormal="110" workbookViewId="0">
      <selection activeCell="F19" sqref="F19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0"/>
    </row>
    <row r="5" spans="2:17" ht="9.75" customHeight="1"/>
    <row r="6" spans="2:17" ht="28.5" customHeight="1"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</row>
    <row r="7" spans="2:17" ht="5.25" customHeight="1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2:17" ht="11.2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2:17"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2:17"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2:17">
      <c r="B13" s="3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2:17"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</sheetData>
  <mergeCells count="1">
    <mergeCell ref="B6:Q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5" t="s">
        <v>55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7" t="s">
        <v>56</v>
      </c>
      <c r="C53" s="127"/>
      <c r="D53" s="127"/>
      <c r="E53" s="127"/>
      <c r="F53" s="127"/>
      <c r="G53" s="127"/>
      <c r="H53" s="127"/>
      <c r="I53" s="127"/>
      <c r="J53" s="126" t="s">
        <v>13</v>
      </c>
      <c r="K53" s="126"/>
      <c r="L53" s="126" t="s">
        <v>57</v>
      </c>
      <c r="M53" s="126"/>
      <c r="N53" s="126" t="s">
        <v>15</v>
      </c>
      <c r="O53" s="126"/>
      <c r="P53" s="126" t="s">
        <v>53</v>
      </c>
      <c r="Q53" s="126"/>
    </row>
    <row r="54" spans="2:17" ht="30" customHeight="1" thickTop="1">
      <c r="B54" s="122"/>
      <c r="C54" s="123"/>
      <c r="D54" s="123"/>
      <c r="E54" s="123"/>
      <c r="F54" s="123"/>
      <c r="G54" s="123"/>
      <c r="H54" s="123"/>
      <c r="I54" s="124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5" t="s">
        <v>55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7" t="s">
        <v>56</v>
      </c>
      <c r="C53" s="127"/>
      <c r="D53" s="127"/>
      <c r="E53" s="127"/>
      <c r="F53" s="127"/>
      <c r="G53" s="127"/>
      <c r="H53" s="127"/>
      <c r="I53" s="127"/>
      <c r="J53" s="126" t="s">
        <v>13</v>
      </c>
      <c r="K53" s="126"/>
      <c r="L53" s="126" t="s">
        <v>57</v>
      </c>
      <c r="M53" s="126"/>
      <c r="N53" s="126" t="s">
        <v>15</v>
      </c>
      <c r="O53" s="126"/>
      <c r="P53" s="126" t="s">
        <v>53</v>
      </c>
      <c r="Q53" s="126"/>
    </row>
    <row r="54" spans="2:17" ht="30" customHeight="1" thickTop="1">
      <c r="B54" s="122"/>
      <c r="C54" s="123"/>
      <c r="D54" s="123"/>
      <c r="E54" s="123"/>
      <c r="F54" s="123"/>
      <c r="G54" s="123"/>
      <c r="H54" s="123"/>
      <c r="I54" s="124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4.4"/>
  <sheetData>
    <row r="6" spans="2:2">
      <c r="B6" s="35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4.4"/>
  <cols>
    <col min="1" max="1" width="30" customWidth="1"/>
    <col min="23" max="23" width="16.33203125" bestFit="1" customWidth="1"/>
    <col min="24" max="24" width="23.33203125" bestFit="1" customWidth="1"/>
    <col min="25" max="25" width="15.33203125" bestFit="1" customWidth="1"/>
  </cols>
  <sheetData>
    <row r="1" spans="1:25" ht="17.399999999999999">
      <c r="A1" s="128"/>
      <c r="B1" s="128"/>
      <c r="C1" s="128"/>
      <c r="D1" s="128"/>
      <c r="E1" s="128"/>
      <c r="F1" s="128"/>
      <c r="G1" s="128"/>
      <c r="H1" s="128"/>
      <c r="I1" s="128"/>
      <c r="J1" s="128"/>
      <c r="W1" t="s">
        <v>20</v>
      </c>
      <c r="X1" t="s">
        <v>21</v>
      </c>
    </row>
    <row r="2" spans="1:25" ht="17.399999999999999">
      <c r="A2" s="128"/>
      <c r="B2" s="128"/>
      <c r="C2" s="128"/>
      <c r="D2" s="128"/>
      <c r="E2" s="128"/>
      <c r="F2" s="128"/>
      <c r="G2" s="128"/>
      <c r="H2" s="128"/>
      <c r="I2" s="128"/>
      <c r="J2" s="128"/>
      <c r="Q2" s="17" t="s">
        <v>30</v>
      </c>
      <c r="W2">
        <v>2021</v>
      </c>
      <c r="X2" s="25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29" t="s">
        <v>28</v>
      </c>
      <c r="Y7" t="s">
        <v>29</v>
      </c>
    </row>
    <row r="8" spans="1:25">
      <c r="W8" s="28">
        <v>599300000</v>
      </c>
      <c r="X8" s="28">
        <v>599300000</v>
      </c>
      <c r="Y8" s="28">
        <v>599300000</v>
      </c>
    </row>
    <row r="9" spans="1:25" ht="16.8">
      <c r="B9" s="36" t="s">
        <v>31</v>
      </c>
      <c r="W9" s="28">
        <v>9500000</v>
      </c>
      <c r="X9" s="28">
        <v>0</v>
      </c>
      <c r="Y9" s="28">
        <v>0</v>
      </c>
    </row>
    <row r="10" spans="1:25">
      <c r="W10" s="28">
        <v>28796069.489999998</v>
      </c>
      <c r="X10" s="28">
        <v>0</v>
      </c>
      <c r="Y10" s="28">
        <v>0</v>
      </c>
    </row>
    <row r="11" spans="1:25">
      <c r="W11" s="28">
        <v>8000000</v>
      </c>
      <c r="X11" s="28">
        <v>0</v>
      </c>
      <c r="Y11" s="28">
        <v>0</v>
      </c>
    </row>
    <row r="12" spans="1:25">
      <c r="W12" s="28">
        <v>62703825</v>
      </c>
      <c r="X12" s="28">
        <v>0</v>
      </c>
      <c r="Y12" s="28">
        <v>0</v>
      </c>
    </row>
    <row r="13" spans="1:25">
      <c r="W13" s="28">
        <v>12257089.25</v>
      </c>
      <c r="X13" s="28">
        <v>0</v>
      </c>
      <c r="Y13" s="28">
        <v>0</v>
      </c>
    </row>
    <row r="14" spans="1:25">
      <c r="W14" s="28">
        <v>27250</v>
      </c>
      <c r="X14" s="28">
        <v>0</v>
      </c>
      <c r="Y14" s="28">
        <v>0</v>
      </c>
    </row>
    <row r="15" spans="1:25">
      <c r="W15" s="28">
        <f t="shared" ref="W15:Y15" si="0">SUM(W8:W14)</f>
        <v>720584233.74000001</v>
      </c>
      <c r="X15" s="28">
        <f t="shared" si="0"/>
        <v>599300000</v>
      </c>
      <c r="Y15" s="28">
        <f t="shared" si="0"/>
        <v>599300000</v>
      </c>
    </row>
    <row r="18" spans="1:1" ht="15" customHeight="1"/>
    <row r="25" spans="1:1">
      <c r="A25" s="30" t="s">
        <v>39</v>
      </c>
    </row>
    <row r="37" spans="1:4" ht="15.75" customHeight="1"/>
    <row r="39" spans="1:4">
      <c r="D39" t="s">
        <v>33</v>
      </c>
    </row>
    <row r="46" spans="1:4" s="27" customFormat="1">
      <c r="A46" s="26" t="s">
        <v>24</v>
      </c>
    </row>
    <row r="47" spans="1:4" s="27" customFormat="1">
      <c r="A47" s="27" t="s">
        <v>23</v>
      </c>
    </row>
    <row r="48" spans="1:4" s="27" customFormat="1">
      <c r="A48" s="27" t="s">
        <v>22</v>
      </c>
    </row>
    <row r="49" spans="1:1" s="27" customFormat="1"/>
    <row r="50" spans="1:1" s="27" customFormat="1">
      <c r="A50" s="26" t="s">
        <v>26</v>
      </c>
    </row>
    <row r="51" spans="1:1" s="27" customFormat="1">
      <c r="A51" s="27" t="s">
        <v>25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4.4"/>
  <cols>
    <col min="1" max="1" width="30" customWidth="1"/>
    <col min="22" max="22" width="23.33203125" bestFit="1" customWidth="1"/>
  </cols>
  <sheetData>
    <row r="3" spans="2:2" ht="15.6">
      <c r="B3" s="34" t="s">
        <v>40</v>
      </c>
    </row>
    <row r="16" spans="2:2" ht="15" customHeight="1"/>
    <row r="18" spans="1:1">
      <c r="A18" s="3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"/>
  <sheetViews>
    <sheetView showGridLines="0" zoomScale="80" zoomScaleNormal="80" workbookViewId="0">
      <selection activeCell="L4" sqref="L4"/>
    </sheetView>
  </sheetViews>
  <sheetFormatPr defaultColWidth="76.44140625" defaultRowHeight="14.4"/>
  <cols>
    <col min="1" max="1" width="13.5546875" customWidth="1"/>
    <col min="2" max="3" width="16.109375" customWidth="1"/>
    <col min="4" max="4" width="13.88671875" customWidth="1"/>
    <col min="5" max="5" width="15.21875" customWidth="1"/>
    <col min="6" max="6" width="13.21875" customWidth="1"/>
    <col min="7" max="7" width="14.88671875" customWidth="1"/>
    <col min="8" max="8" width="13" customWidth="1"/>
    <col min="9" max="9" width="17.21875" customWidth="1"/>
    <col min="10" max="10" width="21.33203125" customWidth="1"/>
    <col min="11" max="11" width="19.6640625" customWidth="1"/>
  </cols>
  <sheetData>
    <row r="1" spans="1:11" ht="70.2" customHeight="1">
      <c r="A1" s="89" t="s">
        <v>74</v>
      </c>
      <c r="B1" s="89" t="s">
        <v>67</v>
      </c>
      <c r="C1" s="89" t="s">
        <v>68</v>
      </c>
      <c r="D1" s="90" t="s">
        <v>13</v>
      </c>
      <c r="E1" s="90" t="s">
        <v>57</v>
      </c>
      <c r="F1" s="90" t="s">
        <v>15</v>
      </c>
      <c r="G1" s="90" t="s">
        <v>69</v>
      </c>
      <c r="H1" s="90" t="s">
        <v>70</v>
      </c>
      <c r="I1" s="90" t="s">
        <v>71</v>
      </c>
      <c r="J1" s="90" t="s">
        <v>72</v>
      </c>
      <c r="K1" s="90" t="s">
        <v>73</v>
      </c>
    </row>
    <row r="2" spans="1:11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1" ht="36.6" customHeight="1">
      <c r="A4" s="92" t="s">
        <v>8</v>
      </c>
      <c r="B4" s="92"/>
      <c r="C4" s="92"/>
      <c r="D4" s="93"/>
      <c r="E4" s="93"/>
      <c r="F4" s="93"/>
      <c r="G4" s="93"/>
      <c r="H4" s="93"/>
      <c r="I4" s="93"/>
      <c r="J4" s="93"/>
      <c r="K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6AE7-9A3D-40F0-9C83-C2D49AE58BC9}">
  <dimension ref="A1:M4"/>
  <sheetViews>
    <sheetView showGridLines="0" zoomScale="80" zoomScaleNormal="80" workbookViewId="0">
      <selection activeCell="F9" sqref="F9"/>
    </sheetView>
  </sheetViews>
  <sheetFormatPr defaultColWidth="76.44140625" defaultRowHeight="14.4"/>
  <cols>
    <col min="1" max="1" width="13.5546875" customWidth="1"/>
    <col min="2" max="5" width="16.109375" customWidth="1"/>
    <col min="6" max="6" width="13.88671875" customWidth="1"/>
    <col min="7" max="7" width="15.21875" customWidth="1"/>
    <col min="8" max="8" width="13.21875" customWidth="1"/>
    <col min="9" max="9" width="14.88671875" customWidth="1"/>
    <col min="10" max="10" width="15.21875" customWidth="1"/>
    <col min="11" max="11" width="17.21875" customWidth="1"/>
    <col min="12" max="12" width="21.33203125" customWidth="1"/>
    <col min="13" max="13" width="19.6640625" customWidth="1"/>
  </cols>
  <sheetData>
    <row r="1" spans="1:13" ht="70.2" customHeight="1">
      <c r="A1" s="95" t="s">
        <v>75</v>
      </c>
      <c r="B1" s="89" t="s">
        <v>20</v>
      </c>
      <c r="C1" s="95" t="s">
        <v>76</v>
      </c>
      <c r="D1" s="95" t="s">
        <v>77</v>
      </c>
      <c r="E1" s="95" t="s">
        <v>78</v>
      </c>
      <c r="F1" s="90" t="s">
        <v>13</v>
      </c>
      <c r="G1" s="90" t="s">
        <v>57</v>
      </c>
      <c r="H1" s="90" t="s">
        <v>15</v>
      </c>
      <c r="I1" s="90" t="s">
        <v>69</v>
      </c>
      <c r="J1" s="90" t="s">
        <v>70</v>
      </c>
      <c r="K1" s="90" t="s">
        <v>71</v>
      </c>
      <c r="L1" s="90" t="s">
        <v>72</v>
      </c>
      <c r="M1" s="90" t="s">
        <v>73</v>
      </c>
    </row>
    <row r="2" spans="1:13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36.6" customHeight="1">
      <c r="A4" s="92" t="s">
        <v>8</v>
      </c>
      <c r="B4" s="92"/>
      <c r="C4" s="92"/>
      <c r="D4" s="92"/>
      <c r="E4" s="92"/>
      <c r="F4" s="93"/>
      <c r="G4" s="93"/>
      <c r="H4" s="93"/>
      <c r="I4" s="93"/>
      <c r="J4" s="93"/>
      <c r="K4" s="93"/>
      <c r="L4" s="93"/>
      <c r="M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Pesquisa Básica Opcao 1 </vt:lpstr>
      <vt:lpstr>icones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Por Execução - 1º</vt:lpstr>
      <vt:lpstr>Pesq. Avançada -2º  (2)</vt:lpstr>
      <vt:lpstr>For. Detalhamento - Empenho</vt:lpstr>
      <vt:lpstr>For. Detalhamento- Liquidação</vt:lpstr>
      <vt:lpstr>For. Detalhamento - Pagamento </vt:lpstr>
      <vt:lpstr>Pesq. Avançada -1º</vt:lpstr>
      <vt:lpstr>Pesq. Avançada -2º </vt:lpstr>
      <vt:lpstr>Adicionar-remover-colunas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</cp:lastModifiedBy>
  <cp:lastPrinted>2022-01-26T14:18:36Z</cp:lastPrinted>
  <dcterms:created xsi:type="dcterms:W3CDTF">2021-05-17T14:08:13Z</dcterms:created>
  <dcterms:modified xsi:type="dcterms:W3CDTF">2024-06-24T15:27:46Z</dcterms:modified>
</cp:coreProperties>
</file>