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mf\Downloads\"/>
    </mc:Choice>
  </mc:AlternateContent>
  <xr:revisionPtr revIDLastSave="0" documentId="13_ncr:1_{C815FCA6-862C-4383-B59C-10AEB95062B2}" xr6:coauthVersionLast="47" xr6:coauthVersionMax="47" xr10:uidLastSave="{00000000-0000-0000-0000-000000000000}"/>
  <bookViews>
    <workbookView xWindow="0" yWindow="0" windowWidth="19575" windowHeight="15480" activeTab="4" xr2:uid="{00000000-000D-0000-FFFF-FFFF00000000}"/>
  </bookViews>
  <sheets>
    <sheet name="nível1 2021" sheetId="9" r:id="rId1"/>
    <sheet name="nível1 2022" sheetId="8" r:id="rId2"/>
    <sheet name="nivel2 2022" sheetId="11" r:id="rId3"/>
    <sheet name="nivel2 21 e 22" sheetId="10" r:id="rId4"/>
    <sheet name="empenho 147" sheetId="12" r:id="rId5"/>
    <sheet name="Classificação Orçamentária" sheetId="4" r:id="rId6"/>
    <sheet name="Empenho" sheetId="1" r:id="rId7"/>
    <sheet name="Liquidação" sheetId="2" r:id="rId8"/>
    <sheet name="Pagamento" sheetId="3" r:id="rId9"/>
    <sheet name="processo de compra contrato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2" l="1"/>
  <c r="V31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" i="11"/>
  <c r="U3" i="11"/>
  <c r="T31" i="11"/>
  <c r="S31" i="11"/>
  <c r="R31" i="11"/>
  <c r="Q31" i="11"/>
  <c r="P31" i="11"/>
  <c r="F31" i="11"/>
  <c r="G31" i="11"/>
  <c r="H31" i="11"/>
  <c r="I31" i="11"/>
  <c r="J31" i="11"/>
  <c r="K31" i="11"/>
  <c r="E31" i="11"/>
  <c r="K29" i="11"/>
  <c r="K30" i="11"/>
  <c r="K21" i="11"/>
  <c r="K23" i="11"/>
  <c r="K24" i="11"/>
  <c r="K25" i="11"/>
  <c r="K26" i="11"/>
  <c r="K27" i="11"/>
  <c r="K19" i="11"/>
  <c r="K17" i="11"/>
  <c r="K4" i="11"/>
  <c r="K5" i="11"/>
  <c r="K6" i="11"/>
  <c r="K7" i="11"/>
  <c r="K8" i="11"/>
  <c r="K9" i="11"/>
  <c r="K10" i="11"/>
  <c r="K11" i="11"/>
  <c r="K12" i="11"/>
  <c r="K13" i="11"/>
  <c r="K14" i="11"/>
  <c r="K15" i="11"/>
  <c r="K3" i="11"/>
  <c r="K2" i="11"/>
  <c r="K24" i="10"/>
  <c r="K31" i="10" s="1"/>
  <c r="K23" i="10"/>
  <c r="K21" i="10"/>
  <c r="K19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20" i="10"/>
  <c r="K22" i="10"/>
  <c r="K25" i="10"/>
  <c r="K26" i="10"/>
  <c r="K27" i="10"/>
  <c r="K28" i="10"/>
  <c r="K29" i="10"/>
  <c r="K30" i="10"/>
  <c r="K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" i="10"/>
  <c r="T31" i="10"/>
  <c r="V31" i="10"/>
  <c r="R31" i="10"/>
  <c r="Q31" i="10"/>
  <c r="P31" i="10"/>
  <c r="F31" i="10"/>
  <c r="G31" i="10"/>
  <c r="H31" i="10"/>
  <c r="I31" i="10"/>
  <c r="J31" i="10"/>
  <c r="E31" i="10"/>
  <c r="S31" i="10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" i="8"/>
  <c r="S4" i="8"/>
  <c r="S5" i="8"/>
  <c r="S6" i="8"/>
  <c r="S7" i="8"/>
  <c r="S35" i="8" s="1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" i="8"/>
  <c r="C35" i="8"/>
  <c r="Q32" i="8"/>
  <c r="Q24" i="8"/>
  <c r="Q23" i="8"/>
  <c r="Q20" i="8"/>
  <c r="Q18" i="8"/>
  <c r="Q16" i="8"/>
  <c r="Q15" i="8"/>
  <c r="Q14" i="8"/>
  <c r="Q9" i="8"/>
  <c r="Q8" i="8"/>
  <c r="N25" i="9"/>
  <c r="O25" i="9"/>
  <c r="P25" i="9"/>
  <c r="Q25" i="9"/>
  <c r="R25" i="9"/>
  <c r="M25" i="9"/>
  <c r="D25" i="9"/>
  <c r="E25" i="9"/>
  <c r="F25" i="9"/>
  <c r="G25" i="9"/>
  <c r="H25" i="9"/>
  <c r="C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P35" i="8"/>
  <c r="O35" i="8"/>
  <c r="N35" i="8"/>
  <c r="M35" i="8"/>
  <c r="U31" i="11" l="1"/>
  <c r="U31" i="10"/>
  <c r="Q35" i="8"/>
  <c r="T35" i="8"/>
  <c r="R35" i="8"/>
</calcChain>
</file>

<file path=xl/sharedStrings.xml><?xml version="1.0" encoding="utf-8"?>
<sst xmlns="http://schemas.openxmlformats.org/spreadsheetml/2006/main" count="660" uniqueCount="181">
  <si>
    <t>Número Empenho</t>
  </si>
  <si>
    <t>Ano de Exercício</t>
  </si>
  <si>
    <t>Data Registro Doc Empenho</t>
  </si>
  <si>
    <t>Tipo Empenho - Descrição</t>
  </si>
  <si>
    <t>CNPJ_CPF Credor - Numérico</t>
  </si>
  <si>
    <t>Razão Social Credor</t>
  </si>
  <si>
    <t>Valor Despesa Empenhada</t>
  </si>
  <si>
    <t>ESTIMATIVO</t>
  </si>
  <si>
    <t>GRECA DISTRIBUIDORA DE ASFALTOS LTDA.</t>
  </si>
  <si>
    <t>Valor Despesa Liquidada</t>
  </si>
  <si>
    <t>Valor Pago Financeiro</t>
  </si>
  <si>
    <t>Valor Pago Não Processado</t>
  </si>
  <si>
    <t>Valor Pago Processado</t>
  </si>
  <si>
    <t>Unidade Orçamentária - Código/Nome</t>
  </si>
  <si>
    <t>Unidade Executora - Código/Nome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</si>
  <si>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</si>
  <si>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</si>
  <si>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</si>
  <si>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</si>
  <si>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</si>
  <si>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</si>
  <si>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</si>
  <si>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</si>
  <si>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</si>
  <si>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</si>
  <si>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</si>
  <si>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</si>
  <si>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Modalidade Aplicação - Código</t>
  </si>
  <si>
    <t>Modalidade Aplicação - Descrição</t>
  </si>
  <si>
    <t>Elemento Despesa - Código</t>
  </si>
  <si>
    <t>Elemento Despesa - Descrição</t>
  </si>
  <si>
    <t>Item Despesa - Código</t>
  </si>
  <si>
    <t>Item Despesa - Descrição</t>
  </si>
  <si>
    <t>Fonte Recurso - Código</t>
  </si>
  <si>
    <t>Fonte Recurso - Descrição</t>
  </si>
  <si>
    <t>Procedência - Código</t>
  </si>
  <si>
    <t>Procedência - Descrição</t>
  </si>
  <si>
    <t>2301 - DEPARTAMENTO DE EDIFICACOES E ESTRADAS DE RODAGEM DO ESTADO DE MINAS GERAIS</t>
  </si>
  <si>
    <t>2300520 - DIR.OBRAS INFRAEST.RODOVI</t>
  </si>
  <si>
    <t>TRANSPORTE</t>
  </si>
  <si>
    <t>TRANSPORTE RODOVIARIO</t>
  </si>
  <si>
    <t>INFRAESTRUTURA RODOVIARIA</t>
  </si>
  <si>
    <t>CONSTRUCAO E ADEQUACAO DE RODOVIAS - REPARACAO BRUMADINHO</t>
  </si>
  <si>
    <t>DESPESAS DE CAPITAL</t>
  </si>
  <si>
    <t>INVESTIMENTOS</t>
  </si>
  <si>
    <t>APLICACOES DIRETAS</t>
  </si>
  <si>
    <t>OBRAS E INSTALACOES</t>
  </si>
  <si>
    <t>MATERIAL PARA OBRAS - BENS NAO PATRIMONIAVEIS</t>
  </si>
  <si>
    <t>RECURSOS RECEBIDOS POR DANOS ADVINDOS DE DESASTRES SOCIOAMBIENTAIS</t>
  </si>
  <si>
    <t>RECURSOS RECEBIDOS PARA LIVRE UTILIZACAO</t>
  </si>
  <si>
    <t>Número Processo Compra SIAD</t>
  </si>
  <si>
    <t>Número Processo -  Formatado</t>
  </si>
  <si>
    <t>Procedimento Contratação - Detalhamento 1</t>
  </si>
  <si>
    <t>Data Criação Processo</t>
  </si>
  <si>
    <t>Situação Processo</t>
  </si>
  <si>
    <t>Objeto Processo</t>
  </si>
  <si>
    <t>2301520 000018/2009</t>
  </si>
  <si>
    <t>Concorrência</t>
  </si>
  <si>
    <t>Concluído</t>
  </si>
  <si>
    <t>EXECUÇÃO DOS TRABALHOS DE MELHORAMENTO E PAVIMENTAÇÃO, NO TRECHO ITACAMBIRA-JURAMENTO, COM 57,81KM DE EXTENSÃO, NA RODOVIA MG/308.</t>
  </si>
  <si>
    <t>Número do Processo de Compra - SIAFI</t>
  </si>
  <si>
    <t>Dados Processo de Compra - Portal de Compras</t>
  </si>
  <si>
    <t>ContratoConvênio Entrada</t>
  </si>
  <si>
    <t>Valor Empenho</t>
  </si>
  <si>
    <t>Valor Atual do Empenho</t>
  </si>
  <si>
    <t>2301520 000018/2021</t>
  </si>
  <si>
    <t>Código Projeto </t>
  </si>
  <si>
    <t>Órgão </t>
  </si>
  <si>
    <t>Valor Empenhado </t>
  </si>
  <si>
    <t>Valor Liquidado </t>
  </si>
  <si>
    <t>Valor Pago </t>
  </si>
  <si>
    <t>Valor Liquidado em restos a pagar </t>
  </si>
  <si>
    <t>Valor Pago em restos a pagar </t>
  </si>
  <si>
    <t>Valor Total Pago </t>
  </si>
  <si>
    <t>SECRETARIA DE ESTADO DE GOVERNO</t>
  </si>
  <si>
    <t>DEPARTAMENTO DE EDIFICACOES E ESTRADAS DE RODAGEM DO ESTADO DE MINAS GERAIS</t>
  </si>
  <si>
    <t>AGENCIA REGULADORA DE SERVICOS DE ABASTECIMENTO DE AGUA E DE ESGOTAMENTO SANITARIO DO ESTADO DE MINA</t>
  </si>
  <si>
    <t>POLICIA MILITAR DO ESTADO DE MINAS GERAIS</t>
  </si>
  <si>
    <t>AGENCIA DE DESENVOLVIMENTO DA REGIAO METROPOLITANA DE BELO HORIZONTE</t>
  </si>
  <si>
    <t>INSTITUTO ESTADUAL DO PATRIMONIO HISTORICO E ARTISTICO DE MINAS GERAIS</t>
  </si>
  <si>
    <t>INSTITUTO MINEIRO DE AGROPECUARIA</t>
  </si>
  <si>
    <t>OUVIDORIA-GERAL DO ESTADO DE MINAS GERAIS</t>
  </si>
  <si>
    <t>POLICIA CIVIL DO ESTADO DE MINAS GERAIS</t>
  </si>
  <si>
    <t>SECRETARIA DE ESTADO DE CULTURA E TURISMO</t>
  </si>
  <si>
    <t>CONTROLADORIA-GERAL DO ESTADO</t>
  </si>
  <si>
    <t>CORPO DE BOMBEIROS MILITAR DO ESTADO DE MINAS GERAIS</t>
  </si>
  <si>
    <t>ADVOCACIA GERAL DO ESTADO</t>
  </si>
  <si>
    <t>SECRETARIA DE ESTADO DE INFRAESTRUTURA E MOBILIDADE</t>
  </si>
  <si>
    <t>SECRETARIA DE ESTADO DE JUSTICA E SEGURANCA PUBLICA</t>
  </si>
  <si>
    <t>SECRETARIA DE ESTADO DE PLANEJAMENTO E GESTAO</t>
  </si>
  <si>
    <t>SECRETARIA DE ESTADO DE MEIO AMBIENTE E DESENVOLVIMENTO SUSTENTAVEL</t>
  </si>
  <si>
    <t>SECRETARIA DE ESTADO DE DESENVOLVIMENTO ECONOMICO</t>
  </si>
  <si>
    <t>PARTICIPACAO NO AUMENTO DO CAPITAL SOCIAL DE EMPRESAS</t>
  </si>
  <si>
    <t>TOTAL GERAL:</t>
  </si>
  <si>
    <t> 541.489.255,10</t>
  </si>
  <si>
    <t> 485.917.286,08</t>
  </si>
  <si>
    <t> 44.290.562,85</t>
  </si>
  <si>
    <t> 44.991.525,55</t>
  </si>
  <si>
    <t> 530.908.811,63</t>
  </si>
  <si>
    <t>PORTAL</t>
  </si>
  <si>
    <t>BO</t>
  </si>
  <si>
    <t>Soma:</t>
  </si>
  <si>
    <t>01.593.821/0010-32</t>
  </si>
  <si>
    <t>CENTRO OESTE ASFALTOS S/A</t>
  </si>
  <si>
    <t>02.351.006/0006-43</t>
  </si>
  <si>
    <t>10.598.701/0001-28</t>
  </si>
  <si>
    <t>ARTEMIS AMBIENTAL LTDA - ME</t>
  </si>
  <si>
    <t>17.279.381/0001-92</t>
  </si>
  <si>
    <t>CADAR ENGENHARIA CONSTRUCOES LTDA</t>
  </si>
  <si>
    <t>Empenho </t>
  </si>
  <si>
    <t>Data de Registro do Empenho </t>
  </si>
  <si>
    <t>CNPJ/CPF Favorecido </t>
  </si>
  <si>
    <t>Favorecido </t>
  </si>
  <si>
    <t>Valor Liquidado RP </t>
  </si>
  <si>
    <t>Valor Pago RP </t>
  </si>
  <si>
    <t>40.376.139/0001-59</t>
  </si>
  <si>
    <t>JDS - ENGENHARIA E CONSULTORIA LTDA</t>
  </si>
  <si>
    <t>06.981.180/0001-16</t>
  </si>
  <si>
    <t>CEMIG DISTRIBUICAO S.A.</t>
  </si>
  <si>
    <t>Unidade Orçamentária - Código</t>
  </si>
  <si>
    <t>Unidade Orçamentária - Nome</t>
  </si>
  <si>
    <t>Valor Total Pago</t>
  </si>
  <si>
    <t>Detalhamento do Pagamento</t>
  </si>
  <si>
    <t>Número do Processo de Compra:</t>
  </si>
  <si>
    <t>Data de Cadastramento do Processo:</t>
  </si>
  <si>
    <t>02/06/2021</t>
  </si>
  <si>
    <t>Procedimento de Contratação:</t>
  </si>
  <si>
    <t>REGISTRO DE PRECOS REALIZADO NO SIRP</t>
  </si>
  <si>
    <t>Situação do Processo:</t>
  </si>
  <si>
    <t>Objeto do Processo:</t>
  </si>
  <si>
    <t>MATERIAL BETUMINOSO CONFORME ARP 50 2021</t>
  </si>
  <si>
    <t>Dados do Contrato</t>
  </si>
  <si>
    <t>Não existem dados a serem exibidos</t>
  </si>
  <si>
    <t>Dados do Convênio/Parceria de Saída Recursos</t>
  </si>
  <si>
    <t xml:space="preserve">1251 - POLICIA MILITAR DO ESTADO DE MINAS GERAIS </t>
  </si>
  <si>
    <t>1251 - POLICIA MILITAR DO ESTADO DE MINAS GERAI</t>
  </si>
  <si>
    <t>SEGURANCA PUBLICA</t>
  </si>
  <si>
    <t>POLICIAMENTO</t>
  </si>
  <si>
    <t>POLICIA OSTENSIVA</t>
  </si>
  <si>
    <t>POLICIAMENTO OSTENSIVO GERAL</t>
  </si>
  <si>
    <t>DESPESAS CORRENTES</t>
  </si>
  <si>
    <t>OUTRAS DESPESAS CORRENTES</t>
  </si>
  <si>
    <t>MATERIAL DE CONSUMO</t>
  </si>
  <si>
    <t>MATERIAL DE SEGURANÇA, APETRECHOS OPERACIONAIS E POLICIAIS</t>
  </si>
  <si>
    <t>GLOBAL</t>
  </si>
  <si>
    <t>ARMA TECNOLOGIA INDUSTRIA E COMERCIO DE BLINDAGENS LTDA</t>
  </si>
  <si>
    <t>INSCRIÇÃO EM RESTOS A PAGAR</t>
  </si>
  <si>
    <t>Data de Registro</t>
  </si>
  <si>
    <t>Tipo de Inscrição</t>
  </si>
  <si>
    <t>Inscrição em Restos a Pagar não Processado</t>
  </si>
  <si>
    <t>Valor Inscrito</t>
  </si>
  <si>
    <t>DETALHAMENTO DO EMPENHO</t>
  </si>
  <si>
    <t>REFORÇO</t>
  </si>
  <si>
    <t>Nº do documento</t>
  </si>
  <si>
    <t>Valor</t>
  </si>
  <si>
    <t>ANULAÇÃO</t>
  </si>
  <si>
    <t>Nº do Documento</t>
  </si>
  <si>
    <t>LIQUIDAÇÃO EM RESTOS A PAGAR</t>
  </si>
  <si>
    <t>DETALHAMENTO DA LIQUIDAÇÃO - EMPENHO 43 - 9188134</t>
  </si>
  <si>
    <t>DETALHAMENTO DA LIQUIDAÇÃO - EMPENHO 317 - 9288138</t>
  </si>
  <si>
    <t>Valor Liquidado RP</t>
  </si>
  <si>
    <t>1250091 - CMB-CENTRO MAT.BELICO</t>
  </si>
  <si>
    <t>DETALHAMENTO DO PAGAMENTO - EMPENHO 43 - 9188134</t>
  </si>
  <si>
    <t>Data de Registro do Pagamento</t>
  </si>
  <si>
    <t>Situação da Ordem de Pagamento</t>
  </si>
  <si>
    <t>Valor Pago</t>
  </si>
  <si>
    <t>VALOR PAGO EM RESTOS A PAGAR</t>
  </si>
  <si>
    <t>Acatada pelo banco</t>
  </si>
  <si>
    <t>Número do Contrato</t>
  </si>
  <si>
    <t>Data de Publicação</t>
  </si>
  <si>
    <t>Situação do Contrato</t>
  </si>
  <si>
    <t>Vigência Atualizada</t>
  </si>
  <si>
    <t>Objeto do Contrato</t>
  </si>
  <si>
    <t>1250084 000283/2021</t>
  </si>
  <si>
    <t>10/12/2021</t>
  </si>
  <si>
    <t>Coletes Balísticos Nível IIIA: 1.976 unid. Masc. P, 302 unid. Masc. M, 243 unid. Masc. G, 35 unid. Masc. GG, 86 unid. Fem. P, 168 unid. Fem. M, 33 unid Fem. "G" e 3 Unid. Fem. "GG".</t>
  </si>
  <si>
    <t>9316088</t>
  </si>
  <si>
    <t>Vencido</t>
  </si>
  <si>
    <t>30/04/2022</t>
  </si>
  <si>
    <t>Colete Balístico</t>
  </si>
  <si>
    <t>PORTAL - projeto 9288134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</si>
</sst>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,###,##0.00"/>
  </numFmts>
  <fonts count="5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u/>
      <sz val="16"/>
      <color rgb="FF333333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FFFFF"/>
      </patternFill>
    </fill>
  </fills>
  <borders count="8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/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justify" vertical="justify"/>
    </xf>
    <xf numFmtId="0" fontId="1" fillId="2" borderId="0" xfId="0" applyFont="1" applyFill="1" applyAlignment="1">
      <alignment horizontal="justify" vertical="justify"/>
    </xf>
    <xf numFmtId="14" fontId="1" fillId="2" borderId="1" xfId="0" applyNumberFormat="1" applyFont="1" applyFill="1" applyBorder="1" applyAlignment="1">
      <alignment horizontal="justify" vertical="justify"/>
    </xf>
    <xf numFmtId="49" fontId="1" fillId="2" borderId="1" xfId="0" applyNumberFormat="1" applyFont="1" applyFill="1" applyBorder="1" applyAlignment="1">
      <alignment horizontal="justify" vertical="justify"/>
    </xf>
    <xf numFmtId="0" fontId="0" fillId="0" borderId="0" xfId="0" applyAlignment="1">
      <alignment horizontal="justify" vertical="justify"/>
    </xf>
    <xf numFmtId="0" fontId="1" fillId="2" borderId="0" xfId="1" applyFont="1" applyFill="1" applyAlignment="1">
      <alignment horizontal="left"/>
    </xf>
    <xf numFmtId="0" fontId="2" fillId="2" borderId="2" xfId="1" applyFont="1" applyFill="1" applyBorder="1" applyAlignment="1">
      <alignment horizontal="justify" vertical="justify"/>
    </xf>
    <xf numFmtId="0" fontId="1" fillId="2" borderId="0" xfId="1" applyFont="1" applyFill="1" applyAlignment="1">
      <alignment horizontal="justify" vertical="justify"/>
    </xf>
    <xf numFmtId="4" fontId="0" fillId="0" borderId="0" xfId="0" applyNumberFormat="1"/>
    <xf numFmtId="0" fontId="0" fillId="0" borderId="0" xfId="0" applyAlignment="1">
      <alignment vertical="justify"/>
    </xf>
    <xf numFmtId="1" fontId="1" fillId="2" borderId="1" xfId="1" applyNumberFormat="1" applyFont="1" applyFill="1" applyBorder="1" applyAlignment="1">
      <alignment horizontal="right"/>
    </xf>
    <xf numFmtId="49" fontId="1" fillId="2" borderId="1" xfId="1" applyNumberFormat="1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right"/>
    </xf>
    <xf numFmtId="0" fontId="2" fillId="2" borderId="2" xfId="1" applyFont="1" applyFill="1" applyBorder="1" applyAlignment="1">
      <alignment horizontal="left"/>
    </xf>
    <xf numFmtId="49" fontId="2" fillId="2" borderId="2" xfId="1" applyNumberFormat="1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right"/>
    </xf>
    <xf numFmtId="0" fontId="0" fillId="0" borderId="0" xfId="0" applyFill="1"/>
    <xf numFmtId="4" fontId="0" fillId="0" borderId="0" xfId="0" applyNumberFormat="1" applyFill="1"/>
    <xf numFmtId="14" fontId="0" fillId="0" borderId="0" xfId="0" applyNumberFormat="1"/>
    <xf numFmtId="0" fontId="0" fillId="0" borderId="0" xfId="0" applyFont="1" applyAlignment="1">
      <alignment vertical="justify"/>
    </xf>
    <xf numFmtId="0" fontId="0" fillId="0" borderId="0" xfId="0" applyAlignment="1">
      <alignment horizontal="left" vertical="justify"/>
    </xf>
    <xf numFmtId="1" fontId="1" fillId="2" borderId="1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4" fontId="0" fillId="5" borderId="0" xfId="0" applyNumberFormat="1" applyFill="1"/>
    <xf numFmtId="164" fontId="1" fillId="6" borderId="1" xfId="0" applyNumberFormat="1" applyFont="1" applyFill="1" applyBorder="1" applyAlignment="1">
      <alignment horizontal="right"/>
    </xf>
    <xf numFmtId="164" fontId="1" fillId="6" borderId="1" xfId="1" applyNumberFormat="1" applyFont="1" applyFill="1" applyBorder="1" applyAlignment="1">
      <alignment horizontal="right"/>
    </xf>
    <xf numFmtId="0" fontId="0" fillId="5" borderId="0" xfId="0" applyFill="1"/>
    <xf numFmtId="164" fontId="1" fillId="7" borderId="1" xfId="1" applyNumberFormat="1" applyFont="1" applyFill="1" applyBorder="1" applyAlignment="1">
      <alignment horizontal="right"/>
    </xf>
    <xf numFmtId="0" fontId="0" fillId="8" borderId="0" xfId="0" applyFill="1"/>
    <xf numFmtId="164" fontId="1" fillId="7" borderId="1" xfId="0" applyNumberFormat="1" applyFont="1" applyFill="1" applyBorder="1" applyAlignment="1">
      <alignment horizontal="right"/>
    </xf>
    <xf numFmtId="0" fontId="0" fillId="0" borderId="0" xfId="0" applyFill="1" applyAlignment="1">
      <alignment vertical="justify"/>
    </xf>
    <xf numFmtId="14" fontId="0" fillId="0" borderId="0" xfId="0" applyNumberFormat="1" applyFill="1"/>
    <xf numFmtId="164" fontId="1" fillId="0" borderId="1" xfId="0" applyNumberFormat="1" applyFont="1" applyFill="1" applyBorder="1" applyAlignment="1">
      <alignment horizontal="right"/>
    </xf>
    <xf numFmtId="0" fontId="4" fillId="0" borderId="0" xfId="0" applyFont="1" applyFill="1" applyAlignment="1">
      <alignment vertical="justify"/>
    </xf>
    <xf numFmtId="14" fontId="1" fillId="2" borderId="4" xfId="1" applyNumberFormat="1" applyFont="1" applyFill="1" applyBorder="1" applyAlignment="1">
      <alignment horizontal="center" vertical="justify"/>
    </xf>
    <xf numFmtId="1" fontId="1" fillId="2" borderId="4" xfId="1" applyNumberFormat="1" applyFont="1" applyFill="1" applyBorder="1" applyAlignment="1">
      <alignment horizontal="center" vertical="justify"/>
    </xf>
    <xf numFmtId="49" fontId="1" fillId="2" borderId="4" xfId="1" applyNumberFormat="1" applyFont="1" applyFill="1" applyBorder="1" applyAlignment="1">
      <alignment horizontal="center" vertical="justify"/>
    </xf>
    <xf numFmtId="164" fontId="1" fillId="2" borderId="4" xfId="1" applyNumberFormat="1" applyFont="1" applyFill="1" applyBorder="1" applyAlignment="1">
      <alignment horizontal="center" vertical="justify"/>
    </xf>
    <xf numFmtId="0" fontId="2" fillId="2" borderId="3" xfId="1" applyFont="1" applyFill="1" applyBorder="1" applyAlignment="1">
      <alignment horizontal="justify" vertical="justify"/>
    </xf>
    <xf numFmtId="0" fontId="0" fillId="0" borderId="4" xfId="0" applyBorder="1"/>
    <xf numFmtId="49" fontId="1" fillId="3" borderId="4" xfId="1" applyNumberFormat="1" applyFont="1" applyFill="1" applyBorder="1" applyAlignment="1">
      <alignment horizontal="center" vertical="justify"/>
    </xf>
    <xf numFmtId="0" fontId="0" fillId="0" borderId="4" xfId="0" applyBorder="1" applyAlignment="1">
      <alignment horizontal="center"/>
    </xf>
    <xf numFmtId="49" fontId="1" fillId="3" borderId="4" xfId="0" applyNumberFormat="1" applyFont="1" applyFill="1" applyBorder="1" applyAlignment="1">
      <alignment horizontal="center" vertical="justify"/>
    </xf>
    <xf numFmtId="49" fontId="1" fillId="2" borderId="4" xfId="0" applyNumberFormat="1" applyFont="1" applyFill="1" applyBorder="1" applyAlignment="1">
      <alignment horizontal="center" vertical="justify"/>
    </xf>
    <xf numFmtId="1" fontId="1" fillId="2" borderId="4" xfId="0" applyNumberFormat="1" applyFont="1" applyFill="1" applyBorder="1" applyAlignment="1">
      <alignment horizontal="center" vertical="justify"/>
    </xf>
    <xf numFmtId="49" fontId="1" fillId="9" borderId="4" xfId="0" applyNumberFormat="1" applyFont="1" applyFill="1" applyBorder="1" applyAlignment="1">
      <alignment horizontal="left" vertical="justify"/>
    </xf>
    <xf numFmtId="49" fontId="1" fillId="2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 vertical="justify"/>
    </xf>
    <xf numFmtId="49" fontId="1" fillId="3" borderId="4" xfId="0" applyNumberFormat="1" applyFont="1" applyFill="1" applyBorder="1" applyAlignment="1">
      <alignment horizontal="center"/>
    </xf>
    <xf numFmtId="49" fontId="1" fillId="9" borderId="6" xfId="0" applyNumberFormat="1" applyFont="1" applyFill="1" applyBorder="1" applyAlignment="1">
      <alignment vertical="justify"/>
    </xf>
    <xf numFmtId="49" fontId="1" fillId="9" borderId="4" xfId="0" applyNumberFormat="1" applyFont="1" applyFill="1" applyBorder="1" applyAlignment="1">
      <alignment vertical="justify"/>
    </xf>
    <xf numFmtId="14" fontId="0" fillId="0" borderId="4" xfId="0" applyNumberFormat="1" applyBorder="1"/>
    <xf numFmtId="0" fontId="4" fillId="0" borderId="4" xfId="0" applyFont="1" applyBorder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1" fillId="2" borderId="4" xfId="0" applyNumberFormat="1" applyFont="1" applyFill="1" applyBorder="1" applyAlignment="1">
      <alignment horizontal="center" vertical="justify"/>
    </xf>
    <xf numFmtId="49" fontId="1" fillId="3" borderId="4" xfId="0" applyNumberFormat="1" applyFont="1" applyFill="1" applyBorder="1" applyAlignment="1">
      <alignment horizontal="center" vertical="justify"/>
    </xf>
    <xf numFmtId="1" fontId="1" fillId="2" borderId="4" xfId="0" applyNumberFormat="1" applyFont="1" applyFill="1" applyBorder="1" applyAlignment="1">
      <alignment horizontal="center" vertical="justify"/>
    </xf>
    <xf numFmtId="14" fontId="1" fillId="2" borderId="4" xfId="0" applyNumberFormat="1" applyFont="1" applyFill="1" applyBorder="1" applyAlignment="1">
      <alignment horizontal="center" vertical="justify"/>
    </xf>
    <xf numFmtId="164" fontId="1" fillId="2" borderId="5" xfId="1" applyNumberFormat="1" applyFont="1" applyFill="1" applyBorder="1" applyAlignment="1">
      <alignment horizontal="center" vertical="justify"/>
    </xf>
    <xf numFmtId="164" fontId="1" fillId="2" borderId="6" xfId="1" applyNumberFormat="1" applyFont="1" applyFill="1" applyBorder="1" applyAlignment="1">
      <alignment horizontal="center" vertical="justify"/>
    </xf>
    <xf numFmtId="49" fontId="1" fillId="3" borderId="5" xfId="1" applyNumberFormat="1" applyFont="1" applyFill="1" applyBorder="1" applyAlignment="1">
      <alignment horizontal="center" vertical="justify"/>
    </xf>
    <xf numFmtId="49" fontId="1" fillId="3" borderId="7" xfId="1" applyNumberFormat="1" applyFont="1" applyFill="1" applyBorder="1" applyAlignment="1">
      <alignment horizontal="center" vertical="justify"/>
    </xf>
    <xf numFmtId="49" fontId="1" fillId="3" borderId="6" xfId="1" applyNumberFormat="1" applyFont="1" applyFill="1" applyBorder="1" applyAlignment="1">
      <alignment horizontal="center" vertical="justify"/>
    </xf>
    <xf numFmtId="164" fontId="1" fillId="2" borderId="7" xfId="1" applyNumberFormat="1" applyFont="1" applyFill="1" applyBorder="1" applyAlignment="1">
      <alignment horizontal="center" vertical="justify"/>
    </xf>
    <xf numFmtId="0" fontId="0" fillId="0" borderId="5" xfId="0" applyBorder="1" applyAlignment="1">
      <alignment horizontal="center" vertical="justify"/>
    </xf>
    <xf numFmtId="0" fontId="0" fillId="0" borderId="7" xfId="0" applyBorder="1" applyAlignment="1">
      <alignment horizontal="center" vertical="justify"/>
    </xf>
    <xf numFmtId="0" fontId="0" fillId="0" borderId="6" xfId="0" applyBorder="1" applyAlignment="1">
      <alignment horizontal="center" vertical="justify"/>
    </xf>
    <xf numFmtId="1" fontId="1" fillId="2" borderId="5" xfId="1" applyNumberFormat="1" applyFont="1" applyFill="1" applyBorder="1" applyAlignment="1">
      <alignment horizontal="center" vertical="justify"/>
    </xf>
    <xf numFmtId="1" fontId="1" fillId="2" borderId="6" xfId="1" applyNumberFormat="1" applyFont="1" applyFill="1" applyBorder="1" applyAlignment="1">
      <alignment horizontal="center" vertical="justify"/>
    </xf>
    <xf numFmtId="14" fontId="1" fillId="2" borderId="5" xfId="1" applyNumberFormat="1" applyFont="1" applyFill="1" applyBorder="1" applyAlignment="1">
      <alignment horizontal="center" vertical="justify"/>
    </xf>
    <xf numFmtId="14" fontId="1" fillId="2" borderId="6" xfId="1" applyNumberFormat="1" applyFont="1" applyFill="1" applyBorder="1" applyAlignment="1">
      <alignment horizontal="center" vertical="justify"/>
    </xf>
    <xf numFmtId="1" fontId="1" fillId="2" borderId="7" xfId="1" applyNumberFormat="1" applyFont="1" applyFill="1" applyBorder="1" applyAlignment="1">
      <alignment horizontal="center" vertical="justify"/>
    </xf>
    <xf numFmtId="49" fontId="1" fillId="3" borderId="4" xfId="1" applyNumberFormat="1" applyFont="1" applyFill="1" applyBorder="1" applyAlignment="1">
      <alignment horizontal="center" vertical="justify"/>
    </xf>
    <xf numFmtId="1" fontId="1" fillId="2" borderId="4" xfId="1" applyNumberFormat="1" applyFont="1" applyFill="1" applyBorder="1" applyAlignment="1">
      <alignment horizontal="center" vertical="justify"/>
    </xf>
    <xf numFmtId="49" fontId="1" fillId="2" borderId="4" xfId="1" applyNumberFormat="1" applyFont="1" applyFill="1" applyBorder="1" applyAlignment="1">
      <alignment horizontal="center" vertical="justify"/>
    </xf>
    <xf numFmtId="0" fontId="2" fillId="2" borderId="2" xfId="1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 vertical="justify"/>
    </xf>
    <xf numFmtId="49" fontId="1" fillId="0" borderId="7" xfId="0" applyNumberFormat="1" applyFont="1" applyFill="1" applyBorder="1" applyAlignment="1">
      <alignment horizontal="center" vertical="justify"/>
    </xf>
    <xf numFmtId="49" fontId="1" fillId="0" borderId="6" xfId="0" applyNumberFormat="1" applyFont="1" applyFill="1" applyBorder="1" applyAlignment="1">
      <alignment horizontal="center" vertical="justify"/>
    </xf>
    <xf numFmtId="49" fontId="1" fillId="9" borderId="5" xfId="0" applyNumberFormat="1" applyFont="1" applyFill="1" applyBorder="1" applyAlignment="1">
      <alignment horizontal="center" vertical="justify"/>
    </xf>
    <xf numFmtId="49" fontId="1" fillId="9" borderId="7" xfId="0" applyNumberFormat="1" applyFont="1" applyFill="1" applyBorder="1" applyAlignment="1">
      <alignment horizontal="center" vertical="justify"/>
    </xf>
    <xf numFmtId="49" fontId="1" fillId="9" borderId="6" xfId="0" applyNumberFormat="1" applyFont="1" applyFill="1" applyBorder="1" applyAlignment="1">
      <alignment horizontal="center" vertical="justify"/>
    </xf>
    <xf numFmtId="49" fontId="1" fillId="3" borderId="5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1" fillId="2" borderId="1" xfId="0" applyNumberFormat="1" applyFont="1" applyFill="1" applyBorder="1" applyAlignment="1">
      <alignment horizontal="justify" vertical="justify"/>
    </xf>
    <xf numFmtId="49" fontId="1" fillId="3" borderId="1" xfId="0" applyNumberFormat="1" applyFont="1" applyFill="1" applyBorder="1" applyAlignment="1">
      <alignment horizontal="justify" vertical="justify"/>
    </xf>
    <xf numFmtId="49" fontId="3" fillId="2" borderId="0" xfId="0" applyNumberFormat="1" applyFont="1" applyFill="1" applyAlignment="1">
      <alignment horizontal="left" vertical="center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8D03CED5-5B3C-4086-9D2B-F7E1CF27F0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400050</xdr:colOff>
      <xdr:row>30</xdr:row>
      <xdr:rowOff>51344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9A5A3E-E22F-8DB2-E554-C368ECB55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1550"/>
          <a:ext cx="4867275" cy="442331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</xdr:row>
      <xdr:rowOff>28575</xdr:rowOff>
    </xdr:from>
    <xdr:to>
      <xdr:col>13</xdr:col>
      <xdr:colOff>218005</xdr:colOff>
      <xdr:row>21</xdr:row>
      <xdr:rowOff>77969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CC3180-1A3F-D6FD-4A93-2D9B06E4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1000125"/>
          <a:ext cx="4990030" cy="2964044"/>
        </a:xfrm>
        <a:prstGeom prst="rect">
          <a:avLst/>
        </a:prstGeom>
      </xdr:spPr>
    </xdr:pic>
    <xdr:clientData/>
  </xdr:twoCellAnchor>
  <xdr:twoCellAnchor editAs="oneCell">
    <xdr:from>
      <xdr:col>5</xdr:col>
      <xdr:colOff>189936</xdr:colOff>
      <xdr:row>21</xdr:row>
      <xdr:rowOff>76200</xdr:rowOff>
    </xdr:from>
    <xdr:to>
      <xdr:col>11</xdr:col>
      <xdr:colOff>456132</xdr:colOff>
      <xdr:row>38</xdr:row>
      <xdr:rowOff>123062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3ED2C72-7F79-3E8B-02D7-224EF04D8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6761" y="3962400"/>
          <a:ext cx="3923796" cy="279958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40</xdr:row>
      <xdr:rowOff>142876</xdr:rowOff>
    </xdr:from>
    <xdr:to>
      <xdr:col>4</xdr:col>
      <xdr:colOff>581025</xdr:colOff>
      <xdr:row>55</xdr:row>
      <xdr:rowOff>113321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CB77E12-236C-A796-7089-317F7C1A6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7105651"/>
          <a:ext cx="4991100" cy="239932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40</xdr:row>
      <xdr:rowOff>66676</xdr:rowOff>
    </xdr:from>
    <xdr:to>
      <xdr:col>13</xdr:col>
      <xdr:colOff>524788</xdr:colOff>
      <xdr:row>55</xdr:row>
      <xdr:rowOff>142874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591064E-5242-185A-A5F2-DF4BA3B7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7325" y="7029451"/>
          <a:ext cx="5211088" cy="2505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0C7B-61FB-4C4F-8D1D-F174A909EA4C}">
  <dimension ref="A1:R28"/>
  <sheetViews>
    <sheetView workbookViewId="0">
      <selection activeCell="N27" sqref="N27"/>
    </sheetView>
  </sheetViews>
  <sheetFormatPr defaultRowHeight="12.75" x14ac:dyDescent="0.2"/>
  <cols>
    <col min="1" max="1" width="14.28515625" bestFit="1" customWidth="1"/>
    <col min="3" max="3" width="16.42578125" bestFit="1" customWidth="1"/>
    <col min="4" max="8" width="14.85546875" customWidth="1"/>
    <col min="13" max="13" width="15.42578125" bestFit="1" customWidth="1"/>
    <col min="14" max="18" width="14.5703125" customWidth="1"/>
  </cols>
  <sheetData>
    <row r="1" spans="1:18" x14ac:dyDescent="0.2">
      <c r="A1" s="58" t="s">
        <v>99</v>
      </c>
      <c r="B1" s="59"/>
      <c r="C1" s="59"/>
      <c r="D1" s="59"/>
      <c r="E1" s="59"/>
      <c r="F1" s="59"/>
      <c r="G1" s="59"/>
      <c r="H1" s="59"/>
      <c r="J1" s="58" t="s">
        <v>100</v>
      </c>
      <c r="K1" s="58"/>
      <c r="L1" s="59"/>
      <c r="M1" s="59"/>
      <c r="N1" s="59"/>
      <c r="O1" s="59"/>
      <c r="P1" s="59"/>
      <c r="Q1" s="59"/>
      <c r="R1" s="59"/>
    </row>
    <row r="2" spans="1:18" ht="38.25" x14ac:dyDescent="0.2">
      <c r="A2" t="s">
        <v>66</v>
      </c>
      <c r="B2" t="s">
        <v>67</v>
      </c>
      <c r="C2" s="12" t="s">
        <v>68</v>
      </c>
      <c r="D2" s="12" t="s">
        <v>69</v>
      </c>
      <c r="E2" s="12" t="s">
        <v>70</v>
      </c>
      <c r="F2" s="20" t="s">
        <v>71</v>
      </c>
      <c r="G2" s="20" t="s">
        <v>72</v>
      </c>
      <c r="H2" s="21" t="s">
        <v>73</v>
      </c>
      <c r="J2" s="13" t="s">
        <v>66</v>
      </c>
      <c r="K2" s="13"/>
      <c r="L2" s="13" t="s">
        <v>67</v>
      </c>
      <c r="M2" s="13" t="s">
        <v>68</v>
      </c>
      <c r="N2" s="13" t="s">
        <v>69</v>
      </c>
      <c r="O2" s="13" t="s">
        <v>70</v>
      </c>
      <c r="P2" s="13" t="s">
        <v>71</v>
      </c>
      <c r="Q2" s="13" t="s">
        <v>72</v>
      </c>
      <c r="R2" s="13" t="s">
        <v>73</v>
      </c>
    </row>
    <row r="3" spans="1:18" x14ac:dyDescent="0.2">
      <c r="A3">
        <v>9288130</v>
      </c>
      <c r="B3" t="s">
        <v>74</v>
      </c>
      <c r="C3" s="12">
        <v>658600000</v>
      </c>
      <c r="D3" s="12">
        <v>658600000</v>
      </c>
      <c r="E3" s="12">
        <v>658600000</v>
      </c>
      <c r="F3" s="21">
        <v>0</v>
      </c>
      <c r="G3" s="21">
        <v>0</v>
      </c>
      <c r="H3" s="21">
        <v>658600000</v>
      </c>
      <c r="J3" s="14">
        <v>9288130</v>
      </c>
      <c r="K3" s="14">
        <v>1491</v>
      </c>
      <c r="L3" s="15" t="s">
        <v>74</v>
      </c>
      <c r="M3" s="16">
        <v>658600000</v>
      </c>
      <c r="N3" s="16">
        <v>658600000</v>
      </c>
      <c r="O3" s="16">
        <v>658600000</v>
      </c>
      <c r="P3" s="16"/>
      <c r="Q3" s="16"/>
      <c r="R3" s="16">
        <f>O3+Q3</f>
        <v>658600000</v>
      </c>
    </row>
    <row r="4" spans="1:18" x14ac:dyDescent="0.2">
      <c r="A4">
        <v>9288132</v>
      </c>
      <c r="B4" t="s">
        <v>75</v>
      </c>
      <c r="C4" s="12">
        <v>31712500</v>
      </c>
      <c r="D4" s="12">
        <v>304921.11</v>
      </c>
      <c r="E4" s="12">
        <v>298993.37</v>
      </c>
      <c r="F4" s="20">
        <v>0</v>
      </c>
      <c r="G4" s="20">
        <v>0</v>
      </c>
      <c r="H4" s="21">
        <v>298993.37</v>
      </c>
      <c r="J4" s="14">
        <v>9288132</v>
      </c>
      <c r="K4" s="14">
        <v>2301</v>
      </c>
      <c r="L4" s="15" t="s">
        <v>75</v>
      </c>
      <c r="M4" s="16">
        <v>31712500</v>
      </c>
      <c r="N4" s="16">
        <v>304921.11</v>
      </c>
      <c r="O4" s="16">
        <v>298993.37</v>
      </c>
      <c r="P4" s="16"/>
      <c r="Q4" s="16"/>
      <c r="R4" s="16">
        <f t="shared" ref="R4:R24" si="0">O4+Q4</f>
        <v>298993.37</v>
      </c>
    </row>
    <row r="5" spans="1:18" x14ac:dyDescent="0.2">
      <c r="A5">
        <v>9288133</v>
      </c>
      <c r="B5" t="s">
        <v>75</v>
      </c>
      <c r="C5" s="12">
        <v>194781864.03999999</v>
      </c>
      <c r="D5" s="12">
        <v>17420115.890000001</v>
      </c>
      <c r="E5" s="12">
        <v>15185289.02</v>
      </c>
      <c r="F5" s="21">
        <v>0</v>
      </c>
      <c r="G5" s="21">
        <v>0</v>
      </c>
      <c r="H5" s="21">
        <v>15185289.02</v>
      </c>
      <c r="J5" s="14">
        <v>9288133</v>
      </c>
      <c r="K5" s="14">
        <v>2301</v>
      </c>
      <c r="L5" s="15" t="s">
        <v>75</v>
      </c>
      <c r="M5" s="16">
        <v>194781864.03999999</v>
      </c>
      <c r="N5" s="16">
        <v>17420115.890000001</v>
      </c>
      <c r="O5" s="16">
        <v>15185289.02</v>
      </c>
      <c r="P5" s="16"/>
      <c r="Q5" s="16"/>
      <c r="R5" s="16">
        <f t="shared" si="0"/>
        <v>15185289.02</v>
      </c>
    </row>
    <row r="6" spans="1:18" x14ac:dyDescent="0.2">
      <c r="A6">
        <v>9288134</v>
      </c>
      <c r="B6" t="s">
        <v>75</v>
      </c>
      <c r="C6" s="12">
        <v>9453607.3200000003</v>
      </c>
      <c r="D6" s="12">
        <v>2587841.0699999998</v>
      </c>
      <c r="E6" s="12">
        <v>2587373.46</v>
      </c>
      <c r="F6" s="21">
        <v>0</v>
      </c>
      <c r="G6" s="21">
        <v>0</v>
      </c>
      <c r="H6" s="21">
        <v>2587373.46</v>
      </c>
      <c r="J6" s="14">
        <v>9288134</v>
      </c>
      <c r="K6" s="14">
        <v>2301</v>
      </c>
      <c r="L6" s="15" t="s">
        <v>75</v>
      </c>
      <c r="M6" s="16">
        <v>9453607.3200000003</v>
      </c>
      <c r="N6" s="16">
        <v>2587841.0699999998</v>
      </c>
      <c r="O6" s="16">
        <v>2587373.46</v>
      </c>
      <c r="P6" s="16"/>
      <c r="Q6" s="16"/>
      <c r="R6" s="16">
        <f t="shared" si="0"/>
        <v>2587373.46</v>
      </c>
    </row>
    <row r="7" spans="1:18" x14ac:dyDescent="0.2">
      <c r="A7">
        <v>9288137</v>
      </c>
      <c r="B7" t="s">
        <v>77</v>
      </c>
      <c r="C7" s="12">
        <v>72590835</v>
      </c>
      <c r="D7" s="12">
        <v>309600</v>
      </c>
      <c r="E7">
        <v>0</v>
      </c>
      <c r="F7" s="20">
        <v>0</v>
      </c>
      <c r="G7" s="20">
        <v>0</v>
      </c>
      <c r="H7" s="20">
        <v>0</v>
      </c>
      <c r="J7" s="14">
        <v>9288137</v>
      </c>
      <c r="K7" s="14">
        <v>1251</v>
      </c>
      <c r="L7" s="15" t="s">
        <v>77</v>
      </c>
      <c r="M7" s="16">
        <v>72590835</v>
      </c>
      <c r="N7" s="16">
        <v>309600</v>
      </c>
      <c r="O7" s="16">
        <v>0</v>
      </c>
      <c r="P7" s="16"/>
      <c r="Q7" s="16"/>
      <c r="R7" s="16">
        <f t="shared" si="0"/>
        <v>0</v>
      </c>
    </row>
    <row r="8" spans="1:18" x14ac:dyDescent="0.2">
      <c r="A8">
        <v>9288138</v>
      </c>
      <c r="B8" t="s">
        <v>77</v>
      </c>
      <c r="C8" s="12">
        <v>17993976.25</v>
      </c>
      <c r="D8" s="12">
        <v>6007977.1699999999</v>
      </c>
      <c r="E8" s="12">
        <v>6007977.1699999999</v>
      </c>
      <c r="F8" s="20">
        <v>0</v>
      </c>
      <c r="G8" s="20">
        <v>0</v>
      </c>
      <c r="H8" s="21">
        <v>6007977.1699999999</v>
      </c>
      <c r="J8">
        <v>9288138</v>
      </c>
      <c r="K8">
        <v>1251</v>
      </c>
      <c r="L8" t="s">
        <v>77</v>
      </c>
      <c r="M8" s="12">
        <v>17993976.25</v>
      </c>
      <c r="N8" s="12">
        <v>6007977.1699999999</v>
      </c>
      <c r="O8" s="12">
        <v>6007977.1699999999</v>
      </c>
      <c r="R8" s="16">
        <f t="shared" si="0"/>
        <v>6007977.1699999999</v>
      </c>
    </row>
    <row r="9" spans="1:18" x14ac:dyDescent="0.2">
      <c r="A9">
        <v>9288139</v>
      </c>
      <c r="B9" t="s">
        <v>78</v>
      </c>
      <c r="C9" s="12">
        <v>52225</v>
      </c>
      <c r="D9" s="12">
        <v>52225</v>
      </c>
      <c r="E9" s="12">
        <v>51441.63</v>
      </c>
      <c r="F9" s="21">
        <v>0</v>
      </c>
      <c r="G9" s="21">
        <v>0</v>
      </c>
      <c r="H9" s="21">
        <v>51441.63</v>
      </c>
      <c r="J9">
        <v>9288139</v>
      </c>
      <c r="K9">
        <v>2431</v>
      </c>
      <c r="L9" t="s">
        <v>78</v>
      </c>
      <c r="M9" s="12">
        <v>52225</v>
      </c>
      <c r="N9" s="12">
        <v>52225</v>
      </c>
      <c r="O9" s="12">
        <v>51441.63</v>
      </c>
      <c r="R9" s="16">
        <f t="shared" si="0"/>
        <v>51441.63</v>
      </c>
    </row>
    <row r="10" spans="1:18" x14ac:dyDescent="0.2">
      <c r="A10">
        <v>9288142</v>
      </c>
      <c r="B10" t="s">
        <v>80</v>
      </c>
      <c r="C10" s="12">
        <v>4777756.45</v>
      </c>
      <c r="D10" s="12">
        <v>369406</v>
      </c>
      <c r="E10" s="12">
        <v>369406</v>
      </c>
      <c r="F10" s="20">
        <v>0</v>
      </c>
      <c r="G10" s="20">
        <v>0</v>
      </c>
      <c r="H10" s="21">
        <v>369406</v>
      </c>
      <c r="J10" s="14">
        <v>9288142</v>
      </c>
      <c r="K10" s="14">
        <v>2371</v>
      </c>
      <c r="L10" s="15" t="s">
        <v>80</v>
      </c>
      <c r="M10" s="16">
        <v>4777756.45</v>
      </c>
      <c r="N10" s="16">
        <v>369406</v>
      </c>
      <c r="O10" s="16">
        <v>369406</v>
      </c>
      <c r="P10" s="16"/>
      <c r="Q10" s="16"/>
      <c r="R10" s="16">
        <f t="shared" si="0"/>
        <v>369406</v>
      </c>
    </row>
    <row r="11" spans="1:18" x14ac:dyDescent="0.2">
      <c r="A11">
        <v>9288143</v>
      </c>
      <c r="B11" t="s">
        <v>81</v>
      </c>
      <c r="C11" s="12">
        <v>42500</v>
      </c>
      <c r="D11" s="12">
        <v>42500</v>
      </c>
      <c r="E11" s="12">
        <v>42350</v>
      </c>
      <c r="F11" s="21">
        <v>0</v>
      </c>
      <c r="G11" s="21">
        <v>0</v>
      </c>
      <c r="H11" s="21">
        <v>42350</v>
      </c>
      <c r="J11" s="14">
        <v>9288143</v>
      </c>
      <c r="K11" s="14">
        <v>1101</v>
      </c>
      <c r="L11" s="15" t="s">
        <v>81</v>
      </c>
      <c r="M11" s="16">
        <v>42500</v>
      </c>
      <c r="N11" s="16">
        <v>42500</v>
      </c>
      <c r="O11" s="16">
        <v>42350</v>
      </c>
      <c r="P11" s="16"/>
      <c r="Q11" s="16"/>
      <c r="R11" s="16">
        <f t="shared" si="0"/>
        <v>42350</v>
      </c>
    </row>
    <row r="12" spans="1:18" x14ac:dyDescent="0.2">
      <c r="A12">
        <v>9288144</v>
      </c>
      <c r="B12" t="s">
        <v>82</v>
      </c>
      <c r="C12" s="12">
        <v>3672539.07</v>
      </c>
      <c r="D12">
        <v>0</v>
      </c>
      <c r="E12">
        <v>0</v>
      </c>
      <c r="F12" s="20">
        <v>0</v>
      </c>
      <c r="G12" s="20">
        <v>0</v>
      </c>
      <c r="H12" s="20">
        <v>0</v>
      </c>
      <c r="J12" s="14">
        <v>9288144</v>
      </c>
      <c r="K12" s="14">
        <v>1511</v>
      </c>
      <c r="L12" s="15" t="s">
        <v>82</v>
      </c>
      <c r="M12" s="16">
        <v>3672539.07</v>
      </c>
      <c r="N12" s="16">
        <v>0</v>
      </c>
      <c r="O12" s="16">
        <v>0</v>
      </c>
      <c r="P12" s="16"/>
      <c r="Q12" s="16"/>
      <c r="R12" s="16">
        <f t="shared" si="0"/>
        <v>0</v>
      </c>
    </row>
    <row r="13" spans="1:18" x14ac:dyDescent="0.2">
      <c r="A13">
        <v>9288145</v>
      </c>
      <c r="B13" t="s">
        <v>82</v>
      </c>
      <c r="C13" s="12">
        <v>1108000</v>
      </c>
      <c r="D13">
        <v>0</v>
      </c>
      <c r="E13">
        <v>0</v>
      </c>
      <c r="F13" s="20">
        <v>0</v>
      </c>
      <c r="G13" s="20">
        <v>0</v>
      </c>
      <c r="H13" s="20">
        <v>0</v>
      </c>
      <c r="J13" s="14">
        <v>9288145</v>
      </c>
      <c r="K13" s="14">
        <v>1511</v>
      </c>
      <c r="L13" s="15" t="s">
        <v>82</v>
      </c>
      <c r="M13" s="16">
        <v>1108000</v>
      </c>
      <c r="N13" s="16">
        <v>0</v>
      </c>
      <c r="O13" s="16">
        <v>0</v>
      </c>
      <c r="P13" s="16"/>
      <c r="Q13" s="16"/>
      <c r="R13" s="16">
        <f t="shared" si="0"/>
        <v>0</v>
      </c>
    </row>
    <row r="14" spans="1:18" x14ac:dyDescent="0.2">
      <c r="A14">
        <v>9288150</v>
      </c>
      <c r="B14" t="s">
        <v>77</v>
      </c>
      <c r="C14" s="12">
        <v>10650450</v>
      </c>
      <c r="D14" s="12">
        <v>0</v>
      </c>
      <c r="E14" s="12">
        <v>0</v>
      </c>
      <c r="F14" s="21">
        <v>0</v>
      </c>
      <c r="G14" s="20">
        <v>0</v>
      </c>
      <c r="H14" s="21">
        <v>0</v>
      </c>
      <c r="J14">
        <v>9288150</v>
      </c>
      <c r="K14">
        <v>1251</v>
      </c>
      <c r="L14" t="s">
        <v>77</v>
      </c>
      <c r="M14" s="12">
        <v>10650450</v>
      </c>
      <c r="N14">
        <v>0</v>
      </c>
      <c r="O14">
        <v>0</v>
      </c>
      <c r="R14" s="16">
        <f t="shared" si="0"/>
        <v>0</v>
      </c>
    </row>
    <row r="15" spans="1:18" x14ac:dyDescent="0.2">
      <c r="A15">
        <v>9288152</v>
      </c>
      <c r="B15" t="s">
        <v>83</v>
      </c>
      <c r="C15" s="12">
        <v>3738079.68</v>
      </c>
      <c r="D15" s="12">
        <v>3104994.77</v>
      </c>
      <c r="E15" s="12">
        <v>2894994.77</v>
      </c>
      <c r="F15" s="20">
        <v>0</v>
      </c>
      <c r="G15" s="20">
        <v>0</v>
      </c>
      <c r="H15" s="21">
        <v>2894994.77</v>
      </c>
      <c r="J15">
        <v>9288152</v>
      </c>
      <c r="K15">
        <v>1271</v>
      </c>
      <c r="L15" t="s">
        <v>83</v>
      </c>
      <c r="M15" s="12">
        <v>3738079.68</v>
      </c>
      <c r="N15" s="12">
        <v>3104994.77</v>
      </c>
      <c r="O15" s="12">
        <v>2894994.77</v>
      </c>
      <c r="R15" s="16">
        <f t="shared" si="0"/>
        <v>2894994.77</v>
      </c>
    </row>
    <row r="16" spans="1:18" x14ac:dyDescent="0.2">
      <c r="A16">
        <v>9288155</v>
      </c>
      <c r="B16" t="s">
        <v>84</v>
      </c>
      <c r="C16" s="12">
        <v>3816747.5</v>
      </c>
      <c r="D16" s="12">
        <v>3736747.5</v>
      </c>
      <c r="E16" s="12">
        <v>3736747.5</v>
      </c>
      <c r="F16" s="20">
        <v>0</v>
      </c>
      <c r="G16" s="20">
        <v>0</v>
      </c>
      <c r="H16" s="21">
        <v>3736747.5</v>
      </c>
      <c r="J16">
        <v>9288155</v>
      </c>
      <c r="K16">
        <v>1521</v>
      </c>
      <c r="L16" t="s">
        <v>84</v>
      </c>
      <c r="M16" s="12">
        <v>3816747.5</v>
      </c>
      <c r="N16" s="12">
        <v>3736747.5</v>
      </c>
      <c r="O16" s="12">
        <v>3736747.5</v>
      </c>
      <c r="R16" s="16">
        <f t="shared" si="0"/>
        <v>3736747.5</v>
      </c>
    </row>
    <row r="17" spans="1:18" x14ac:dyDescent="0.2">
      <c r="A17">
        <v>9288169</v>
      </c>
      <c r="B17" t="s">
        <v>85</v>
      </c>
      <c r="C17" s="12">
        <v>1581146.38</v>
      </c>
      <c r="D17">
        <v>0</v>
      </c>
      <c r="E17">
        <v>0</v>
      </c>
      <c r="F17" s="21">
        <v>0</v>
      </c>
      <c r="G17" s="21">
        <v>0</v>
      </c>
      <c r="H17" s="21">
        <v>0</v>
      </c>
      <c r="J17" s="14">
        <v>9288169</v>
      </c>
      <c r="K17" s="14">
        <v>1401</v>
      </c>
      <c r="L17" s="15" t="s">
        <v>85</v>
      </c>
      <c r="M17" s="16">
        <v>1581146.38</v>
      </c>
      <c r="N17" s="16">
        <v>0</v>
      </c>
      <c r="O17" s="16">
        <v>0</v>
      </c>
      <c r="P17" s="16"/>
      <c r="Q17" s="16"/>
      <c r="R17" s="16">
        <f t="shared" si="0"/>
        <v>0</v>
      </c>
    </row>
    <row r="18" spans="1:18" x14ac:dyDescent="0.2">
      <c r="A18">
        <v>9288176</v>
      </c>
      <c r="B18" t="s">
        <v>86</v>
      </c>
      <c r="C18" s="12">
        <v>6541488.9500000002</v>
      </c>
      <c r="D18">
        <v>0</v>
      </c>
      <c r="E18">
        <v>0</v>
      </c>
      <c r="F18" s="21">
        <v>0</v>
      </c>
      <c r="G18" s="21">
        <v>0</v>
      </c>
      <c r="H18" s="21">
        <v>0</v>
      </c>
      <c r="J18">
        <v>9288176</v>
      </c>
      <c r="K18">
        <v>1081</v>
      </c>
      <c r="L18" t="s">
        <v>86</v>
      </c>
      <c r="M18" s="12">
        <v>6541488.9500000002</v>
      </c>
      <c r="N18">
        <v>0</v>
      </c>
      <c r="O18">
        <v>0</v>
      </c>
      <c r="R18" s="16">
        <f t="shared" si="0"/>
        <v>0</v>
      </c>
    </row>
    <row r="19" spans="1:18" x14ac:dyDescent="0.2">
      <c r="A19">
        <v>9288178</v>
      </c>
      <c r="B19" t="s">
        <v>87</v>
      </c>
      <c r="C19" s="12">
        <v>3732522.15</v>
      </c>
      <c r="D19" s="12">
        <v>3732522.15</v>
      </c>
      <c r="E19" s="12">
        <v>3628753.38</v>
      </c>
      <c r="F19" s="20">
        <v>0</v>
      </c>
      <c r="G19" s="21">
        <v>0</v>
      </c>
      <c r="H19" s="21">
        <v>3628753.38</v>
      </c>
      <c r="J19" s="14">
        <v>9288178</v>
      </c>
      <c r="K19" s="14">
        <v>1301</v>
      </c>
      <c r="L19" s="15" t="s">
        <v>87</v>
      </c>
      <c r="M19" s="16">
        <v>3732522.15</v>
      </c>
      <c r="N19" s="16">
        <v>3732522.15</v>
      </c>
      <c r="O19" s="16">
        <v>3628753.38</v>
      </c>
      <c r="P19" s="16"/>
      <c r="Q19" s="16"/>
      <c r="R19" s="16">
        <f t="shared" si="0"/>
        <v>3628753.38</v>
      </c>
    </row>
    <row r="20" spans="1:18" x14ac:dyDescent="0.2">
      <c r="A20">
        <v>9288181</v>
      </c>
      <c r="B20" t="s">
        <v>88</v>
      </c>
      <c r="C20" s="12">
        <v>99175</v>
      </c>
      <c r="D20">
        <v>0</v>
      </c>
      <c r="E20">
        <v>0</v>
      </c>
      <c r="F20" s="21">
        <v>0</v>
      </c>
      <c r="G20" s="21">
        <v>0</v>
      </c>
      <c r="H20" s="21">
        <v>0</v>
      </c>
      <c r="J20">
        <v>9288181</v>
      </c>
      <c r="K20">
        <v>1451</v>
      </c>
      <c r="L20" t="s">
        <v>88</v>
      </c>
      <c r="M20" s="12">
        <v>99175</v>
      </c>
      <c r="N20">
        <v>0</v>
      </c>
      <c r="O20">
        <v>0</v>
      </c>
      <c r="R20" s="16">
        <f t="shared" si="0"/>
        <v>0</v>
      </c>
    </row>
    <row r="21" spans="1:18" x14ac:dyDescent="0.2">
      <c r="A21">
        <v>9288182</v>
      </c>
      <c r="B21" t="s">
        <v>77</v>
      </c>
      <c r="C21" s="12">
        <v>345898.72</v>
      </c>
      <c r="D21">
        <v>0</v>
      </c>
      <c r="E21">
        <v>0</v>
      </c>
      <c r="F21" s="20">
        <v>0</v>
      </c>
      <c r="G21" s="20">
        <v>0</v>
      </c>
      <c r="H21" s="20">
        <v>0</v>
      </c>
      <c r="J21" s="14">
        <v>9288182</v>
      </c>
      <c r="K21" s="14">
        <v>1251</v>
      </c>
      <c r="L21" s="15" t="s">
        <v>77</v>
      </c>
      <c r="M21" s="16">
        <v>345898.72</v>
      </c>
      <c r="N21" s="16">
        <v>0</v>
      </c>
      <c r="O21" s="16">
        <v>0</v>
      </c>
      <c r="P21" s="16"/>
      <c r="Q21" s="16"/>
      <c r="R21" s="16">
        <f t="shared" si="0"/>
        <v>0</v>
      </c>
    </row>
    <row r="22" spans="1:18" x14ac:dyDescent="0.2">
      <c r="A22">
        <v>9288191</v>
      </c>
      <c r="B22" t="s">
        <v>75</v>
      </c>
      <c r="C22" s="12">
        <v>1563648.73</v>
      </c>
      <c r="D22" s="12">
        <v>688810.99</v>
      </c>
      <c r="E22" s="12">
        <v>661258.57999999996</v>
      </c>
      <c r="F22" s="20">
        <v>0</v>
      </c>
      <c r="G22" s="20">
        <v>0</v>
      </c>
      <c r="H22" s="21">
        <v>661258.57999999996</v>
      </c>
      <c r="J22" s="14">
        <v>9288191</v>
      </c>
      <c r="K22" s="14">
        <v>2301</v>
      </c>
      <c r="L22" s="15" t="s">
        <v>75</v>
      </c>
      <c r="M22" s="16">
        <v>1563648.73</v>
      </c>
      <c r="N22" s="16">
        <v>688810.99</v>
      </c>
      <c r="O22" s="16">
        <v>661258.57999999996</v>
      </c>
      <c r="P22" s="16"/>
      <c r="Q22" s="16"/>
      <c r="R22" s="16">
        <f t="shared" si="0"/>
        <v>661258.57999999996</v>
      </c>
    </row>
    <row r="23" spans="1:18" x14ac:dyDescent="0.2">
      <c r="A23">
        <v>9288212</v>
      </c>
      <c r="B23" t="s">
        <v>92</v>
      </c>
      <c r="C23" s="12">
        <v>2050000000</v>
      </c>
      <c r="D23" s="12">
        <v>0</v>
      </c>
      <c r="E23" s="12">
        <v>0</v>
      </c>
      <c r="F23" s="21">
        <v>0</v>
      </c>
      <c r="G23" s="21">
        <v>0</v>
      </c>
      <c r="H23" s="21">
        <v>0</v>
      </c>
      <c r="J23">
        <v>9288212</v>
      </c>
      <c r="K23">
        <v>1915</v>
      </c>
      <c r="L23" t="s">
        <v>92</v>
      </c>
      <c r="M23" s="12">
        <v>2050000000</v>
      </c>
      <c r="N23">
        <v>0</v>
      </c>
      <c r="O23">
        <v>0</v>
      </c>
      <c r="R23" s="16">
        <f t="shared" si="0"/>
        <v>0</v>
      </c>
    </row>
    <row r="24" spans="1:18" x14ac:dyDescent="0.2">
      <c r="A24">
        <v>9288213</v>
      </c>
      <c r="B24" t="s">
        <v>89</v>
      </c>
      <c r="C24" s="12">
        <v>366064</v>
      </c>
      <c r="D24" s="12">
        <v>0</v>
      </c>
      <c r="E24" s="12">
        <v>0</v>
      </c>
      <c r="F24" s="20">
        <v>0</v>
      </c>
      <c r="G24" s="20">
        <v>0</v>
      </c>
      <c r="H24" s="21">
        <v>0</v>
      </c>
      <c r="J24">
        <v>9288213</v>
      </c>
      <c r="K24">
        <v>1501</v>
      </c>
      <c r="L24" t="s">
        <v>89</v>
      </c>
      <c r="M24" s="12">
        <v>366064</v>
      </c>
      <c r="N24">
        <v>0</v>
      </c>
      <c r="O24">
        <v>0</v>
      </c>
      <c r="R24" s="16">
        <f t="shared" si="0"/>
        <v>0</v>
      </c>
    </row>
    <row r="25" spans="1:18" x14ac:dyDescent="0.2">
      <c r="A25" t="s">
        <v>93</v>
      </c>
      <c r="C25" s="12">
        <f>SUM(C3:C24)</f>
        <v>3077221024.2400002</v>
      </c>
      <c r="D25" s="12">
        <f t="shared" ref="D25:H25" si="1">SUM(D3:D24)</f>
        <v>696957661.64999998</v>
      </c>
      <c r="E25" s="12">
        <f t="shared" si="1"/>
        <v>694064584.88</v>
      </c>
      <c r="F25" s="12">
        <f t="shared" si="1"/>
        <v>0</v>
      </c>
      <c r="G25" s="12">
        <f t="shared" si="1"/>
        <v>0</v>
      </c>
      <c r="H25" s="12">
        <f t="shared" si="1"/>
        <v>694064584.88</v>
      </c>
      <c r="J25" s="14"/>
      <c r="K25" s="14"/>
      <c r="L25" s="15" t="s">
        <v>101</v>
      </c>
      <c r="M25" s="12">
        <f t="shared" ref="M25" si="2">SUM(M3:M24)</f>
        <v>3077221024.2400002</v>
      </c>
      <c r="N25" s="12">
        <f t="shared" ref="N25" si="3">SUM(N3:N24)</f>
        <v>696957661.64999998</v>
      </c>
      <c r="O25" s="12">
        <f t="shared" ref="O25" si="4">SUM(O3:O24)</f>
        <v>694064584.88</v>
      </c>
      <c r="P25" s="12">
        <f t="shared" ref="P25" si="5">SUM(P3:P24)</f>
        <v>0</v>
      </c>
      <c r="Q25" s="12">
        <f t="shared" ref="Q25" si="6">SUM(Q3:Q24)</f>
        <v>0</v>
      </c>
      <c r="R25" s="12">
        <f t="shared" ref="R25" si="7">SUM(R3:R24)</f>
        <v>694064584.88</v>
      </c>
    </row>
    <row r="26" spans="1:18" x14ac:dyDescent="0.2">
      <c r="J26" s="14"/>
      <c r="K26" s="14"/>
      <c r="L26" s="15"/>
      <c r="M26" s="16"/>
      <c r="N26" s="16"/>
      <c r="O26" s="16"/>
      <c r="P26" s="16"/>
      <c r="Q26" s="16"/>
      <c r="R26" s="16"/>
    </row>
    <row r="27" spans="1:18" x14ac:dyDescent="0.2">
      <c r="J27" s="14"/>
      <c r="K27" s="14"/>
      <c r="L27" s="15"/>
      <c r="M27" s="16"/>
      <c r="N27" s="16"/>
      <c r="O27" s="16"/>
      <c r="P27" s="16"/>
      <c r="Q27" s="16"/>
      <c r="R27" s="16"/>
    </row>
    <row r="28" spans="1:18" x14ac:dyDescent="0.2">
      <c r="J28" s="14"/>
      <c r="K28" s="14"/>
      <c r="L28" s="15"/>
      <c r="M28" s="16"/>
      <c r="N28" s="16"/>
      <c r="O28" s="16"/>
      <c r="P28" s="16"/>
      <c r="Q28" s="16"/>
      <c r="R28" s="16"/>
    </row>
  </sheetData>
  <mergeCells count="2">
    <mergeCell ref="A1:H1"/>
    <mergeCell ref="J1:R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6"/>
  <sheetViews>
    <sheetView topLeftCell="A22" workbookViewId="0">
      <selection activeCell="I30" sqref="I30"/>
    </sheetView>
  </sheetViews>
  <sheetFormatPr defaultRowHeight="12.75" x14ac:dyDescent="0.2"/>
  <cols>
    <col min="1" max="1" width="1" customWidth="1"/>
    <col min="2" max="2" width="26.5703125" bestFit="1" customWidth="1"/>
    <col min="3" max="3" width="26.140625" customWidth="1"/>
    <col min="4" max="4" width="28.7109375" customWidth="1"/>
    <col min="5" max="5" width="6.7109375" customWidth="1"/>
    <col min="6" max="6" width="16.140625" customWidth="1"/>
    <col min="7" max="7" width="13.7109375" customWidth="1"/>
    <col min="8" max="8" width="10.7109375" customWidth="1"/>
    <col min="9" max="9" width="17.28515625" customWidth="1"/>
    <col min="10" max="10" width="13" customWidth="1"/>
    <col min="11" max="11" width="128.7109375" customWidth="1"/>
    <col min="12" max="12" width="6.7109375" customWidth="1"/>
  </cols>
  <sheetData>
    <row r="1" spans="2:7" s="1" customFormat="1" ht="8.4499999999999993" customHeight="1" x14ac:dyDescent="0.2"/>
    <row r="2" spans="2:7" s="1" customFormat="1" ht="31.5" customHeight="1" x14ac:dyDescent="0.2">
      <c r="D2" s="98" t="s">
        <v>60</v>
      </c>
      <c r="E2" s="98"/>
      <c r="F2" s="98"/>
    </row>
    <row r="3" spans="2:7" s="1" customFormat="1" ht="18.2" customHeight="1" x14ac:dyDescent="0.2"/>
    <row r="4" spans="2:7" s="1" customFormat="1" ht="24" customHeight="1" x14ac:dyDescent="0.2">
      <c r="B4" s="99" t="s">
        <v>50</v>
      </c>
      <c r="C4" s="99"/>
      <c r="D4" s="99"/>
    </row>
    <row r="5" spans="2:7" s="1" customFormat="1" ht="19.7" customHeight="1" x14ac:dyDescent="0.2">
      <c r="B5" s="100" t="s">
        <v>65</v>
      </c>
      <c r="C5" s="100"/>
      <c r="D5" s="100"/>
    </row>
    <row r="6" spans="2:7" s="1" customFormat="1" ht="31.5" customHeight="1" x14ac:dyDescent="0.2">
      <c r="B6" s="98" t="s">
        <v>61</v>
      </c>
      <c r="C6" s="98"/>
      <c r="D6" s="98"/>
      <c r="E6" s="98"/>
    </row>
    <row r="7" spans="2:7" s="1" customFormat="1" ht="11.65" customHeight="1" x14ac:dyDescent="0.2"/>
    <row r="8" spans="2:7" s="1" customFormat="1" ht="24" customHeight="1" x14ac:dyDescent="0.2">
      <c r="B8" s="4" t="s">
        <v>51</v>
      </c>
      <c r="C8" s="4" t="s">
        <v>53</v>
      </c>
    </row>
    <row r="9" spans="2:7" s="1" customFormat="1" ht="12" x14ac:dyDescent="0.2">
      <c r="B9" s="7" t="s">
        <v>56</v>
      </c>
      <c r="C9" s="6">
        <v>39849</v>
      </c>
    </row>
    <row r="10" spans="2:7" s="1" customFormat="1" ht="24" x14ac:dyDescent="0.2">
      <c r="B10" s="4" t="s">
        <v>52</v>
      </c>
      <c r="C10" s="4" t="s">
        <v>54</v>
      </c>
    </row>
    <row r="11" spans="2:7" x14ac:dyDescent="0.2">
      <c r="B11" s="7" t="s">
        <v>57</v>
      </c>
      <c r="C11" s="7" t="s">
        <v>58</v>
      </c>
      <c r="D11" s="5"/>
      <c r="E11" s="1"/>
      <c r="F11" s="1"/>
      <c r="G11" s="1"/>
    </row>
    <row r="12" spans="2:7" x14ac:dyDescent="0.2">
      <c r="B12" s="97" t="s">
        <v>55</v>
      </c>
      <c r="C12" s="97"/>
      <c r="D12" s="1"/>
      <c r="E12" s="1"/>
      <c r="F12" s="1"/>
    </row>
    <row r="13" spans="2:7" ht="57" customHeight="1" x14ac:dyDescent="0.2">
      <c r="B13" s="96" t="s">
        <v>59</v>
      </c>
      <c r="C13" s="96"/>
      <c r="D13" s="1"/>
      <c r="E13" s="1"/>
      <c r="F13" s="1"/>
    </row>
    <row r="14" spans="2:7" x14ac:dyDescent="0.2">
      <c r="D14" s="1"/>
      <c r="E14" s="1"/>
      <c r="F14" s="1"/>
    </row>
    <row r="15" spans="2:7" s="1" customFormat="1" ht="28.7" customHeight="1" x14ac:dyDescent="0.2">
      <c r="D15" s="5"/>
    </row>
    <row r="16" spans="2:7" s="1" customFormat="1" ht="24" customHeight="1" x14ac:dyDescent="0.2">
      <c r="B16" s="84" t="s">
        <v>122</v>
      </c>
      <c r="C16" s="84"/>
      <c r="D16" s="84"/>
    </row>
    <row r="17" spans="2:4" s="1" customFormat="1" ht="52.35" customHeight="1" x14ac:dyDescent="0.2">
      <c r="B17" s="88" t="s">
        <v>123</v>
      </c>
      <c r="C17" s="90"/>
      <c r="D17" s="50" t="s">
        <v>124</v>
      </c>
    </row>
    <row r="18" spans="2:4" s="1" customFormat="1" ht="12" x14ac:dyDescent="0.2">
      <c r="B18" s="93" t="s">
        <v>65</v>
      </c>
      <c r="C18" s="94"/>
      <c r="D18" s="51" t="s">
        <v>125</v>
      </c>
    </row>
    <row r="19" spans="2:4" ht="12.75" customHeight="1" x14ac:dyDescent="0.2">
      <c r="B19" s="88" t="s">
        <v>126</v>
      </c>
      <c r="C19" s="90"/>
      <c r="D19" s="50" t="s">
        <v>128</v>
      </c>
    </row>
    <row r="20" spans="2:4" ht="24" customHeight="1" x14ac:dyDescent="0.2">
      <c r="B20" s="85" t="s">
        <v>127</v>
      </c>
      <c r="C20" s="87"/>
      <c r="D20" s="52" t="s">
        <v>58</v>
      </c>
    </row>
    <row r="21" spans="2:4" x14ac:dyDescent="0.2">
      <c r="B21" s="88" t="s">
        <v>129</v>
      </c>
      <c r="C21" s="89"/>
      <c r="D21" s="90"/>
    </row>
    <row r="22" spans="2:4" ht="24" customHeight="1" x14ac:dyDescent="0.2">
      <c r="B22" s="85" t="s">
        <v>130</v>
      </c>
      <c r="C22" s="86"/>
      <c r="D22" s="87"/>
    </row>
    <row r="23" spans="2:4" x14ac:dyDescent="0.2">
      <c r="B23" s="84" t="s">
        <v>131</v>
      </c>
      <c r="C23" s="84"/>
      <c r="D23" s="84"/>
    </row>
    <row r="24" spans="2:4" s="1" customFormat="1" ht="52.35" customHeight="1" x14ac:dyDescent="0.2">
      <c r="B24" s="55" t="s">
        <v>168</v>
      </c>
      <c r="C24" s="54" t="s">
        <v>169</v>
      </c>
      <c r="D24" s="50" t="s">
        <v>170</v>
      </c>
    </row>
    <row r="25" spans="2:4" ht="24" x14ac:dyDescent="0.2">
      <c r="B25" s="52" t="s">
        <v>132</v>
      </c>
      <c r="C25" s="44"/>
      <c r="D25" s="44"/>
    </row>
    <row r="26" spans="2:4" x14ac:dyDescent="0.2">
      <c r="B26" s="53" t="s">
        <v>171</v>
      </c>
      <c r="C26" s="91" t="s">
        <v>172</v>
      </c>
      <c r="D26" s="92"/>
    </row>
    <row r="27" spans="2:4" x14ac:dyDescent="0.2">
      <c r="B27" s="52"/>
      <c r="C27" s="95"/>
      <c r="D27" s="83"/>
    </row>
    <row r="28" spans="2:4" x14ac:dyDescent="0.2">
      <c r="B28" s="84" t="s">
        <v>133</v>
      </c>
      <c r="C28" s="84"/>
      <c r="D28" s="84"/>
    </row>
    <row r="29" spans="2:4" ht="24" customHeight="1" x14ac:dyDescent="0.2">
      <c r="B29" s="85" t="s">
        <v>132</v>
      </c>
      <c r="C29" s="86"/>
      <c r="D29" s="87"/>
    </row>
    <row r="33" spans="2:4" x14ac:dyDescent="0.2">
      <c r="B33" s="84" t="s">
        <v>122</v>
      </c>
      <c r="C33" s="84"/>
      <c r="D33" s="84"/>
    </row>
    <row r="34" spans="2:4" ht="24" x14ac:dyDescent="0.2">
      <c r="B34" s="88" t="s">
        <v>123</v>
      </c>
      <c r="C34" s="90"/>
      <c r="D34" s="50" t="s">
        <v>124</v>
      </c>
    </row>
    <row r="35" spans="2:4" x14ac:dyDescent="0.2">
      <c r="B35" s="93" t="s">
        <v>173</v>
      </c>
      <c r="C35" s="94"/>
      <c r="D35" s="51" t="s">
        <v>174</v>
      </c>
    </row>
    <row r="36" spans="2:4" x14ac:dyDescent="0.2">
      <c r="B36" s="88" t="s">
        <v>126</v>
      </c>
      <c r="C36" s="90"/>
      <c r="D36" s="50" t="s">
        <v>128</v>
      </c>
    </row>
    <row r="37" spans="2:4" x14ac:dyDescent="0.2">
      <c r="B37" s="85" t="s">
        <v>127</v>
      </c>
      <c r="C37" s="87"/>
      <c r="D37" s="52" t="s">
        <v>58</v>
      </c>
    </row>
    <row r="38" spans="2:4" x14ac:dyDescent="0.2">
      <c r="B38" s="88" t="s">
        <v>129</v>
      </c>
      <c r="C38" s="89"/>
      <c r="D38" s="90"/>
    </row>
    <row r="39" spans="2:4" ht="32.25" customHeight="1" x14ac:dyDescent="0.2">
      <c r="B39" s="85" t="s">
        <v>175</v>
      </c>
      <c r="C39" s="86"/>
      <c r="D39" s="87"/>
    </row>
    <row r="40" spans="2:4" x14ac:dyDescent="0.2">
      <c r="B40" s="84" t="s">
        <v>131</v>
      </c>
      <c r="C40" s="84"/>
      <c r="D40" s="84"/>
    </row>
    <row r="41" spans="2:4" x14ac:dyDescent="0.2">
      <c r="B41" s="55" t="s">
        <v>168</v>
      </c>
      <c r="C41" s="54" t="s">
        <v>169</v>
      </c>
      <c r="D41" s="50" t="s">
        <v>170</v>
      </c>
    </row>
    <row r="42" spans="2:4" x14ac:dyDescent="0.2">
      <c r="B42" s="52" t="s">
        <v>176</v>
      </c>
      <c r="C42" s="56">
        <v>44537</v>
      </c>
      <c r="D42" s="57" t="s">
        <v>177</v>
      </c>
    </row>
    <row r="43" spans="2:4" x14ac:dyDescent="0.2">
      <c r="B43" s="53" t="s">
        <v>171</v>
      </c>
      <c r="C43" s="91" t="s">
        <v>172</v>
      </c>
      <c r="D43" s="92"/>
    </row>
    <row r="44" spans="2:4" x14ac:dyDescent="0.2">
      <c r="B44" s="52" t="s">
        <v>178</v>
      </c>
      <c r="C44" s="82" t="s">
        <v>179</v>
      </c>
      <c r="D44" s="83"/>
    </row>
    <row r="45" spans="2:4" x14ac:dyDescent="0.2">
      <c r="B45" s="84" t="s">
        <v>133</v>
      </c>
      <c r="C45" s="84"/>
      <c r="D45" s="84"/>
    </row>
    <row r="46" spans="2:4" x14ac:dyDescent="0.2">
      <c r="B46" s="85" t="s">
        <v>132</v>
      </c>
      <c r="C46" s="86"/>
      <c r="D46" s="87"/>
    </row>
  </sheetData>
  <mergeCells count="30">
    <mergeCell ref="B13:C13"/>
    <mergeCell ref="B12:C12"/>
    <mergeCell ref="D2:F2"/>
    <mergeCell ref="B4:D4"/>
    <mergeCell ref="B5:D5"/>
    <mergeCell ref="B6:E6"/>
    <mergeCell ref="B16:D16"/>
    <mergeCell ref="B23:D23"/>
    <mergeCell ref="B28:D28"/>
    <mergeCell ref="B17:C17"/>
    <mergeCell ref="B18:C18"/>
    <mergeCell ref="B19:C19"/>
    <mergeCell ref="B20:C20"/>
    <mergeCell ref="B21:D21"/>
    <mergeCell ref="B22:D22"/>
    <mergeCell ref="C26:D26"/>
    <mergeCell ref="C27:D27"/>
    <mergeCell ref="B29:D29"/>
    <mergeCell ref="B33:D33"/>
    <mergeCell ref="B34:C34"/>
    <mergeCell ref="B35:C35"/>
    <mergeCell ref="B36:C36"/>
    <mergeCell ref="C44:D44"/>
    <mergeCell ref="B45:D45"/>
    <mergeCell ref="B46:D46"/>
    <mergeCell ref="B37:C37"/>
    <mergeCell ref="B38:D38"/>
    <mergeCell ref="B39:D39"/>
    <mergeCell ref="B40:D40"/>
    <mergeCell ref="C43:D43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86F4-7A0D-4D56-ACF0-81A699B66ABE}">
  <dimension ref="A1:Z35"/>
  <sheetViews>
    <sheetView workbookViewId="0">
      <selection activeCell="T23" sqref="T23"/>
    </sheetView>
  </sheetViews>
  <sheetFormatPr defaultRowHeight="12.75" x14ac:dyDescent="0.2"/>
  <cols>
    <col min="1" max="1" width="14.28515625" bestFit="1" customWidth="1"/>
    <col min="3" max="8" width="14.85546875" customWidth="1"/>
    <col min="10" max="11" width="9.140625" style="26"/>
    <col min="13" max="19" width="14.5703125" customWidth="1"/>
    <col min="20" max="20" width="13.85546875" bestFit="1" customWidth="1"/>
  </cols>
  <sheetData>
    <row r="1" spans="1:26" x14ac:dyDescent="0.2">
      <c r="A1" s="58" t="s">
        <v>99</v>
      </c>
      <c r="B1" s="59"/>
      <c r="C1" s="59"/>
      <c r="D1" s="59"/>
      <c r="E1" s="59"/>
      <c r="F1" s="59"/>
      <c r="G1" s="59"/>
      <c r="H1" s="59"/>
      <c r="J1" s="58" t="s">
        <v>100</v>
      </c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6" ht="51" x14ac:dyDescent="0.2">
      <c r="A2" s="13" t="s">
        <v>66</v>
      </c>
      <c r="B2" s="13" t="s">
        <v>67</v>
      </c>
      <c r="C2" s="13" t="s">
        <v>68</v>
      </c>
      <c r="D2" s="13" t="s">
        <v>69</v>
      </c>
      <c r="E2" s="13" t="s">
        <v>70</v>
      </c>
      <c r="F2" s="13" t="s">
        <v>71</v>
      </c>
      <c r="G2" s="13" t="s">
        <v>72</v>
      </c>
      <c r="H2" s="13" t="s">
        <v>73</v>
      </c>
      <c r="J2" s="24" t="s">
        <v>62</v>
      </c>
      <c r="K2" s="24" t="s">
        <v>119</v>
      </c>
      <c r="L2" s="13" t="s">
        <v>120</v>
      </c>
      <c r="M2" s="13" t="s">
        <v>6</v>
      </c>
      <c r="N2" s="13" t="s">
        <v>9</v>
      </c>
      <c r="O2" s="13" t="s">
        <v>10</v>
      </c>
      <c r="P2" s="13" t="s">
        <v>9</v>
      </c>
      <c r="Q2" s="13" t="s">
        <v>11</v>
      </c>
      <c r="R2" s="13" t="s">
        <v>12</v>
      </c>
      <c r="S2" s="13" t="s">
        <v>72</v>
      </c>
      <c r="T2" s="23" t="s">
        <v>121</v>
      </c>
    </row>
    <row r="3" spans="1:26" x14ac:dyDescent="0.2">
      <c r="A3">
        <v>9288130</v>
      </c>
      <c r="B3" t="s">
        <v>74</v>
      </c>
      <c r="C3" s="12">
        <v>898950000</v>
      </c>
      <c r="D3" s="12">
        <v>449475000</v>
      </c>
      <c r="E3" s="12">
        <v>449475000</v>
      </c>
      <c r="F3" s="20">
        <v>0</v>
      </c>
      <c r="G3" s="20">
        <v>0</v>
      </c>
      <c r="H3" s="21">
        <v>449475000</v>
      </c>
      <c r="J3" s="25">
        <v>9288130</v>
      </c>
      <c r="K3" s="15">
        <v>1491</v>
      </c>
      <c r="L3" s="16" t="s">
        <v>74</v>
      </c>
      <c r="M3" s="16">
        <v>898950000</v>
      </c>
      <c r="N3" s="16">
        <v>449475000</v>
      </c>
      <c r="O3" s="16">
        <v>449475000</v>
      </c>
      <c r="P3" s="16"/>
      <c r="Q3" s="32"/>
      <c r="R3" s="33"/>
      <c r="S3" s="21">
        <f>Q3+R3</f>
        <v>0</v>
      </c>
      <c r="T3" s="12">
        <f>O3+S3</f>
        <v>449475000</v>
      </c>
      <c r="V3" s="12">
        <f t="shared" ref="V3:V34" si="0">M3-C3</f>
        <v>0</v>
      </c>
      <c r="W3" s="12">
        <f t="shared" ref="W3:W34" si="1">N3-D3</f>
        <v>0</v>
      </c>
      <c r="X3" s="12">
        <f t="shared" ref="X3:X34" si="2">O3-E3</f>
        <v>0</v>
      </c>
      <c r="Y3" s="12"/>
      <c r="Z3" s="12"/>
    </row>
    <row r="4" spans="1:26" x14ac:dyDescent="0.2">
      <c r="A4">
        <v>9288132</v>
      </c>
      <c r="B4" t="s">
        <v>75</v>
      </c>
      <c r="C4" s="12">
        <v>42444788.030000001</v>
      </c>
      <c r="D4" s="12">
        <v>1470063.42</v>
      </c>
      <c r="E4" s="12">
        <v>1354971.96</v>
      </c>
      <c r="F4" s="21">
        <v>209201.6</v>
      </c>
      <c r="G4" s="21">
        <v>206063.58</v>
      </c>
      <c r="H4" s="21">
        <v>1561035.54</v>
      </c>
      <c r="J4" s="25">
        <v>9288132</v>
      </c>
      <c r="K4" s="15">
        <v>2301</v>
      </c>
      <c r="L4" s="16" t="s">
        <v>75</v>
      </c>
      <c r="M4" s="16">
        <v>42444788.030000001</v>
      </c>
      <c r="N4" s="16">
        <v>1470063.42</v>
      </c>
      <c r="O4" s="16">
        <v>1354971.96</v>
      </c>
      <c r="P4" s="16">
        <v>209201.6</v>
      </c>
      <c r="Q4" s="32">
        <v>206063.58</v>
      </c>
      <c r="R4" s="33">
        <v>0</v>
      </c>
      <c r="S4" s="21">
        <f t="shared" ref="S4:S34" si="3">Q4+R4</f>
        <v>206063.58</v>
      </c>
      <c r="T4" s="12">
        <f t="shared" ref="T4:T34" si="4">O4+S4</f>
        <v>1561035.54</v>
      </c>
      <c r="V4" s="12">
        <f t="shared" si="0"/>
        <v>0</v>
      </c>
      <c r="W4" s="12">
        <f t="shared" si="1"/>
        <v>0</v>
      </c>
      <c r="X4" s="12">
        <f t="shared" si="2"/>
        <v>0</v>
      </c>
      <c r="Y4" s="12"/>
      <c r="Z4" s="12"/>
    </row>
    <row r="5" spans="1:26" x14ac:dyDescent="0.2">
      <c r="A5">
        <v>9288133</v>
      </c>
      <c r="B5" t="s">
        <v>75</v>
      </c>
      <c r="C5" s="12">
        <v>154036186.68000001</v>
      </c>
      <c r="D5" s="12">
        <v>22050999.5</v>
      </c>
      <c r="E5" s="12">
        <v>22047385.420000002</v>
      </c>
      <c r="F5" s="28">
        <v>22247445.170000002</v>
      </c>
      <c r="G5" s="21">
        <v>23620640.449999999</v>
      </c>
      <c r="H5" s="21">
        <v>45668025.869999997</v>
      </c>
      <c r="J5" s="25">
        <v>9288133</v>
      </c>
      <c r="K5" s="15">
        <v>2301</v>
      </c>
      <c r="L5" s="16" t="s">
        <v>75</v>
      </c>
      <c r="M5" s="16">
        <v>154036186.68000001</v>
      </c>
      <c r="N5" s="16">
        <v>22050999.5</v>
      </c>
      <c r="O5" s="16">
        <v>22047385.420000002</v>
      </c>
      <c r="P5" s="30">
        <v>21386672.469999999</v>
      </c>
      <c r="Q5" s="32">
        <v>21386159.969999999</v>
      </c>
      <c r="R5" s="33">
        <v>2234480.48</v>
      </c>
      <c r="S5" s="21">
        <f t="shared" si="3"/>
        <v>23620640.449999999</v>
      </c>
      <c r="T5" s="12">
        <f t="shared" si="4"/>
        <v>45668025.870000005</v>
      </c>
      <c r="V5" s="12">
        <f t="shared" si="0"/>
        <v>0</v>
      </c>
      <c r="W5" s="12">
        <f t="shared" si="1"/>
        <v>0</v>
      </c>
      <c r="X5" s="12">
        <f t="shared" si="2"/>
        <v>0</v>
      </c>
      <c r="Y5" s="12"/>
      <c r="Z5" s="12"/>
    </row>
    <row r="6" spans="1:26" x14ac:dyDescent="0.2">
      <c r="A6">
        <v>9288134</v>
      </c>
      <c r="B6" t="s">
        <v>75</v>
      </c>
      <c r="C6" s="12">
        <v>26697662.48</v>
      </c>
      <c r="D6" s="12">
        <v>7868643.0999999996</v>
      </c>
      <c r="E6" s="12">
        <v>7178595.1600000001</v>
      </c>
      <c r="F6" s="21">
        <v>727410.95</v>
      </c>
      <c r="G6" s="21">
        <v>726789.24</v>
      </c>
      <c r="H6" s="21">
        <v>7905384.4000000004</v>
      </c>
      <c r="J6" s="25">
        <v>9288134</v>
      </c>
      <c r="K6" s="15">
        <v>2301</v>
      </c>
      <c r="L6" s="16" t="s">
        <v>75</v>
      </c>
      <c r="M6" s="16">
        <v>26697662.48</v>
      </c>
      <c r="N6" s="16">
        <v>7868643.0999999996</v>
      </c>
      <c r="O6" s="16">
        <v>7178595.1600000001</v>
      </c>
      <c r="P6" s="16">
        <v>727410.95</v>
      </c>
      <c r="Q6" s="32">
        <v>726789.24</v>
      </c>
      <c r="R6" s="33">
        <v>0</v>
      </c>
      <c r="S6" s="21">
        <f t="shared" si="3"/>
        <v>726789.24</v>
      </c>
      <c r="T6" s="12">
        <f t="shared" si="4"/>
        <v>7905384.4000000004</v>
      </c>
      <c r="V6" s="12">
        <f t="shared" si="0"/>
        <v>0</v>
      </c>
      <c r="W6" s="12">
        <f t="shared" si="1"/>
        <v>0</v>
      </c>
      <c r="X6" s="12">
        <f t="shared" si="2"/>
        <v>0</v>
      </c>
      <c r="Y6" s="12"/>
      <c r="Z6" s="12"/>
    </row>
    <row r="7" spans="1:26" x14ac:dyDescent="0.2">
      <c r="A7">
        <v>9288135</v>
      </c>
      <c r="B7" t="s">
        <v>76</v>
      </c>
      <c r="C7" s="12">
        <v>1302676</v>
      </c>
      <c r="D7" s="12">
        <v>88844</v>
      </c>
      <c r="E7" s="12">
        <v>86622.9</v>
      </c>
      <c r="F7" s="20">
        <v>0</v>
      </c>
      <c r="G7" s="20">
        <v>0</v>
      </c>
      <c r="H7" s="21">
        <v>86622.9</v>
      </c>
      <c r="J7" s="25">
        <v>9288135</v>
      </c>
      <c r="K7" s="15">
        <v>2441</v>
      </c>
      <c r="L7" s="16" t="s">
        <v>76</v>
      </c>
      <c r="M7" s="16">
        <v>1302676</v>
      </c>
      <c r="N7" s="16">
        <v>88844</v>
      </c>
      <c r="O7" s="16">
        <v>86622.9</v>
      </c>
      <c r="P7" s="16"/>
      <c r="Q7" s="32"/>
      <c r="R7" s="33"/>
      <c r="S7" s="21">
        <f t="shared" si="3"/>
        <v>0</v>
      </c>
      <c r="T7" s="12">
        <f t="shared" si="4"/>
        <v>86622.9</v>
      </c>
      <c r="V7" s="12">
        <f t="shared" si="0"/>
        <v>0</v>
      </c>
      <c r="W7" s="12">
        <f t="shared" si="1"/>
        <v>0</v>
      </c>
      <c r="X7" s="12">
        <f t="shared" si="2"/>
        <v>0</v>
      </c>
      <c r="Y7" s="12"/>
      <c r="Z7" s="12"/>
    </row>
    <row r="8" spans="1:26" x14ac:dyDescent="0.2">
      <c r="A8">
        <v>9288137</v>
      </c>
      <c r="B8" t="s">
        <v>77</v>
      </c>
      <c r="C8">
        <v>0</v>
      </c>
      <c r="D8">
        <v>0</v>
      </c>
      <c r="E8">
        <v>0</v>
      </c>
      <c r="F8" s="21">
        <v>2391340</v>
      </c>
      <c r="G8" s="21">
        <v>2700940</v>
      </c>
      <c r="H8" s="21">
        <v>2700940</v>
      </c>
      <c r="P8" s="31"/>
      <c r="Q8" s="32">
        <f t="shared" ref="Q8:Q9" si="5">N8+P8</f>
        <v>0</v>
      </c>
      <c r="R8" s="33"/>
      <c r="S8" s="28">
        <f t="shared" si="3"/>
        <v>0</v>
      </c>
      <c r="T8" s="28">
        <f t="shared" si="4"/>
        <v>0</v>
      </c>
      <c r="V8" s="12">
        <f t="shared" si="0"/>
        <v>0</v>
      </c>
      <c r="W8" s="12">
        <f t="shared" si="1"/>
        <v>0</v>
      </c>
      <c r="X8" s="12">
        <f t="shared" si="2"/>
        <v>0</v>
      </c>
      <c r="Y8" s="12"/>
      <c r="Z8" s="12"/>
    </row>
    <row r="9" spans="1:26" x14ac:dyDescent="0.2">
      <c r="A9">
        <v>9288138</v>
      </c>
      <c r="B9" t="s">
        <v>77</v>
      </c>
      <c r="C9">
        <v>0</v>
      </c>
      <c r="D9">
        <v>0</v>
      </c>
      <c r="E9">
        <v>0</v>
      </c>
      <c r="F9" s="21">
        <v>5530438</v>
      </c>
      <c r="G9" s="21">
        <v>5530438</v>
      </c>
      <c r="H9" s="21">
        <v>5530438</v>
      </c>
      <c r="P9" s="31"/>
      <c r="Q9" s="32">
        <f t="shared" si="5"/>
        <v>0</v>
      </c>
      <c r="R9" s="33"/>
      <c r="S9" s="28">
        <f t="shared" si="3"/>
        <v>0</v>
      </c>
      <c r="T9" s="28">
        <f t="shared" si="4"/>
        <v>0</v>
      </c>
      <c r="V9" s="12">
        <f t="shared" si="0"/>
        <v>0</v>
      </c>
      <c r="W9" s="12">
        <f t="shared" si="1"/>
        <v>0</v>
      </c>
      <c r="X9" s="12">
        <f t="shared" si="2"/>
        <v>0</v>
      </c>
      <c r="Y9" s="12"/>
      <c r="Z9" s="12"/>
    </row>
    <row r="10" spans="1:26" x14ac:dyDescent="0.2">
      <c r="A10">
        <v>9288139</v>
      </c>
      <c r="B10" t="s">
        <v>78</v>
      </c>
      <c r="C10" s="12">
        <v>731150</v>
      </c>
      <c r="D10">
        <v>0</v>
      </c>
      <c r="E10">
        <v>0</v>
      </c>
      <c r="F10" s="20">
        <v>0</v>
      </c>
      <c r="G10" s="20">
        <v>0</v>
      </c>
      <c r="H10" s="20">
        <v>0</v>
      </c>
      <c r="J10" s="27">
        <v>9288139</v>
      </c>
      <c r="K10" s="27">
        <v>2431</v>
      </c>
      <c r="L10" s="3" t="s">
        <v>78</v>
      </c>
      <c r="M10" s="2">
        <v>731150</v>
      </c>
      <c r="N10" s="2">
        <v>0</v>
      </c>
      <c r="O10" s="2">
        <v>0</v>
      </c>
      <c r="P10" s="2"/>
      <c r="Q10" s="34"/>
      <c r="R10" s="34"/>
      <c r="S10" s="21">
        <f t="shared" si="3"/>
        <v>0</v>
      </c>
      <c r="T10" s="12">
        <f t="shared" si="4"/>
        <v>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/>
      <c r="Z10" s="12"/>
    </row>
    <row r="11" spans="1:26" x14ac:dyDescent="0.2">
      <c r="A11">
        <v>9288141</v>
      </c>
      <c r="B11" t="s">
        <v>79</v>
      </c>
      <c r="C11" s="12">
        <v>163601.69</v>
      </c>
      <c r="D11">
        <v>0</v>
      </c>
      <c r="E11">
        <v>0</v>
      </c>
      <c r="F11" s="20">
        <v>0</v>
      </c>
      <c r="G11" s="20">
        <v>0</v>
      </c>
      <c r="H11" s="20">
        <v>0</v>
      </c>
      <c r="J11" s="27">
        <v>9288141</v>
      </c>
      <c r="K11" s="27">
        <v>2201</v>
      </c>
      <c r="L11" s="3" t="s">
        <v>79</v>
      </c>
      <c r="M11" s="2">
        <v>163601.69</v>
      </c>
      <c r="N11" s="2">
        <v>0</v>
      </c>
      <c r="O11" s="2">
        <v>0</v>
      </c>
      <c r="P11" s="2"/>
      <c r="Q11" s="34"/>
      <c r="R11" s="34"/>
      <c r="S11" s="21">
        <f t="shared" si="3"/>
        <v>0</v>
      </c>
      <c r="T11" s="12">
        <f t="shared" si="4"/>
        <v>0</v>
      </c>
      <c r="V11" s="12">
        <f t="shared" si="0"/>
        <v>0</v>
      </c>
      <c r="W11" s="12">
        <f t="shared" si="1"/>
        <v>0</v>
      </c>
      <c r="X11" s="12">
        <f t="shared" si="2"/>
        <v>0</v>
      </c>
      <c r="Y11" s="12"/>
      <c r="Z11" s="12"/>
    </row>
    <row r="12" spans="1:26" x14ac:dyDescent="0.2">
      <c r="A12">
        <v>9288142</v>
      </c>
      <c r="B12" t="s">
        <v>80</v>
      </c>
      <c r="C12" s="12">
        <v>1314777.8</v>
      </c>
      <c r="D12" s="12">
        <v>7799</v>
      </c>
      <c r="E12" s="12">
        <v>7799</v>
      </c>
      <c r="F12" s="21">
        <v>4241315.45</v>
      </c>
      <c r="G12" s="21">
        <v>4241315.45</v>
      </c>
      <c r="H12" s="21">
        <v>4249114.45</v>
      </c>
      <c r="J12" s="27">
        <v>9288142</v>
      </c>
      <c r="K12" s="27">
        <v>2371</v>
      </c>
      <c r="L12" s="3" t="s">
        <v>80</v>
      </c>
      <c r="M12" s="2">
        <v>1314777.8</v>
      </c>
      <c r="N12" s="2">
        <v>7799</v>
      </c>
      <c r="O12" s="2">
        <v>7799</v>
      </c>
      <c r="P12" s="2">
        <v>4241315.45</v>
      </c>
      <c r="Q12" s="34">
        <v>4241315.45</v>
      </c>
      <c r="R12" s="34">
        <v>0</v>
      </c>
      <c r="S12" s="21">
        <f t="shared" si="3"/>
        <v>4241315.45</v>
      </c>
      <c r="T12" s="12">
        <f t="shared" si="4"/>
        <v>4249114.45</v>
      </c>
      <c r="V12" s="12">
        <f t="shared" si="0"/>
        <v>0</v>
      </c>
      <c r="W12" s="12">
        <f t="shared" si="1"/>
        <v>0</v>
      </c>
      <c r="X12" s="12">
        <f t="shared" si="2"/>
        <v>0</v>
      </c>
      <c r="Y12" s="12"/>
      <c r="Z12" s="12"/>
    </row>
    <row r="13" spans="1:26" x14ac:dyDescent="0.2">
      <c r="A13">
        <v>9288143</v>
      </c>
      <c r="B13" t="s">
        <v>81</v>
      </c>
      <c r="C13" s="28">
        <v>351704.83</v>
      </c>
      <c r="D13" s="12">
        <v>191651.58</v>
      </c>
      <c r="E13" s="12">
        <v>192146.72</v>
      </c>
      <c r="F13" s="20">
        <v>0</v>
      </c>
      <c r="G13" s="20">
        <v>0</v>
      </c>
      <c r="H13" s="21">
        <v>192146.72</v>
      </c>
      <c r="J13" s="27">
        <v>9288143</v>
      </c>
      <c r="K13" s="27">
        <v>1101</v>
      </c>
      <c r="L13" s="3" t="s">
        <v>81</v>
      </c>
      <c r="M13" s="29">
        <v>354704.83</v>
      </c>
      <c r="N13" s="2">
        <v>191651.58</v>
      </c>
      <c r="O13" s="2">
        <v>192146.72</v>
      </c>
      <c r="P13" s="2"/>
      <c r="Q13" s="34"/>
      <c r="R13" s="34"/>
      <c r="S13" s="21">
        <f t="shared" si="3"/>
        <v>0</v>
      </c>
      <c r="T13" s="12">
        <f t="shared" si="4"/>
        <v>192146.72</v>
      </c>
      <c r="V13" s="12">
        <f t="shared" si="0"/>
        <v>3000</v>
      </c>
      <c r="W13" s="12">
        <f t="shared" si="1"/>
        <v>0</v>
      </c>
      <c r="X13" s="12">
        <f t="shared" si="2"/>
        <v>0</v>
      </c>
      <c r="Y13" s="12"/>
      <c r="Z13" s="12"/>
    </row>
    <row r="14" spans="1:26" x14ac:dyDescent="0.2">
      <c r="A14">
        <v>9288144</v>
      </c>
      <c r="B14" t="s">
        <v>82</v>
      </c>
      <c r="C14">
        <v>0</v>
      </c>
      <c r="D14">
        <v>0</v>
      </c>
      <c r="E14">
        <v>0</v>
      </c>
      <c r="F14" s="21">
        <v>3672539.07</v>
      </c>
      <c r="G14" s="21">
        <v>3228125.26</v>
      </c>
      <c r="H14" s="21">
        <v>3228125.26</v>
      </c>
      <c r="Q14" s="32">
        <f t="shared" ref="Q14:Q16" si="6">N14+P14</f>
        <v>0</v>
      </c>
      <c r="R14" s="33"/>
      <c r="S14" s="28">
        <f t="shared" si="3"/>
        <v>0</v>
      </c>
      <c r="T14" s="28">
        <f t="shared" si="4"/>
        <v>0</v>
      </c>
      <c r="V14" s="12">
        <f t="shared" si="0"/>
        <v>0</v>
      </c>
      <c r="W14" s="12">
        <f t="shared" si="1"/>
        <v>0</v>
      </c>
      <c r="X14" s="12">
        <f t="shared" si="2"/>
        <v>0</v>
      </c>
      <c r="Y14" s="12"/>
      <c r="Z14" s="12"/>
    </row>
    <row r="15" spans="1:26" x14ac:dyDescent="0.2">
      <c r="A15">
        <v>9288145</v>
      </c>
      <c r="B15" t="s">
        <v>82</v>
      </c>
      <c r="C15">
        <v>0</v>
      </c>
      <c r="D15">
        <v>0</v>
      </c>
      <c r="E15">
        <v>0</v>
      </c>
      <c r="F15" s="20">
        <v>0</v>
      </c>
      <c r="G15" s="20">
        <v>0</v>
      </c>
      <c r="H15" s="20">
        <v>0</v>
      </c>
      <c r="P15" s="31"/>
      <c r="Q15" s="32">
        <f t="shared" si="6"/>
        <v>0</v>
      </c>
      <c r="R15" s="33"/>
      <c r="S15" s="21">
        <f t="shared" si="3"/>
        <v>0</v>
      </c>
      <c r="T15" s="12">
        <f t="shared" si="4"/>
        <v>0</v>
      </c>
      <c r="V15" s="12">
        <f t="shared" si="0"/>
        <v>0</v>
      </c>
      <c r="W15" s="12">
        <f t="shared" si="1"/>
        <v>0</v>
      </c>
      <c r="X15" s="12">
        <f t="shared" si="2"/>
        <v>0</v>
      </c>
      <c r="Y15" s="12"/>
      <c r="Z15" s="12"/>
    </row>
    <row r="16" spans="1:26" x14ac:dyDescent="0.2">
      <c r="A16">
        <v>9288150</v>
      </c>
      <c r="B16" t="s">
        <v>77</v>
      </c>
      <c r="C16">
        <v>0</v>
      </c>
      <c r="D16">
        <v>0</v>
      </c>
      <c r="E16">
        <v>0</v>
      </c>
      <c r="F16" s="20">
        <v>0</v>
      </c>
      <c r="G16" s="20">
        <v>0</v>
      </c>
      <c r="H16" s="20">
        <v>0</v>
      </c>
      <c r="Q16" s="32">
        <f t="shared" si="6"/>
        <v>0</v>
      </c>
      <c r="R16" s="33"/>
      <c r="S16" s="21">
        <f t="shared" si="3"/>
        <v>0</v>
      </c>
      <c r="T16" s="12">
        <f t="shared" si="4"/>
        <v>0</v>
      </c>
      <c r="V16" s="12">
        <f t="shared" si="0"/>
        <v>0</v>
      </c>
      <c r="W16" s="12">
        <f t="shared" si="1"/>
        <v>0</v>
      </c>
      <c r="X16" s="12">
        <f t="shared" si="2"/>
        <v>0</v>
      </c>
      <c r="Y16" s="12"/>
      <c r="Z16" s="12"/>
    </row>
    <row r="17" spans="1:26" x14ac:dyDescent="0.2">
      <c r="A17">
        <v>9288152</v>
      </c>
      <c r="B17" t="s">
        <v>83</v>
      </c>
      <c r="C17" s="12">
        <v>592276.06999999995</v>
      </c>
      <c r="D17" s="28">
        <v>80030.34</v>
      </c>
      <c r="E17" s="28">
        <v>78180.84</v>
      </c>
      <c r="F17" s="21">
        <v>622411.72</v>
      </c>
      <c r="G17" s="20">
        <v>0</v>
      </c>
      <c r="H17" s="21">
        <v>78180.84</v>
      </c>
      <c r="J17" s="27">
        <v>9288152</v>
      </c>
      <c r="K17" s="27">
        <v>1271</v>
      </c>
      <c r="L17" s="3" t="s">
        <v>83</v>
      </c>
      <c r="M17" s="2">
        <v>592276.06999999995</v>
      </c>
      <c r="N17" s="29">
        <v>80589.84</v>
      </c>
      <c r="O17" s="29">
        <v>80089.84</v>
      </c>
      <c r="P17" s="29">
        <v>600000</v>
      </c>
      <c r="Q17" s="34">
        <v>0</v>
      </c>
      <c r="R17" s="34">
        <v>0</v>
      </c>
      <c r="S17" s="21">
        <f t="shared" si="3"/>
        <v>0</v>
      </c>
      <c r="T17" s="28">
        <f t="shared" si="4"/>
        <v>80089.84</v>
      </c>
      <c r="V17" s="12">
        <f t="shared" si="0"/>
        <v>0</v>
      </c>
      <c r="W17" s="12">
        <f t="shared" si="1"/>
        <v>559.5</v>
      </c>
      <c r="X17" s="12">
        <f t="shared" si="2"/>
        <v>1909</v>
      </c>
      <c r="Y17" s="12"/>
      <c r="Z17" s="12"/>
    </row>
    <row r="18" spans="1:26" x14ac:dyDescent="0.2">
      <c r="A18">
        <v>9288155</v>
      </c>
      <c r="B18" t="s">
        <v>84</v>
      </c>
      <c r="C18">
        <v>0</v>
      </c>
      <c r="D18">
        <v>0</v>
      </c>
      <c r="E18">
        <v>0</v>
      </c>
      <c r="F18" s="20">
        <v>0</v>
      </c>
      <c r="G18" s="20">
        <v>0</v>
      </c>
      <c r="H18" s="20">
        <v>0</v>
      </c>
      <c r="Q18" s="32">
        <f t="shared" ref="Q18" si="7">N18+P18</f>
        <v>0</v>
      </c>
      <c r="R18" s="33"/>
      <c r="S18" s="21">
        <f t="shared" si="3"/>
        <v>0</v>
      </c>
      <c r="T18" s="12">
        <f t="shared" si="4"/>
        <v>0</v>
      </c>
      <c r="V18" s="12">
        <f t="shared" si="0"/>
        <v>0</v>
      </c>
      <c r="W18" s="12">
        <f t="shared" si="1"/>
        <v>0</v>
      </c>
      <c r="X18" s="12">
        <f t="shared" si="2"/>
        <v>0</v>
      </c>
      <c r="Y18" s="12"/>
      <c r="Z18" s="12"/>
    </row>
    <row r="19" spans="1:26" x14ac:dyDescent="0.2">
      <c r="A19">
        <v>9288168</v>
      </c>
      <c r="B19" t="s">
        <v>85</v>
      </c>
      <c r="C19">
        <v>0</v>
      </c>
      <c r="D19">
        <v>0</v>
      </c>
      <c r="E19">
        <v>0</v>
      </c>
      <c r="F19" s="20">
        <v>0</v>
      </c>
      <c r="G19" s="20">
        <v>0</v>
      </c>
      <c r="H19" s="20">
        <v>0</v>
      </c>
      <c r="J19" s="27">
        <v>9288168</v>
      </c>
      <c r="K19" s="27">
        <v>1401</v>
      </c>
      <c r="L19" s="3" t="s">
        <v>85</v>
      </c>
      <c r="M19" s="2">
        <v>0</v>
      </c>
      <c r="N19" s="2">
        <v>0</v>
      </c>
      <c r="O19" s="2">
        <v>0</v>
      </c>
      <c r="P19" s="2"/>
      <c r="Q19" s="34"/>
      <c r="R19" s="34"/>
      <c r="S19" s="21">
        <f t="shared" si="3"/>
        <v>0</v>
      </c>
      <c r="T19" s="12">
        <f t="shared" si="4"/>
        <v>0</v>
      </c>
      <c r="V19" s="12">
        <f t="shared" si="0"/>
        <v>0</v>
      </c>
      <c r="W19" s="12">
        <f t="shared" si="1"/>
        <v>0</v>
      </c>
      <c r="X19" s="12">
        <f t="shared" si="2"/>
        <v>0</v>
      </c>
      <c r="Y19" s="12"/>
      <c r="Z19" s="12"/>
    </row>
    <row r="20" spans="1:26" x14ac:dyDescent="0.2">
      <c r="A20">
        <v>9288169</v>
      </c>
      <c r="B20" t="s">
        <v>85</v>
      </c>
      <c r="C20">
        <v>0</v>
      </c>
      <c r="D20">
        <v>0</v>
      </c>
      <c r="E20">
        <v>0</v>
      </c>
      <c r="F20" s="21">
        <v>41439.58</v>
      </c>
      <c r="G20" s="21">
        <v>41439.58</v>
      </c>
      <c r="H20" s="21">
        <v>41439.58</v>
      </c>
      <c r="Q20" s="32">
        <f t="shared" ref="Q20" si="8">N20+P20</f>
        <v>0</v>
      </c>
      <c r="R20" s="33"/>
      <c r="S20" s="28">
        <f t="shared" si="3"/>
        <v>0</v>
      </c>
      <c r="T20" s="28">
        <f t="shared" si="4"/>
        <v>0</v>
      </c>
      <c r="V20" s="12">
        <f t="shared" si="0"/>
        <v>0</v>
      </c>
      <c r="W20" s="12">
        <f t="shared" si="1"/>
        <v>0</v>
      </c>
      <c r="X20" s="12">
        <f t="shared" si="2"/>
        <v>0</v>
      </c>
      <c r="Y20" s="12"/>
      <c r="Z20" s="12"/>
    </row>
    <row r="21" spans="1:26" x14ac:dyDescent="0.2">
      <c r="A21">
        <v>9288176</v>
      </c>
      <c r="B21" t="s">
        <v>86</v>
      </c>
      <c r="C21" s="12">
        <v>1443028.29</v>
      </c>
      <c r="D21">
        <v>0</v>
      </c>
      <c r="E21">
        <v>0</v>
      </c>
      <c r="F21" s="21">
        <v>4216967.21</v>
      </c>
      <c r="G21" s="21">
        <v>4213717.3099999996</v>
      </c>
      <c r="H21" s="21">
        <v>4213717.3099999996</v>
      </c>
      <c r="J21" s="25">
        <v>9288176</v>
      </c>
      <c r="K21" s="15">
        <v>1081</v>
      </c>
      <c r="L21" s="16" t="s">
        <v>86</v>
      </c>
      <c r="M21" s="16">
        <v>1443028.29</v>
      </c>
      <c r="N21" s="16">
        <v>0</v>
      </c>
      <c r="O21" s="16">
        <v>0</v>
      </c>
      <c r="P21" s="16">
        <v>4216967.21</v>
      </c>
      <c r="Q21" s="32">
        <v>4213717.3099999996</v>
      </c>
      <c r="R21" s="33">
        <v>0</v>
      </c>
      <c r="S21" s="21">
        <f t="shared" si="3"/>
        <v>4213717.3099999996</v>
      </c>
      <c r="T21" s="12">
        <f t="shared" si="4"/>
        <v>4213717.3099999996</v>
      </c>
      <c r="V21" s="12">
        <f t="shared" si="0"/>
        <v>0</v>
      </c>
      <c r="W21" s="12">
        <f t="shared" si="1"/>
        <v>0</v>
      </c>
      <c r="X21" s="12">
        <f t="shared" si="2"/>
        <v>0</v>
      </c>
      <c r="Y21" s="12"/>
      <c r="Z21" s="12"/>
    </row>
    <row r="22" spans="1:26" x14ac:dyDescent="0.2">
      <c r="A22">
        <v>9288178</v>
      </c>
      <c r="B22" t="s">
        <v>87</v>
      </c>
      <c r="C22" s="12">
        <v>56733208.869999997</v>
      </c>
      <c r="D22" s="12">
        <v>56733208.869999997</v>
      </c>
      <c r="E22" s="12">
        <v>3020161.5</v>
      </c>
      <c r="F22" s="20">
        <v>0</v>
      </c>
      <c r="G22" s="21">
        <v>103768.77</v>
      </c>
      <c r="H22" s="21">
        <v>3123930.27</v>
      </c>
      <c r="J22" s="25">
        <v>9288178</v>
      </c>
      <c r="K22" s="15">
        <v>1301</v>
      </c>
      <c r="L22" s="16" t="s">
        <v>87</v>
      </c>
      <c r="M22" s="16">
        <v>56733208.869999997</v>
      </c>
      <c r="N22" s="16">
        <v>56733208.869999997</v>
      </c>
      <c r="O22" s="16">
        <v>3020161.5</v>
      </c>
      <c r="P22" s="16">
        <v>0</v>
      </c>
      <c r="Q22" s="32">
        <v>0</v>
      </c>
      <c r="R22" s="33">
        <v>103768.77</v>
      </c>
      <c r="S22" s="21">
        <f t="shared" si="3"/>
        <v>103768.77</v>
      </c>
      <c r="T22" s="12">
        <f t="shared" si="4"/>
        <v>3123930.27</v>
      </c>
      <c r="V22" s="12">
        <f t="shared" si="0"/>
        <v>0</v>
      </c>
      <c r="W22" s="12">
        <f t="shared" si="1"/>
        <v>0</v>
      </c>
      <c r="X22" s="12">
        <f t="shared" si="2"/>
        <v>0</v>
      </c>
      <c r="Y22" s="12"/>
      <c r="Z22" s="12"/>
    </row>
    <row r="23" spans="1:26" x14ac:dyDescent="0.2">
      <c r="A23">
        <v>9288181</v>
      </c>
      <c r="B23" t="s">
        <v>88</v>
      </c>
      <c r="C23">
        <v>0</v>
      </c>
      <c r="D23">
        <v>0</v>
      </c>
      <c r="E23">
        <v>0</v>
      </c>
      <c r="F23" s="21">
        <v>99175</v>
      </c>
      <c r="G23" s="21">
        <v>99175</v>
      </c>
      <c r="H23" s="21">
        <v>99175</v>
      </c>
      <c r="P23" s="31"/>
      <c r="Q23" s="32">
        <f t="shared" ref="Q23:Q24" si="9">N23+P23</f>
        <v>0</v>
      </c>
      <c r="R23" s="33"/>
      <c r="S23" s="28">
        <f t="shared" si="3"/>
        <v>0</v>
      </c>
      <c r="T23" s="28">
        <f t="shared" si="4"/>
        <v>0</v>
      </c>
      <c r="V23" s="12">
        <f t="shared" si="0"/>
        <v>0</v>
      </c>
      <c r="W23" s="12">
        <f t="shared" si="1"/>
        <v>0</v>
      </c>
      <c r="X23" s="12">
        <f t="shared" si="2"/>
        <v>0</v>
      </c>
      <c r="Y23" s="12"/>
      <c r="Z23" s="12"/>
    </row>
    <row r="24" spans="1:26" x14ac:dyDescent="0.2">
      <c r="A24">
        <v>9288182</v>
      </c>
      <c r="B24" t="s">
        <v>77</v>
      </c>
      <c r="C24">
        <v>0</v>
      </c>
      <c r="D24">
        <v>0</v>
      </c>
      <c r="E24">
        <v>0</v>
      </c>
      <c r="F24" s="20">
        <v>0</v>
      </c>
      <c r="G24" s="20">
        <v>0</v>
      </c>
      <c r="H24" s="20">
        <v>0</v>
      </c>
      <c r="Q24" s="32">
        <f t="shared" si="9"/>
        <v>0</v>
      </c>
      <c r="R24" s="33"/>
      <c r="S24" s="21">
        <f t="shared" si="3"/>
        <v>0</v>
      </c>
      <c r="T24" s="12">
        <f t="shared" si="4"/>
        <v>0</v>
      </c>
      <c r="V24" s="12">
        <f t="shared" si="0"/>
        <v>0</v>
      </c>
      <c r="W24" s="12">
        <f t="shared" si="1"/>
        <v>0</v>
      </c>
      <c r="X24" s="12">
        <f t="shared" si="2"/>
        <v>0</v>
      </c>
      <c r="Y24" s="12"/>
      <c r="Z24" s="12"/>
    </row>
    <row r="25" spans="1:26" x14ac:dyDescent="0.2">
      <c r="A25">
        <v>9288185</v>
      </c>
      <c r="B25" t="s">
        <v>78</v>
      </c>
      <c r="C25" s="12">
        <v>541172.66</v>
      </c>
      <c r="D25" s="12">
        <v>60130.3</v>
      </c>
      <c r="E25" s="12">
        <v>59228.35</v>
      </c>
      <c r="F25" s="20">
        <v>0</v>
      </c>
      <c r="G25" s="20">
        <v>0</v>
      </c>
      <c r="H25" s="21">
        <v>59228.35</v>
      </c>
      <c r="J25" s="25">
        <v>9288185</v>
      </c>
      <c r="K25" s="15">
        <v>2431</v>
      </c>
      <c r="L25" s="16" t="s">
        <v>78</v>
      </c>
      <c r="M25" s="16">
        <v>541172.66</v>
      </c>
      <c r="N25" s="16">
        <v>60130.3</v>
      </c>
      <c r="O25" s="16">
        <v>59228.35</v>
      </c>
      <c r="P25" s="16"/>
      <c r="Q25" s="32"/>
      <c r="R25" s="33"/>
      <c r="S25" s="21">
        <f t="shared" si="3"/>
        <v>0</v>
      </c>
      <c r="T25" s="12">
        <f t="shared" si="4"/>
        <v>59228.35</v>
      </c>
      <c r="V25" s="12">
        <f t="shared" si="0"/>
        <v>0</v>
      </c>
      <c r="W25" s="12">
        <f t="shared" si="1"/>
        <v>0</v>
      </c>
      <c r="X25" s="12">
        <f t="shared" si="2"/>
        <v>0</v>
      </c>
      <c r="Y25" s="12"/>
      <c r="Z25" s="12"/>
    </row>
    <row r="26" spans="1:26" x14ac:dyDescent="0.2">
      <c r="A26">
        <v>9288191</v>
      </c>
      <c r="B26" t="s">
        <v>75</v>
      </c>
      <c r="C26" s="12">
        <v>8225728.46</v>
      </c>
      <c r="D26" s="12">
        <v>1946116.89</v>
      </c>
      <c r="E26" s="12">
        <v>1888279.68</v>
      </c>
      <c r="F26" s="21">
        <v>220071.1</v>
      </c>
      <c r="G26" s="21">
        <v>210075.11</v>
      </c>
      <c r="H26" s="21">
        <v>2098354.79</v>
      </c>
      <c r="J26" s="25">
        <v>9288191</v>
      </c>
      <c r="K26" s="15">
        <v>2301</v>
      </c>
      <c r="L26" s="16" t="s">
        <v>75</v>
      </c>
      <c r="M26" s="16">
        <v>8225728.46</v>
      </c>
      <c r="N26" s="16">
        <v>1946116.89</v>
      </c>
      <c r="O26" s="16">
        <v>1888279.68</v>
      </c>
      <c r="P26" s="30">
        <v>218765.74</v>
      </c>
      <c r="Q26" s="32">
        <v>210075.11</v>
      </c>
      <c r="R26" s="33">
        <v>0</v>
      </c>
      <c r="S26" s="21">
        <f t="shared" si="3"/>
        <v>210075.11</v>
      </c>
      <c r="T26" s="12">
        <f t="shared" si="4"/>
        <v>2098354.79</v>
      </c>
      <c r="V26" s="12">
        <f t="shared" si="0"/>
        <v>0</v>
      </c>
      <c r="W26" s="12">
        <f t="shared" si="1"/>
        <v>0</v>
      </c>
      <c r="X26" s="12">
        <f t="shared" si="2"/>
        <v>0</v>
      </c>
      <c r="Y26" s="12"/>
      <c r="Z26" s="12"/>
    </row>
    <row r="27" spans="1:26" x14ac:dyDescent="0.2">
      <c r="A27">
        <v>9288191</v>
      </c>
      <c r="B27" t="s">
        <v>89</v>
      </c>
      <c r="C27" s="12">
        <v>186942.27</v>
      </c>
      <c r="D27" s="12">
        <v>155924</v>
      </c>
      <c r="E27" s="12">
        <v>114362.1</v>
      </c>
      <c r="F27" s="20">
        <v>0</v>
      </c>
      <c r="G27" s="20">
        <v>0</v>
      </c>
      <c r="H27" s="21">
        <v>114362.1</v>
      </c>
      <c r="J27" s="25">
        <v>9288191</v>
      </c>
      <c r="K27" s="15">
        <v>1501</v>
      </c>
      <c r="L27" s="16" t="s">
        <v>89</v>
      </c>
      <c r="M27" s="16">
        <v>186942.27</v>
      </c>
      <c r="N27" s="16">
        <v>155924</v>
      </c>
      <c r="O27" s="16">
        <v>114362.1</v>
      </c>
      <c r="P27" s="16"/>
      <c r="Q27" s="32"/>
      <c r="R27" s="33"/>
      <c r="S27" s="21">
        <f t="shared" si="3"/>
        <v>0</v>
      </c>
      <c r="T27" s="12">
        <f t="shared" si="4"/>
        <v>114362.1</v>
      </c>
      <c r="V27" s="12">
        <f t="shared" si="0"/>
        <v>0</v>
      </c>
      <c r="W27" s="12">
        <f t="shared" si="1"/>
        <v>0</v>
      </c>
      <c r="X27" s="12">
        <f t="shared" si="2"/>
        <v>0</v>
      </c>
      <c r="Y27" s="12"/>
      <c r="Z27" s="12"/>
    </row>
    <row r="28" spans="1:26" x14ac:dyDescent="0.2">
      <c r="A28">
        <v>9288195</v>
      </c>
      <c r="B28" t="s">
        <v>90</v>
      </c>
      <c r="C28" s="12">
        <v>105499.5</v>
      </c>
      <c r="D28" s="12">
        <v>58999.5</v>
      </c>
      <c r="E28">
        <v>0</v>
      </c>
      <c r="F28" s="20">
        <v>0</v>
      </c>
      <c r="G28" s="20">
        <v>0</v>
      </c>
      <c r="H28" s="20">
        <v>0</v>
      </c>
      <c r="J28" s="25">
        <v>9288195</v>
      </c>
      <c r="K28" s="15">
        <v>1371</v>
      </c>
      <c r="L28" s="16" t="s">
        <v>90</v>
      </c>
      <c r="M28" s="16">
        <v>105499.5</v>
      </c>
      <c r="N28" s="16">
        <v>58999.5</v>
      </c>
      <c r="O28" s="16">
        <v>0</v>
      </c>
      <c r="P28" s="16"/>
      <c r="Q28" s="32"/>
      <c r="R28" s="33"/>
      <c r="S28" s="21">
        <f t="shared" si="3"/>
        <v>0</v>
      </c>
      <c r="T28" s="12">
        <f t="shared" si="4"/>
        <v>0</v>
      </c>
      <c r="V28" s="12">
        <f t="shared" si="0"/>
        <v>0</v>
      </c>
      <c r="W28" s="12">
        <f t="shared" si="1"/>
        <v>0</v>
      </c>
      <c r="X28" s="12">
        <f t="shared" si="2"/>
        <v>0</v>
      </c>
      <c r="Y28" s="12"/>
      <c r="Z28" s="12"/>
    </row>
    <row r="29" spans="1:26" x14ac:dyDescent="0.2">
      <c r="A29">
        <v>9288196</v>
      </c>
      <c r="B29" t="s">
        <v>82</v>
      </c>
      <c r="C29" s="12">
        <v>500000</v>
      </c>
      <c r="D29" s="12">
        <v>393364.6</v>
      </c>
      <c r="E29">
        <v>0</v>
      </c>
      <c r="F29" s="20">
        <v>0</v>
      </c>
      <c r="G29" s="20">
        <v>0</v>
      </c>
      <c r="H29" s="20">
        <v>0</v>
      </c>
      <c r="J29" s="25">
        <v>9288196</v>
      </c>
      <c r="K29" s="15">
        <v>1511</v>
      </c>
      <c r="L29" s="16" t="s">
        <v>82</v>
      </c>
      <c r="M29" s="16">
        <v>500000</v>
      </c>
      <c r="N29" s="16">
        <v>393364.6</v>
      </c>
      <c r="O29" s="16">
        <v>0</v>
      </c>
      <c r="P29" s="16"/>
      <c r="Q29" s="32"/>
      <c r="R29" s="33"/>
      <c r="S29" s="21">
        <f t="shared" si="3"/>
        <v>0</v>
      </c>
      <c r="T29" s="12">
        <f t="shared" si="4"/>
        <v>0</v>
      </c>
      <c r="V29" s="12">
        <f t="shared" si="0"/>
        <v>0</v>
      </c>
      <c r="W29" s="12">
        <f t="shared" si="1"/>
        <v>0</v>
      </c>
      <c r="X29" s="12">
        <f t="shared" si="2"/>
        <v>0</v>
      </c>
      <c r="Y29" s="12"/>
      <c r="Z29" s="12"/>
    </row>
    <row r="30" spans="1:26" x14ac:dyDescent="0.2">
      <c r="A30">
        <v>9288210</v>
      </c>
      <c r="B30" t="s">
        <v>91</v>
      </c>
      <c r="C30" s="12">
        <v>141392.43</v>
      </c>
      <c r="D30">
        <v>0</v>
      </c>
      <c r="E30">
        <v>0</v>
      </c>
      <c r="F30" s="20">
        <v>0</v>
      </c>
      <c r="G30" s="20">
        <v>0</v>
      </c>
      <c r="H30" s="20">
        <v>0</v>
      </c>
      <c r="J30" s="25">
        <v>9288210</v>
      </c>
      <c r="K30" s="15">
        <v>1221</v>
      </c>
      <c r="L30" s="16" t="s">
        <v>91</v>
      </c>
      <c r="M30" s="16">
        <v>141392.43</v>
      </c>
      <c r="N30" s="16">
        <v>0</v>
      </c>
      <c r="O30" s="16">
        <v>0</v>
      </c>
      <c r="P30" s="16"/>
      <c r="Q30" s="32"/>
      <c r="R30" s="33"/>
      <c r="S30" s="21">
        <f t="shared" si="3"/>
        <v>0</v>
      </c>
      <c r="T30" s="12">
        <f t="shared" si="4"/>
        <v>0</v>
      </c>
      <c r="V30" s="12">
        <f t="shared" si="0"/>
        <v>0</v>
      </c>
      <c r="W30" s="12">
        <f t="shared" si="1"/>
        <v>0</v>
      </c>
      <c r="X30" s="12">
        <f t="shared" si="2"/>
        <v>0</v>
      </c>
      <c r="Y30" s="12"/>
      <c r="Z30" s="12"/>
    </row>
    <row r="31" spans="1:26" x14ac:dyDescent="0.2">
      <c r="A31">
        <v>9288211</v>
      </c>
      <c r="B31" t="s">
        <v>91</v>
      </c>
      <c r="C31">
        <v>0</v>
      </c>
      <c r="D31">
        <v>0</v>
      </c>
      <c r="E31">
        <v>0</v>
      </c>
      <c r="F31" s="20">
        <v>0</v>
      </c>
      <c r="G31" s="20">
        <v>0</v>
      </c>
      <c r="H31" s="20">
        <v>0</v>
      </c>
      <c r="J31" s="25">
        <v>9288211</v>
      </c>
      <c r="K31" s="15">
        <v>1221</v>
      </c>
      <c r="L31" s="16" t="s">
        <v>91</v>
      </c>
      <c r="M31" s="16">
        <v>0</v>
      </c>
      <c r="N31" s="16">
        <v>0</v>
      </c>
      <c r="O31" s="16">
        <v>0</v>
      </c>
      <c r="P31" s="16"/>
      <c r="Q31" s="32"/>
      <c r="R31" s="33"/>
      <c r="S31" s="21">
        <f t="shared" si="3"/>
        <v>0</v>
      </c>
      <c r="T31" s="12">
        <f t="shared" si="4"/>
        <v>0</v>
      </c>
      <c r="V31" s="12">
        <f t="shared" si="0"/>
        <v>0</v>
      </c>
      <c r="W31" s="12">
        <f t="shared" si="1"/>
        <v>0</v>
      </c>
      <c r="X31" s="12">
        <f t="shared" si="2"/>
        <v>0</v>
      </c>
      <c r="Y31" s="12"/>
      <c r="Z31" s="12"/>
    </row>
    <row r="32" spans="1:26" x14ac:dyDescent="0.2">
      <c r="A32">
        <v>9288212</v>
      </c>
      <c r="B32" t="s">
        <v>92</v>
      </c>
      <c r="C32">
        <v>0</v>
      </c>
      <c r="D32">
        <v>0</v>
      </c>
      <c r="E32">
        <v>0</v>
      </c>
      <c r="F32" s="20">
        <v>0</v>
      </c>
      <c r="G32" s="20">
        <v>0</v>
      </c>
      <c r="H32" s="20">
        <v>0</v>
      </c>
      <c r="Q32" s="32">
        <f t="shared" ref="Q32" si="10">N32+P32</f>
        <v>0</v>
      </c>
      <c r="R32" s="33"/>
      <c r="S32" s="21">
        <f t="shared" si="3"/>
        <v>0</v>
      </c>
      <c r="T32" s="12">
        <f t="shared" si="4"/>
        <v>0</v>
      </c>
      <c r="V32" s="12">
        <f t="shared" si="0"/>
        <v>0</v>
      </c>
      <c r="W32" s="12">
        <f t="shared" si="1"/>
        <v>0</v>
      </c>
      <c r="X32" s="12">
        <f t="shared" si="2"/>
        <v>0</v>
      </c>
      <c r="Y32" s="12"/>
      <c r="Z32" s="12"/>
    </row>
    <row r="33" spans="1:26" x14ac:dyDescent="0.2">
      <c r="A33">
        <v>9288213</v>
      </c>
      <c r="B33" t="s">
        <v>90</v>
      </c>
      <c r="C33" s="12">
        <v>155788</v>
      </c>
      <c r="D33">
        <v>0</v>
      </c>
      <c r="E33">
        <v>0</v>
      </c>
      <c r="F33" s="20">
        <v>0</v>
      </c>
      <c r="G33" s="20">
        <v>0</v>
      </c>
      <c r="H33" s="20">
        <v>0</v>
      </c>
      <c r="J33" s="25">
        <v>9288213</v>
      </c>
      <c r="K33" s="15">
        <v>1371</v>
      </c>
      <c r="L33" s="16" t="s">
        <v>90</v>
      </c>
      <c r="M33" s="16">
        <v>155788</v>
      </c>
      <c r="N33" s="16">
        <v>0</v>
      </c>
      <c r="O33" s="16">
        <v>0</v>
      </c>
      <c r="P33" s="16"/>
      <c r="Q33" s="32"/>
      <c r="R33" s="33"/>
      <c r="S33" s="21">
        <f t="shared" si="3"/>
        <v>0</v>
      </c>
      <c r="T33" s="12">
        <f t="shared" si="4"/>
        <v>0</v>
      </c>
      <c r="V33" s="12">
        <f t="shared" si="0"/>
        <v>0</v>
      </c>
      <c r="W33" s="12">
        <f t="shared" si="1"/>
        <v>0</v>
      </c>
      <c r="X33" s="12">
        <f t="shared" si="2"/>
        <v>0</v>
      </c>
      <c r="Y33" s="12"/>
      <c r="Z33" s="12"/>
    </row>
    <row r="34" spans="1:26" x14ac:dyDescent="0.2">
      <c r="A34">
        <v>9288213</v>
      </c>
      <c r="B34" t="s">
        <v>89</v>
      </c>
      <c r="C34" s="12">
        <v>1633936</v>
      </c>
      <c r="D34" s="12">
        <v>908480</v>
      </c>
      <c r="E34" s="12">
        <v>414552.45</v>
      </c>
      <c r="F34" s="21">
        <v>70808</v>
      </c>
      <c r="G34" s="21">
        <v>69037.8</v>
      </c>
      <c r="H34" s="21">
        <v>483590.25</v>
      </c>
      <c r="J34" s="25">
        <v>9288213</v>
      </c>
      <c r="K34" s="15">
        <v>1501</v>
      </c>
      <c r="L34" s="16" t="s">
        <v>89</v>
      </c>
      <c r="M34" s="16">
        <v>1633936</v>
      </c>
      <c r="N34" s="16">
        <v>908480</v>
      </c>
      <c r="O34" s="16">
        <v>414552.45</v>
      </c>
      <c r="P34" s="16">
        <v>70808</v>
      </c>
      <c r="Q34" s="32">
        <v>69037.8</v>
      </c>
      <c r="R34" s="33">
        <v>0</v>
      </c>
      <c r="S34" s="21">
        <f t="shared" si="3"/>
        <v>69037.8</v>
      </c>
      <c r="T34" s="12">
        <f t="shared" si="4"/>
        <v>483590.25</v>
      </c>
      <c r="V34" s="12">
        <f t="shared" si="0"/>
        <v>0</v>
      </c>
      <c r="W34" s="12">
        <f t="shared" si="1"/>
        <v>0</v>
      </c>
      <c r="X34" s="12">
        <f t="shared" si="2"/>
        <v>0</v>
      </c>
      <c r="Y34" s="12"/>
      <c r="Z34" s="12"/>
    </row>
    <row r="35" spans="1:26" x14ac:dyDescent="0.2">
      <c r="A35" t="s">
        <v>93</v>
      </c>
      <c r="C35" s="19">
        <f>SUM(C3:C34)</f>
        <v>1196251520.0599999</v>
      </c>
      <c r="D35" t="s">
        <v>94</v>
      </c>
      <c r="E35" t="s">
        <v>95</v>
      </c>
      <c r="F35" t="s">
        <v>96</v>
      </c>
      <c r="G35" t="s">
        <v>97</v>
      </c>
      <c r="H35" t="s">
        <v>98</v>
      </c>
      <c r="J35" s="17"/>
      <c r="K35" s="17"/>
      <c r="L35" s="18" t="s">
        <v>101</v>
      </c>
      <c r="M35" s="19">
        <f t="shared" ref="M35:T35" si="11">SUM(M3:M34)</f>
        <v>1196254520.0599999</v>
      </c>
      <c r="N35" s="19">
        <f t="shared" si="11"/>
        <v>541489814.5999999</v>
      </c>
      <c r="O35" s="19">
        <f t="shared" si="11"/>
        <v>485919195.08000004</v>
      </c>
      <c r="P35" s="19">
        <f t="shared" si="11"/>
        <v>31671141.419999998</v>
      </c>
      <c r="Q35" s="19">
        <f t="shared" si="11"/>
        <v>31053158.459999993</v>
      </c>
      <c r="R35" s="19">
        <f t="shared" si="11"/>
        <v>2338249.25</v>
      </c>
      <c r="S35" s="19">
        <f t="shared" si="11"/>
        <v>33391407.709999993</v>
      </c>
      <c r="T35" s="19">
        <f t="shared" si="11"/>
        <v>519310602.79000002</v>
      </c>
    </row>
  </sheetData>
  <mergeCells count="2">
    <mergeCell ref="A1:H1"/>
    <mergeCell ref="J1:T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376-2F03-47CF-8797-3AB28CDE4A3F}">
  <dimension ref="A1:V31"/>
  <sheetViews>
    <sheetView workbookViewId="0">
      <selection activeCell="U31" sqref="U31:V31"/>
    </sheetView>
  </sheetViews>
  <sheetFormatPr defaultRowHeight="12.75" x14ac:dyDescent="0.2"/>
  <cols>
    <col min="1" max="1" width="14.28515625" bestFit="1" customWidth="1"/>
    <col min="2" max="2" width="14.7109375" customWidth="1"/>
    <col min="3" max="10" width="14.85546875" customWidth="1"/>
    <col min="11" max="11" width="12.7109375" bestFit="1" customWidth="1"/>
    <col min="13" max="13" width="10.140625" bestFit="1" customWidth="1"/>
    <col min="14" max="14" width="11.7109375" bestFit="1" customWidth="1"/>
    <col min="15" max="20" width="14.5703125" customWidth="1"/>
    <col min="21" max="22" width="12.7109375" bestFit="1" customWidth="1"/>
  </cols>
  <sheetData>
    <row r="1" spans="1:22" x14ac:dyDescent="0.2">
      <c r="A1" s="58" t="s">
        <v>99</v>
      </c>
      <c r="B1" s="58"/>
      <c r="C1" s="58"/>
      <c r="D1" s="58"/>
      <c r="E1" s="58"/>
      <c r="F1" s="58"/>
      <c r="G1" s="58"/>
      <c r="H1" s="58"/>
      <c r="I1" s="58"/>
      <c r="J1" s="58"/>
      <c r="L1" s="58" t="s">
        <v>100</v>
      </c>
      <c r="M1" s="58"/>
      <c r="N1" s="58"/>
      <c r="O1" s="58"/>
      <c r="P1" s="58"/>
      <c r="Q1" s="58"/>
      <c r="R1" s="58"/>
      <c r="S1" s="58"/>
      <c r="T1" s="58"/>
      <c r="U1" s="58"/>
    </row>
    <row r="2" spans="1:22" ht="51" x14ac:dyDescent="0.2">
      <c r="A2" t="s">
        <v>109</v>
      </c>
      <c r="B2" s="22" t="s">
        <v>110</v>
      </c>
      <c r="C2" s="12" t="s">
        <v>111</v>
      </c>
      <c r="D2" s="12" t="s">
        <v>112</v>
      </c>
      <c r="E2" s="12" t="s">
        <v>68</v>
      </c>
      <c r="F2" s="21" t="s">
        <v>69</v>
      </c>
      <c r="G2" s="21" t="s">
        <v>70</v>
      </c>
      <c r="H2" s="21" t="s">
        <v>113</v>
      </c>
      <c r="I2" s="21" t="s">
        <v>114</v>
      </c>
      <c r="J2" s="21" t="s">
        <v>73</v>
      </c>
      <c r="K2" s="12" t="str">
        <f>J2</f>
        <v>Valor Total Pago </v>
      </c>
      <c r="L2" s="13" t="s">
        <v>109</v>
      </c>
      <c r="M2" s="13" t="s">
        <v>110</v>
      </c>
      <c r="N2" s="13" t="s">
        <v>111</v>
      </c>
      <c r="O2" s="13" t="s">
        <v>112</v>
      </c>
      <c r="P2" s="13" t="s">
        <v>68</v>
      </c>
      <c r="Q2" s="35" t="s">
        <v>69</v>
      </c>
      <c r="R2" s="35" t="s">
        <v>70</v>
      </c>
      <c r="S2" s="35" t="s">
        <v>113</v>
      </c>
      <c r="T2" s="35" t="s">
        <v>114</v>
      </c>
      <c r="U2" s="38" t="s">
        <v>12</v>
      </c>
      <c r="V2" s="35" t="s">
        <v>73</v>
      </c>
    </row>
    <row r="3" spans="1:22" x14ac:dyDescent="0.2">
      <c r="A3">
        <v>43</v>
      </c>
      <c r="B3" s="22">
        <v>44596</v>
      </c>
      <c r="C3" t="s">
        <v>104</v>
      </c>
      <c r="D3" t="s">
        <v>8</v>
      </c>
      <c r="E3" s="12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12">
        <f>J3</f>
        <v>0</v>
      </c>
      <c r="L3" s="20">
        <v>43</v>
      </c>
      <c r="M3" s="36">
        <v>44596</v>
      </c>
      <c r="N3" s="21" t="s">
        <v>104</v>
      </c>
      <c r="O3" s="21" t="s">
        <v>8</v>
      </c>
      <c r="P3" s="21">
        <v>0</v>
      </c>
      <c r="Q3" s="21">
        <v>0</v>
      </c>
      <c r="R3" s="21">
        <v>0</v>
      </c>
      <c r="S3" s="21"/>
      <c r="T3" s="20"/>
      <c r="U3" s="21">
        <f>R3+T3</f>
        <v>0</v>
      </c>
      <c r="V3" s="12">
        <f>R3+T3+U3</f>
        <v>0</v>
      </c>
    </row>
    <row r="4" spans="1:22" x14ac:dyDescent="0.2">
      <c r="A4">
        <v>44</v>
      </c>
      <c r="B4" s="22">
        <v>44596</v>
      </c>
      <c r="C4" t="s">
        <v>102</v>
      </c>
      <c r="D4" t="s">
        <v>103</v>
      </c>
      <c r="E4" s="12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12">
        <f t="shared" ref="K4:K21" si="0">J4</f>
        <v>0</v>
      </c>
      <c r="L4" s="20">
        <v>44</v>
      </c>
      <c r="M4" s="36">
        <v>44596</v>
      </c>
      <c r="N4" s="21" t="s">
        <v>102</v>
      </c>
      <c r="O4" s="21" t="s">
        <v>103</v>
      </c>
      <c r="P4" s="21">
        <v>0</v>
      </c>
      <c r="Q4" s="21">
        <v>0</v>
      </c>
      <c r="R4" s="21">
        <v>0</v>
      </c>
      <c r="S4" s="21"/>
      <c r="T4" s="20"/>
      <c r="U4" s="21"/>
      <c r="V4" s="12">
        <f t="shared" ref="V4:V30" si="1">R4+T4+U4</f>
        <v>0</v>
      </c>
    </row>
    <row r="5" spans="1:22" x14ac:dyDescent="0.2">
      <c r="A5">
        <v>46</v>
      </c>
      <c r="B5" s="22">
        <v>44596</v>
      </c>
      <c r="C5" s="12" t="s">
        <v>102</v>
      </c>
      <c r="D5" t="s">
        <v>103</v>
      </c>
      <c r="E5" s="12">
        <v>0</v>
      </c>
      <c r="F5" s="21">
        <v>0</v>
      </c>
      <c r="G5" s="21">
        <v>0</v>
      </c>
      <c r="H5" s="20">
        <v>0</v>
      </c>
      <c r="I5" s="20">
        <v>0</v>
      </c>
      <c r="J5" s="21">
        <v>0</v>
      </c>
      <c r="K5" s="12">
        <f t="shared" si="0"/>
        <v>0</v>
      </c>
      <c r="L5" s="20">
        <v>46</v>
      </c>
      <c r="M5" s="36">
        <v>44596</v>
      </c>
      <c r="N5" s="21" t="s">
        <v>102</v>
      </c>
      <c r="O5" s="21" t="s">
        <v>103</v>
      </c>
      <c r="P5" s="20">
        <v>0</v>
      </c>
      <c r="Q5" s="20">
        <v>0</v>
      </c>
      <c r="R5" s="20">
        <v>0</v>
      </c>
      <c r="S5" s="20"/>
      <c r="T5" s="20"/>
      <c r="U5" s="21"/>
      <c r="V5" s="12">
        <f t="shared" si="1"/>
        <v>0</v>
      </c>
    </row>
    <row r="6" spans="1:22" x14ac:dyDescent="0.2">
      <c r="A6">
        <v>49</v>
      </c>
      <c r="B6" s="22">
        <v>44596</v>
      </c>
      <c r="C6" s="12" t="s">
        <v>104</v>
      </c>
      <c r="D6" t="s">
        <v>8</v>
      </c>
      <c r="E6" s="12">
        <v>136500.75</v>
      </c>
      <c r="F6" s="21">
        <v>3785.47</v>
      </c>
      <c r="G6" s="21">
        <v>3785.47</v>
      </c>
      <c r="H6" s="20">
        <v>0</v>
      </c>
      <c r="I6" s="20">
        <v>0</v>
      </c>
      <c r="J6" s="21">
        <v>3785.47</v>
      </c>
      <c r="K6" s="12">
        <f t="shared" si="0"/>
        <v>3785.47</v>
      </c>
      <c r="L6" s="20">
        <v>49</v>
      </c>
      <c r="M6" s="36">
        <v>44596</v>
      </c>
      <c r="N6" s="20" t="s">
        <v>104</v>
      </c>
      <c r="O6" s="21" t="s">
        <v>8</v>
      </c>
      <c r="P6" s="21">
        <v>136500.75</v>
      </c>
      <c r="Q6" s="21">
        <v>3785.47</v>
      </c>
      <c r="R6" s="21">
        <v>3785.47</v>
      </c>
      <c r="S6" s="21"/>
      <c r="T6" s="20"/>
      <c r="U6" s="21"/>
      <c r="V6" s="12">
        <f t="shared" si="1"/>
        <v>3785.47</v>
      </c>
    </row>
    <row r="7" spans="1:22" x14ac:dyDescent="0.2">
      <c r="A7">
        <v>50</v>
      </c>
      <c r="B7" s="22">
        <v>44596</v>
      </c>
      <c r="C7" t="s">
        <v>102</v>
      </c>
      <c r="D7" t="s">
        <v>103</v>
      </c>
      <c r="E7" s="12">
        <v>65000</v>
      </c>
      <c r="F7" s="21">
        <v>0</v>
      </c>
      <c r="G7" s="21">
        <v>0</v>
      </c>
      <c r="H7" s="20">
        <v>0</v>
      </c>
      <c r="I7" s="20">
        <v>0</v>
      </c>
      <c r="J7" s="21">
        <v>0</v>
      </c>
      <c r="K7" s="12">
        <f t="shared" si="0"/>
        <v>0</v>
      </c>
      <c r="L7" s="20">
        <v>50</v>
      </c>
      <c r="M7" s="36">
        <v>44596</v>
      </c>
      <c r="N7" s="20" t="s">
        <v>102</v>
      </c>
      <c r="O7" s="21" t="s">
        <v>103</v>
      </c>
      <c r="P7" s="21">
        <v>65000</v>
      </c>
      <c r="Q7" s="21">
        <v>0</v>
      </c>
      <c r="R7" s="21">
        <v>0</v>
      </c>
      <c r="S7" s="21"/>
      <c r="T7" s="20"/>
      <c r="U7" s="21"/>
      <c r="V7" s="12">
        <f t="shared" si="1"/>
        <v>0</v>
      </c>
    </row>
    <row r="8" spans="1:22" x14ac:dyDescent="0.2">
      <c r="A8">
        <v>54</v>
      </c>
      <c r="B8" s="22">
        <v>44600</v>
      </c>
      <c r="C8" t="s">
        <v>105</v>
      </c>
      <c r="D8" t="s">
        <v>106</v>
      </c>
      <c r="E8" s="12">
        <v>336000</v>
      </c>
      <c r="F8" s="21">
        <v>183732.26</v>
      </c>
      <c r="G8" s="21">
        <v>180976.27</v>
      </c>
      <c r="H8" s="20">
        <v>0</v>
      </c>
      <c r="I8" s="20">
        <v>0</v>
      </c>
      <c r="J8" s="21">
        <v>180976.27</v>
      </c>
      <c r="K8" s="12">
        <f t="shared" si="0"/>
        <v>180976.27</v>
      </c>
      <c r="L8" s="20">
        <v>54</v>
      </c>
      <c r="M8" s="36">
        <v>44600</v>
      </c>
      <c r="N8" s="20" t="s">
        <v>105</v>
      </c>
      <c r="O8" s="21" t="s">
        <v>106</v>
      </c>
      <c r="P8" s="21">
        <v>336000</v>
      </c>
      <c r="Q8" s="21">
        <v>183732.26</v>
      </c>
      <c r="R8" s="20">
        <v>180976.27</v>
      </c>
      <c r="S8" s="20"/>
      <c r="T8" s="20"/>
      <c r="U8" s="21"/>
      <c r="V8" s="12">
        <f t="shared" si="1"/>
        <v>180976.27</v>
      </c>
    </row>
    <row r="9" spans="1:22" x14ac:dyDescent="0.2">
      <c r="A9">
        <v>59</v>
      </c>
      <c r="B9" s="22">
        <v>44601</v>
      </c>
      <c r="C9" t="s">
        <v>107</v>
      </c>
      <c r="D9" t="s">
        <v>108</v>
      </c>
      <c r="E9" s="12">
        <v>18090000</v>
      </c>
      <c r="F9" s="21">
        <v>6152719.7699999996</v>
      </c>
      <c r="G9" s="21">
        <v>6152719.7699999996</v>
      </c>
      <c r="H9" s="20">
        <v>0</v>
      </c>
      <c r="I9" s="20">
        <v>0</v>
      </c>
      <c r="J9" s="21">
        <v>6152719.7699999996</v>
      </c>
      <c r="K9" s="12">
        <f t="shared" si="0"/>
        <v>6152719.7699999996</v>
      </c>
      <c r="L9" s="20">
        <v>59</v>
      </c>
      <c r="M9" s="36">
        <v>44601</v>
      </c>
      <c r="N9" s="20" t="s">
        <v>107</v>
      </c>
      <c r="O9" s="21" t="s">
        <v>108</v>
      </c>
      <c r="P9" s="21">
        <v>18090000</v>
      </c>
      <c r="Q9" s="21">
        <v>6152719.7699999996</v>
      </c>
      <c r="R9" s="20">
        <v>6152719.7699999996</v>
      </c>
      <c r="S9" s="20"/>
      <c r="T9" s="20"/>
      <c r="U9" s="21"/>
      <c r="V9" s="12">
        <f t="shared" si="1"/>
        <v>6152719.7699999996</v>
      </c>
    </row>
    <row r="10" spans="1:22" x14ac:dyDescent="0.2">
      <c r="A10">
        <v>60</v>
      </c>
      <c r="B10" s="22">
        <v>44601</v>
      </c>
      <c r="C10" t="s">
        <v>115</v>
      </c>
      <c r="D10" t="s">
        <v>116</v>
      </c>
      <c r="E10" s="12">
        <v>420000</v>
      </c>
      <c r="F10" s="21">
        <v>160947.88</v>
      </c>
      <c r="G10" s="21">
        <v>158533.69</v>
      </c>
      <c r="H10" s="20">
        <v>0</v>
      </c>
      <c r="I10" s="20">
        <v>0</v>
      </c>
      <c r="J10" s="21">
        <v>158533.69</v>
      </c>
      <c r="K10" s="12">
        <f t="shared" si="0"/>
        <v>158533.69</v>
      </c>
      <c r="L10" s="20">
        <v>60</v>
      </c>
      <c r="M10" s="36">
        <v>44601</v>
      </c>
      <c r="N10" s="20" t="s">
        <v>115</v>
      </c>
      <c r="O10" s="21" t="s">
        <v>116</v>
      </c>
      <c r="P10" s="21">
        <v>420000</v>
      </c>
      <c r="Q10" s="21">
        <v>160947.88</v>
      </c>
      <c r="R10" s="20">
        <v>158533.69</v>
      </c>
      <c r="S10" s="20"/>
      <c r="T10" s="20"/>
      <c r="U10" s="21"/>
      <c r="V10" s="12">
        <f t="shared" si="1"/>
        <v>158533.69</v>
      </c>
    </row>
    <row r="11" spans="1:22" x14ac:dyDescent="0.2">
      <c r="A11">
        <v>71</v>
      </c>
      <c r="B11" s="22">
        <v>44617</v>
      </c>
      <c r="C11" t="s">
        <v>104</v>
      </c>
      <c r="D11" t="s">
        <v>8</v>
      </c>
      <c r="E11" s="12">
        <v>5427708.5999999996</v>
      </c>
      <c r="F11" s="21">
        <v>437508.4</v>
      </c>
      <c r="G11" s="21">
        <v>437508.4</v>
      </c>
      <c r="H11" s="20">
        <v>0</v>
      </c>
      <c r="I11" s="20">
        <v>0</v>
      </c>
      <c r="J11" s="21">
        <v>437508.4</v>
      </c>
      <c r="K11" s="12">
        <f t="shared" si="0"/>
        <v>437508.4</v>
      </c>
      <c r="L11" s="20">
        <v>71</v>
      </c>
      <c r="M11" s="36">
        <v>44617</v>
      </c>
      <c r="N11" s="20" t="s">
        <v>104</v>
      </c>
      <c r="O11" s="21" t="s">
        <v>8</v>
      </c>
      <c r="P11" s="21">
        <v>5427708.5999999996</v>
      </c>
      <c r="Q11" s="21">
        <v>437508.4</v>
      </c>
      <c r="R11" s="20">
        <v>437508.4</v>
      </c>
      <c r="S11" s="20"/>
      <c r="T11" s="20"/>
      <c r="U11" s="21"/>
      <c r="V11" s="12">
        <f t="shared" si="1"/>
        <v>437508.4</v>
      </c>
    </row>
    <row r="12" spans="1:22" x14ac:dyDescent="0.2">
      <c r="A12">
        <v>72</v>
      </c>
      <c r="B12" s="22">
        <v>44617</v>
      </c>
      <c r="C12" t="s">
        <v>102</v>
      </c>
      <c r="D12" t="s">
        <v>103</v>
      </c>
      <c r="E12" s="12">
        <v>838288.5</v>
      </c>
      <c r="F12" s="21">
        <v>0</v>
      </c>
      <c r="G12" s="20">
        <v>0</v>
      </c>
      <c r="H12" s="20">
        <v>0</v>
      </c>
      <c r="I12" s="20">
        <v>0</v>
      </c>
      <c r="J12" s="20">
        <v>0</v>
      </c>
      <c r="K12" s="12">
        <f t="shared" si="0"/>
        <v>0</v>
      </c>
      <c r="L12" s="20">
        <v>72</v>
      </c>
      <c r="M12" s="36">
        <v>44617</v>
      </c>
      <c r="N12" s="20" t="s">
        <v>102</v>
      </c>
      <c r="O12" s="21" t="s">
        <v>103</v>
      </c>
      <c r="P12" s="20">
        <v>838288.5</v>
      </c>
      <c r="Q12" s="20">
        <v>0</v>
      </c>
      <c r="R12" s="20">
        <v>0</v>
      </c>
      <c r="S12" s="20"/>
      <c r="T12" s="20"/>
      <c r="U12" s="21"/>
      <c r="V12" s="12">
        <f t="shared" si="1"/>
        <v>0</v>
      </c>
    </row>
    <row r="13" spans="1:22" x14ac:dyDescent="0.2">
      <c r="A13">
        <v>73</v>
      </c>
      <c r="B13" s="22">
        <v>44617</v>
      </c>
      <c r="C13" t="s">
        <v>102</v>
      </c>
      <c r="D13" t="s">
        <v>103</v>
      </c>
      <c r="E13" s="12">
        <v>374936.1</v>
      </c>
      <c r="F13" s="21">
        <v>0</v>
      </c>
      <c r="G13" s="21">
        <v>0</v>
      </c>
      <c r="H13" s="20">
        <v>0</v>
      </c>
      <c r="I13" s="20">
        <v>0</v>
      </c>
      <c r="J13" s="21">
        <v>0</v>
      </c>
      <c r="K13" s="12">
        <f t="shared" si="0"/>
        <v>0</v>
      </c>
      <c r="L13" s="20">
        <v>73</v>
      </c>
      <c r="M13" s="36">
        <v>44617</v>
      </c>
      <c r="N13" s="20" t="s">
        <v>102</v>
      </c>
      <c r="O13" s="21" t="s">
        <v>103</v>
      </c>
      <c r="P13" s="20">
        <v>374936.1</v>
      </c>
      <c r="Q13" s="20">
        <v>0</v>
      </c>
      <c r="R13" s="20">
        <v>0</v>
      </c>
      <c r="S13" s="20"/>
      <c r="T13" s="20"/>
      <c r="U13" s="21"/>
      <c r="V13" s="12">
        <f t="shared" si="1"/>
        <v>0</v>
      </c>
    </row>
    <row r="14" spans="1:22" x14ac:dyDescent="0.2">
      <c r="A14">
        <v>90</v>
      </c>
      <c r="B14" s="22">
        <v>44628</v>
      </c>
      <c r="C14" t="s">
        <v>117</v>
      </c>
      <c r="D14" t="s">
        <v>118</v>
      </c>
      <c r="E14" s="12">
        <v>245071.56</v>
      </c>
      <c r="F14" s="21">
        <v>245071.56</v>
      </c>
      <c r="G14" s="21">
        <v>245071.56</v>
      </c>
      <c r="H14" s="20">
        <v>0</v>
      </c>
      <c r="I14" s="20">
        <v>0</v>
      </c>
      <c r="J14" s="21">
        <v>245071.56</v>
      </c>
      <c r="K14" s="12">
        <f t="shared" si="0"/>
        <v>245071.56</v>
      </c>
      <c r="L14" s="20">
        <v>90</v>
      </c>
      <c r="M14" s="36">
        <v>44628</v>
      </c>
      <c r="N14" s="20" t="s">
        <v>117</v>
      </c>
      <c r="O14" s="21" t="s">
        <v>118</v>
      </c>
      <c r="P14" s="21">
        <v>245071.56</v>
      </c>
      <c r="Q14" s="21">
        <v>245071.56</v>
      </c>
      <c r="R14" s="20">
        <v>245071.56</v>
      </c>
      <c r="S14" s="20"/>
      <c r="T14" s="20"/>
      <c r="U14" s="21"/>
      <c r="V14" s="12">
        <f t="shared" si="1"/>
        <v>245071.56</v>
      </c>
    </row>
    <row r="15" spans="1:22" x14ac:dyDescent="0.2">
      <c r="A15">
        <v>104</v>
      </c>
      <c r="B15" s="22">
        <v>44655</v>
      </c>
      <c r="C15" t="s">
        <v>117</v>
      </c>
      <c r="D15" t="s">
        <v>118</v>
      </c>
      <c r="E15" s="12">
        <v>684877.76</v>
      </c>
      <c r="F15" s="21">
        <v>684877.76</v>
      </c>
      <c r="G15" s="21">
        <v>0</v>
      </c>
      <c r="H15" s="21">
        <v>0</v>
      </c>
      <c r="I15" s="21">
        <v>0</v>
      </c>
      <c r="J15" s="21">
        <v>0</v>
      </c>
      <c r="K15" s="12">
        <f t="shared" si="0"/>
        <v>0</v>
      </c>
      <c r="L15" s="20">
        <v>104</v>
      </c>
      <c r="M15" s="36">
        <v>44655</v>
      </c>
      <c r="N15" s="20" t="s">
        <v>117</v>
      </c>
      <c r="O15" s="21" t="s">
        <v>118</v>
      </c>
      <c r="P15" s="21">
        <v>684877.76</v>
      </c>
      <c r="Q15" s="20">
        <v>684877.76</v>
      </c>
      <c r="R15" s="20">
        <v>0</v>
      </c>
      <c r="S15" s="20"/>
      <c r="T15" s="20"/>
      <c r="U15" s="21"/>
      <c r="V15" s="12">
        <f t="shared" si="1"/>
        <v>0</v>
      </c>
    </row>
    <row r="16" spans="1:22" x14ac:dyDescent="0.2">
      <c r="B16" s="22"/>
      <c r="E16" s="12"/>
      <c r="F16" s="21"/>
      <c r="G16" s="21"/>
      <c r="H16" s="21"/>
      <c r="I16" s="21"/>
      <c r="J16" s="21"/>
      <c r="K16" s="12"/>
      <c r="L16" s="20">
        <v>109</v>
      </c>
      <c r="M16" s="36">
        <v>44431</v>
      </c>
      <c r="N16" s="20" t="s">
        <v>107</v>
      </c>
      <c r="O16" s="21" t="s">
        <v>108</v>
      </c>
      <c r="P16" s="20">
        <v>690380.03</v>
      </c>
      <c r="Q16" s="20">
        <v>690380.03</v>
      </c>
      <c r="R16" s="20">
        <v>690380.03</v>
      </c>
      <c r="S16" s="20"/>
      <c r="T16" s="20"/>
      <c r="U16" s="21"/>
      <c r="V16" s="12">
        <f t="shared" si="1"/>
        <v>690380.03</v>
      </c>
    </row>
    <row r="17" spans="1:22" x14ac:dyDescent="0.2">
      <c r="A17">
        <v>135</v>
      </c>
      <c r="B17" s="22">
        <v>44711</v>
      </c>
      <c r="C17" t="s">
        <v>117</v>
      </c>
      <c r="D17" t="s">
        <v>118</v>
      </c>
      <c r="E17" s="12">
        <v>79279.210000000006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12">
        <f t="shared" si="0"/>
        <v>0</v>
      </c>
      <c r="L17" s="20">
        <v>135</v>
      </c>
      <c r="M17" s="36">
        <v>44711</v>
      </c>
      <c r="N17" s="20" t="s">
        <v>117</v>
      </c>
      <c r="O17" s="20" t="s">
        <v>118</v>
      </c>
      <c r="P17" s="20">
        <v>79279.210000000006</v>
      </c>
      <c r="Q17" s="20">
        <v>0</v>
      </c>
      <c r="R17" s="21">
        <v>0</v>
      </c>
      <c r="S17" s="21"/>
      <c r="T17" s="20"/>
      <c r="U17" s="21"/>
      <c r="V17" s="12">
        <f t="shared" si="1"/>
        <v>0</v>
      </c>
    </row>
    <row r="18" spans="1:22" x14ac:dyDescent="0.2">
      <c r="B18" s="22"/>
      <c r="E18" s="12"/>
      <c r="F18" s="21"/>
      <c r="G18" s="21"/>
      <c r="H18" s="21"/>
      <c r="I18" s="21"/>
      <c r="J18" s="21"/>
      <c r="K18" s="12"/>
      <c r="L18" s="20">
        <v>146</v>
      </c>
      <c r="M18" s="36">
        <v>44471</v>
      </c>
      <c r="N18" s="20" t="s">
        <v>102</v>
      </c>
      <c r="O18" s="20" t="s">
        <v>103</v>
      </c>
      <c r="P18" s="20">
        <v>77839.77</v>
      </c>
      <c r="Q18" s="20">
        <v>77839.77</v>
      </c>
      <c r="R18" s="21">
        <v>77839.77</v>
      </c>
      <c r="S18" s="21"/>
      <c r="T18" s="20"/>
      <c r="U18" s="21"/>
      <c r="V18" s="12">
        <f t="shared" si="1"/>
        <v>77839.77</v>
      </c>
    </row>
    <row r="19" spans="1:22" x14ac:dyDescent="0.2">
      <c r="A19">
        <v>147</v>
      </c>
      <c r="B19" s="22">
        <v>44471</v>
      </c>
      <c r="C19" t="s">
        <v>102</v>
      </c>
      <c r="D19" t="s">
        <v>103</v>
      </c>
      <c r="E19" s="12">
        <v>0</v>
      </c>
      <c r="F19" s="21">
        <v>0</v>
      </c>
      <c r="G19" s="21">
        <v>0</v>
      </c>
      <c r="H19" s="21">
        <v>1347.18</v>
      </c>
      <c r="I19" s="21">
        <v>1347.18</v>
      </c>
      <c r="J19" s="21">
        <v>1347.18</v>
      </c>
      <c r="K19" s="12">
        <f t="shared" si="0"/>
        <v>1347.18</v>
      </c>
      <c r="L19" s="20">
        <v>147</v>
      </c>
      <c r="M19" s="36">
        <v>44471</v>
      </c>
      <c r="N19" s="20" t="s">
        <v>102</v>
      </c>
      <c r="O19" s="20" t="s">
        <v>103</v>
      </c>
      <c r="P19" s="20">
        <v>15000</v>
      </c>
      <c r="Q19" s="20">
        <v>2671.11</v>
      </c>
      <c r="R19" s="21">
        <v>2671.11</v>
      </c>
      <c r="S19" s="21">
        <v>1347.18</v>
      </c>
      <c r="T19" s="20">
        <v>0</v>
      </c>
      <c r="U19" s="21">
        <v>1347.18</v>
      </c>
      <c r="V19" s="12">
        <f t="shared" si="1"/>
        <v>4018.29</v>
      </c>
    </row>
    <row r="20" spans="1:22" x14ac:dyDescent="0.2">
      <c r="B20" s="22"/>
      <c r="E20" s="12"/>
      <c r="F20" s="21"/>
      <c r="G20" s="21"/>
      <c r="H20" s="21"/>
      <c r="I20" s="21"/>
      <c r="J20" s="21"/>
      <c r="K20" s="12"/>
      <c r="L20" s="20">
        <v>148</v>
      </c>
      <c r="M20" s="36">
        <v>44471</v>
      </c>
      <c r="N20" s="20" t="s">
        <v>104</v>
      </c>
      <c r="O20" s="20" t="s">
        <v>8</v>
      </c>
      <c r="P20" s="20">
        <v>553704.39</v>
      </c>
      <c r="Q20" s="20">
        <v>553704.39</v>
      </c>
      <c r="R20" s="21">
        <v>553704.39</v>
      </c>
      <c r="S20" s="21"/>
      <c r="T20" s="20"/>
      <c r="U20" s="21"/>
      <c r="V20" s="12">
        <f t="shared" si="1"/>
        <v>553704.39</v>
      </c>
    </row>
    <row r="21" spans="1:22" x14ac:dyDescent="0.2">
      <c r="A21">
        <v>149</v>
      </c>
      <c r="B21" s="22">
        <v>44471</v>
      </c>
      <c r="C21" t="s">
        <v>104</v>
      </c>
      <c r="D21" t="s">
        <v>8</v>
      </c>
      <c r="E21" s="12">
        <v>0</v>
      </c>
      <c r="F21" s="21">
        <v>0</v>
      </c>
      <c r="G21" s="21">
        <v>0</v>
      </c>
      <c r="H21" s="21">
        <v>1367.7</v>
      </c>
      <c r="I21" s="21">
        <v>1367.7</v>
      </c>
      <c r="J21" s="21">
        <v>1367.7</v>
      </c>
      <c r="K21" s="12">
        <f t="shared" si="0"/>
        <v>1367.7</v>
      </c>
      <c r="L21" s="20">
        <v>149</v>
      </c>
      <c r="M21" s="36">
        <v>44471</v>
      </c>
      <c r="N21" s="20" t="s">
        <v>104</v>
      </c>
      <c r="O21" s="20" t="s">
        <v>8</v>
      </c>
      <c r="P21" s="20">
        <v>20000</v>
      </c>
      <c r="Q21" s="20">
        <v>5231.8900000000003</v>
      </c>
      <c r="R21" s="21">
        <v>5231.8900000000003</v>
      </c>
      <c r="S21" s="37">
        <v>1367.7</v>
      </c>
      <c r="T21" s="37">
        <v>0</v>
      </c>
      <c r="U21" s="21">
        <v>1367.7</v>
      </c>
      <c r="V21" s="12">
        <f t="shared" si="1"/>
        <v>6599.59</v>
      </c>
    </row>
    <row r="22" spans="1:22" x14ac:dyDescent="0.2">
      <c r="L22" s="20">
        <v>150</v>
      </c>
      <c r="M22" s="36">
        <v>44473</v>
      </c>
      <c r="N22" s="20" t="s">
        <v>102</v>
      </c>
      <c r="O22" s="20" t="s">
        <v>103</v>
      </c>
      <c r="P22" s="20">
        <v>89680.15</v>
      </c>
      <c r="Q22" s="20">
        <v>89680.15</v>
      </c>
      <c r="R22" s="21">
        <v>89680.15</v>
      </c>
      <c r="S22" s="21"/>
      <c r="T22" s="20"/>
      <c r="U22" s="21"/>
      <c r="V22" s="12">
        <f t="shared" si="1"/>
        <v>89680.15</v>
      </c>
    </row>
    <row r="23" spans="1:22" x14ac:dyDescent="0.2">
      <c r="A23">
        <v>156</v>
      </c>
      <c r="B23" s="22">
        <v>44504</v>
      </c>
      <c r="C23" t="s">
        <v>105</v>
      </c>
      <c r="D23" t="s">
        <v>106</v>
      </c>
      <c r="E23" s="12">
        <v>0</v>
      </c>
      <c r="F23" s="21">
        <v>0</v>
      </c>
      <c r="G23" s="21">
        <v>0</v>
      </c>
      <c r="H23" s="21">
        <v>41447.040000000001</v>
      </c>
      <c r="I23" s="21">
        <v>40825.33</v>
      </c>
      <c r="J23" s="21">
        <v>40825.33</v>
      </c>
      <c r="K23" s="12">
        <f>J23</f>
        <v>40825.33</v>
      </c>
      <c r="L23" s="20">
        <v>156</v>
      </c>
      <c r="M23" s="36">
        <v>44504</v>
      </c>
      <c r="N23" s="20" t="s">
        <v>105</v>
      </c>
      <c r="O23" s="20" t="s">
        <v>106</v>
      </c>
      <c r="P23" s="20">
        <v>1000000</v>
      </c>
      <c r="Q23" s="20">
        <v>31173.53</v>
      </c>
      <c r="R23" s="21">
        <v>30705.919999999998</v>
      </c>
      <c r="S23" s="21">
        <v>41447.040000000001</v>
      </c>
      <c r="T23" s="20">
        <v>0</v>
      </c>
      <c r="U23" s="21">
        <v>40825.33</v>
      </c>
      <c r="V23" s="12">
        <f t="shared" si="1"/>
        <v>71531.25</v>
      </c>
    </row>
    <row r="24" spans="1:22" x14ac:dyDescent="0.2">
      <c r="A24">
        <v>158</v>
      </c>
      <c r="B24" s="22">
        <v>44504</v>
      </c>
      <c r="C24" t="s">
        <v>107</v>
      </c>
      <c r="D24" t="s">
        <v>108</v>
      </c>
      <c r="E24" s="12">
        <v>0</v>
      </c>
      <c r="F24" s="21">
        <v>0</v>
      </c>
      <c r="G24" s="21">
        <v>0</v>
      </c>
      <c r="H24" s="21">
        <v>385963.39</v>
      </c>
      <c r="I24" s="21">
        <v>385963.39</v>
      </c>
      <c r="J24" s="21">
        <v>385963.39</v>
      </c>
      <c r="K24" s="12">
        <f>J24</f>
        <v>385963.39</v>
      </c>
      <c r="L24" s="20">
        <v>158</v>
      </c>
      <c r="M24" s="20">
        <v>44504</v>
      </c>
      <c r="N24" s="20" t="s">
        <v>107</v>
      </c>
      <c r="O24" s="20" t="s">
        <v>108</v>
      </c>
      <c r="P24" s="20">
        <v>6309619.9699999997</v>
      </c>
      <c r="Q24" s="20">
        <v>1137160.2</v>
      </c>
      <c r="R24" s="20">
        <v>1137160.2</v>
      </c>
      <c r="S24" s="20">
        <v>385963.39</v>
      </c>
      <c r="T24" s="20">
        <v>0</v>
      </c>
      <c r="U24" s="21">
        <v>385963.39</v>
      </c>
      <c r="V24" s="12">
        <f t="shared" si="1"/>
        <v>1523123.5899999999</v>
      </c>
    </row>
    <row r="25" spans="1:22" x14ac:dyDescent="0.2">
      <c r="A25">
        <v>183</v>
      </c>
      <c r="B25" s="22">
        <v>44531</v>
      </c>
      <c r="C25" t="s">
        <v>104</v>
      </c>
      <c r="D25" t="s">
        <v>8</v>
      </c>
      <c r="E25" s="12">
        <v>0</v>
      </c>
      <c r="F25" s="21">
        <v>0</v>
      </c>
      <c r="G25" s="21">
        <v>0</v>
      </c>
      <c r="H25" s="21">
        <v>157271.4</v>
      </c>
      <c r="I25" s="21">
        <v>157271.4</v>
      </c>
      <c r="J25" s="21">
        <v>157271.4</v>
      </c>
      <c r="K25" s="12">
        <f>J25</f>
        <v>157271.4</v>
      </c>
      <c r="L25" s="20">
        <v>183</v>
      </c>
      <c r="M25" s="20">
        <v>44531</v>
      </c>
      <c r="N25" s="20" t="s">
        <v>104</v>
      </c>
      <c r="O25" s="20" t="s">
        <v>8</v>
      </c>
      <c r="P25" s="20">
        <v>471814.2</v>
      </c>
      <c r="Q25" s="20">
        <v>0</v>
      </c>
      <c r="R25" s="20">
        <v>0</v>
      </c>
      <c r="S25" s="37">
        <v>157271.4</v>
      </c>
      <c r="T25" s="37">
        <v>0</v>
      </c>
      <c r="U25" s="21">
        <v>157271.4</v>
      </c>
      <c r="V25" s="12">
        <f t="shared" si="1"/>
        <v>157271.4</v>
      </c>
    </row>
    <row r="26" spans="1:22" x14ac:dyDescent="0.2">
      <c r="A26">
        <v>184</v>
      </c>
      <c r="B26" s="22">
        <v>44531</v>
      </c>
      <c r="C26" t="s">
        <v>102</v>
      </c>
      <c r="D26" t="s">
        <v>103</v>
      </c>
      <c r="E26" s="12">
        <v>0</v>
      </c>
      <c r="F26" s="20">
        <v>0</v>
      </c>
      <c r="G26" s="20">
        <v>0</v>
      </c>
      <c r="H26" s="21">
        <v>99719.73</v>
      </c>
      <c r="I26" s="21">
        <v>99719.73</v>
      </c>
      <c r="J26" s="21">
        <v>99719.73</v>
      </c>
      <c r="K26" s="12">
        <f>J26</f>
        <v>99719.73</v>
      </c>
      <c r="L26" s="20">
        <v>184</v>
      </c>
      <c r="M26" s="20">
        <v>44531</v>
      </c>
      <c r="N26" s="20" t="s">
        <v>102</v>
      </c>
      <c r="O26" s="20" t="s">
        <v>103</v>
      </c>
      <c r="P26" s="21">
        <v>101238.3</v>
      </c>
      <c r="Q26" s="21">
        <v>0</v>
      </c>
      <c r="R26" s="21">
        <v>0</v>
      </c>
      <c r="S26" s="20">
        <v>99719.73</v>
      </c>
      <c r="T26" s="20">
        <v>0</v>
      </c>
      <c r="U26" s="20">
        <v>99719.73</v>
      </c>
      <c r="V26" s="12">
        <f t="shared" si="1"/>
        <v>99719.73</v>
      </c>
    </row>
    <row r="27" spans="1:22" x14ac:dyDescent="0.2">
      <c r="A27">
        <v>186</v>
      </c>
      <c r="B27" s="22">
        <v>44531</v>
      </c>
      <c r="C27" t="s">
        <v>102</v>
      </c>
      <c r="D27" t="s">
        <v>103</v>
      </c>
      <c r="E27" s="12">
        <v>0</v>
      </c>
      <c r="F27" s="20">
        <v>0</v>
      </c>
      <c r="G27" s="20">
        <v>0</v>
      </c>
      <c r="H27" s="21">
        <v>0</v>
      </c>
      <c r="I27" s="21">
        <v>0</v>
      </c>
      <c r="J27" s="21">
        <v>0</v>
      </c>
      <c r="K27" s="12">
        <f>J27</f>
        <v>0</v>
      </c>
      <c r="L27" s="20">
        <v>186</v>
      </c>
      <c r="M27" s="20">
        <v>44531</v>
      </c>
      <c r="N27" s="20" t="s">
        <v>102</v>
      </c>
      <c r="O27" s="20" t="s">
        <v>103</v>
      </c>
      <c r="P27" s="20">
        <v>84036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12">
        <f t="shared" si="1"/>
        <v>0</v>
      </c>
    </row>
    <row r="28" spans="1:22" x14ac:dyDescent="0.2">
      <c r="B28" s="22"/>
      <c r="E28" s="12"/>
      <c r="F28" s="20"/>
      <c r="G28" s="20"/>
      <c r="H28" s="21"/>
      <c r="I28" s="21"/>
      <c r="J28" s="21"/>
      <c r="K28" s="12"/>
      <c r="L28" s="20">
        <v>200</v>
      </c>
      <c r="M28" s="20">
        <v>44550</v>
      </c>
      <c r="N28" s="20" t="s">
        <v>104</v>
      </c>
      <c r="O28" s="20" t="s">
        <v>8</v>
      </c>
      <c r="P28" s="20">
        <v>0</v>
      </c>
      <c r="Q28" s="20">
        <v>0</v>
      </c>
      <c r="R28" s="20">
        <v>0</v>
      </c>
      <c r="S28" s="20"/>
      <c r="T28" s="20"/>
      <c r="U28" s="20"/>
      <c r="V28" s="12">
        <f t="shared" si="1"/>
        <v>0</v>
      </c>
    </row>
    <row r="29" spans="1:22" x14ac:dyDescent="0.2">
      <c r="A29">
        <v>203</v>
      </c>
      <c r="B29" s="22">
        <v>44550</v>
      </c>
      <c r="C29" t="s">
        <v>104</v>
      </c>
      <c r="D29" t="s">
        <v>8</v>
      </c>
      <c r="E29" s="12">
        <v>0</v>
      </c>
      <c r="F29" s="20">
        <v>0</v>
      </c>
      <c r="G29" s="20">
        <v>0</v>
      </c>
      <c r="H29" s="21">
        <v>35975.089999999997</v>
      </c>
      <c r="I29" s="21">
        <v>35975.089999999997</v>
      </c>
      <c r="J29" s="21">
        <v>35975.089999999997</v>
      </c>
      <c r="K29" s="12">
        <f>J29</f>
        <v>35975.089999999997</v>
      </c>
      <c r="L29" s="20">
        <v>203</v>
      </c>
      <c r="M29" s="20">
        <v>44550</v>
      </c>
      <c r="N29" s="20" t="s">
        <v>104</v>
      </c>
      <c r="O29" s="20" t="s">
        <v>8</v>
      </c>
      <c r="P29" s="20">
        <v>35975.089999999997</v>
      </c>
      <c r="Q29" s="20">
        <v>0</v>
      </c>
      <c r="R29" s="20">
        <v>0</v>
      </c>
      <c r="S29" s="20">
        <v>35975.089999999997</v>
      </c>
      <c r="T29" s="20">
        <v>0</v>
      </c>
      <c r="U29" s="20">
        <v>35975.089999999997</v>
      </c>
      <c r="V29" s="12">
        <f t="shared" si="1"/>
        <v>35975.089999999997</v>
      </c>
    </row>
    <row r="30" spans="1:22" x14ac:dyDescent="0.2">
      <c r="A30">
        <v>205</v>
      </c>
      <c r="B30" s="22">
        <v>44550</v>
      </c>
      <c r="C30" t="s">
        <v>102</v>
      </c>
      <c r="D30" t="s">
        <v>103</v>
      </c>
      <c r="E30">
        <v>0</v>
      </c>
      <c r="F30" s="20">
        <v>0</v>
      </c>
      <c r="G30" s="20">
        <v>0</v>
      </c>
      <c r="H30" s="21">
        <v>4319.42</v>
      </c>
      <c r="I30" s="21">
        <v>4319.42</v>
      </c>
      <c r="J30" s="21">
        <v>4319.42</v>
      </c>
      <c r="K30" s="12">
        <f>J30</f>
        <v>4319.42</v>
      </c>
      <c r="L30" s="20">
        <v>205</v>
      </c>
      <c r="M30" s="20">
        <v>44550</v>
      </c>
      <c r="N30" s="20" t="s">
        <v>102</v>
      </c>
      <c r="O30" s="20" t="s">
        <v>103</v>
      </c>
      <c r="P30" s="20">
        <v>4319.42</v>
      </c>
      <c r="Q30" s="20">
        <v>0</v>
      </c>
      <c r="R30" s="20">
        <v>0</v>
      </c>
      <c r="S30" s="20">
        <v>4319.42</v>
      </c>
      <c r="T30" s="20">
        <v>0</v>
      </c>
      <c r="U30" s="20">
        <v>4319.42</v>
      </c>
      <c r="V30" s="12">
        <f t="shared" si="1"/>
        <v>4319.42</v>
      </c>
    </row>
    <row r="31" spans="1:22" x14ac:dyDescent="0.2">
      <c r="A31" t="s">
        <v>93</v>
      </c>
      <c r="B31" s="22"/>
      <c r="E31" s="12">
        <f>SUM(E3:E30)</f>
        <v>26697662.480000004</v>
      </c>
      <c r="F31" s="12">
        <f t="shared" ref="F31:K31" si="2">SUM(F3:F30)</f>
        <v>7868643.0999999996</v>
      </c>
      <c r="G31" s="12">
        <f t="shared" si="2"/>
        <v>7178595.1600000001</v>
      </c>
      <c r="H31" s="12">
        <f t="shared" si="2"/>
        <v>727410.95</v>
      </c>
      <c r="I31" s="12">
        <f t="shared" si="2"/>
        <v>726789.24</v>
      </c>
      <c r="J31" s="12">
        <f t="shared" si="2"/>
        <v>7905384.4000000004</v>
      </c>
      <c r="K31" s="12">
        <f t="shared" si="2"/>
        <v>7905384.4000000004</v>
      </c>
      <c r="P31" s="12">
        <f t="shared" ref="P31:V31" si="3">SUM(P3:P30)</f>
        <v>36151269.800000012</v>
      </c>
      <c r="Q31" s="12">
        <f t="shared" si="3"/>
        <v>10456484.169999998</v>
      </c>
      <c r="R31" s="12">
        <f t="shared" si="3"/>
        <v>9765968.620000001</v>
      </c>
      <c r="S31" s="12">
        <f t="shared" si="3"/>
        <v>727410.95</v>
      </c>
      <c r="T31" s="12">
        <f t="shared" si="3"/>
        <v>0</v>
      </c>
      <c r="U31" s="12">
        <f t="shared" si="3"/>
        <v>726789.24</v>
      </c>
      <c r="V31" s="12">
        <f t="shared" si="3"/>
        <v>10492757.860000001</v>
      </c>
    </row>
  </sheetData>
  <mergeCells count="2">
    <mergeCell ref="A1:J1"/>
    <mergeCell ref="L1:U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2B94-EBB2-4233-BB5E-4EC17B1BD997}">
  <dimension ref="A1:V31"/>
  <sheetViews>
    <sheetView workbookViewId="0">
      <selection activeCell="A2" sqref="A2:XFD2"/>
    </sheetView>
  </sheetViews>
  <sheetFormatPr defaultRowHeight="12.75" x14ac:dyDescent="0.2"/>
  <cols>
    <col min="1" max="1" width="14.28515625" bestFit="1" customWidth="1"/>
    <col min="2" max="2" width="14.7109375" customWidth="1"/>
    <col min="3" max="10" width="14.85546875" customWidth="1"/>
    <col min="11" max="11" width="12.7109375" bestFit="1" customWidth="1"/>
    <col min="13" max="13" width="10.140625" bestFit="1" customWidth="1"/>
    <col min="14" max="14" width="11.7109375" bestFit="1" customWidth="1"/>
    <col min="15" max="20" width="14.5703125" customWidth="1"/>
    <col min="21" max="21" width="12.7109375" bestFit="1" customWidth="1"/>
  </cols>
  <sheetData>
    <row r="1" spans="1:21" x14ac:dyDescent="0.2">
      <c r="A1" s="58" t="s">
        <v>180</v>
      </c>
      <c r="B1" s="58"/>
      <c r="C1" s="58"/>
      <c r="D1" s="58"/>
      <c r="E1" s="58"/>
      <c r="F1" s="58"/>
      <c r="G1" s="58"/>
      <c r="H1" s="58"/>
      <c r="I1" s="58"/>
      <c r="J1" s="58"/>
      <c r="L1" s="58" t="s">
        <v>100</v>
      </c>
      <c r="M1" s="58"/>
      <c r="N1" s="58"/>
      <c r="O1" s="58"/>
      <c r="P1" s="58"/>
      <c r="Q1" s="58"/>
      <c r="R1" s="58"/>
      <c r="S1" s="58"/>
      <c r="T1" s="58"/>
      <c r="U1" s="58"/>
    </row>
    <row r="2" spans="1:21" ht="51" x14ac:dyDescent="0.2">
      <c r="A2" s="13" t="s">
        <v>109</v>
      </c>
      <c r="B2" s="13" t="s">
        <v>110</v>
      </c>
      <c r="C2" s="13" t="s">
        <v>111</v>
      </c>
      <c r="D2" s="13" t="s">
        <v>112</v>
      </c>
      <c r="E2" s="13" t="s">
        <v>68</v>
      </c>
      <c r="F2" s="35" t="s">
        <v>69</v>
      </c>
      <c r="G2" s="35" t="s">
        <v>70</v>
      </c>
      <c r="H2" s="35" t="s">
        <v>113</v>
      </c>
      <c r="I2" s="35" t="s">
        <v>114</v>
      </c>
      <c r="J2" s="35" t="s">
        <v>73</v>
      </c>
      <c r="L2" s="13" t="s">
        <v>109</v>
      </c>
      <c r="M2" s="13" t="s">
        <v>110</v>
      </c>
      <c r="N2" s="13" t="s">
        <v>111</v>
      </c>
      <c r="O2" s="13" t="s">
        <v>112</v>
      </c>
      <c r="P2" s="13" t="s">
        <v>68</v>
      </c>
      <c r="Q2" s="35" t="s">
        <v>69</v>
      </c>
      <c r="R2" s="35" t="s">
        <v>70</v>
      </c>
      <c r="S2" s="35" t="s">
        <v>113</v>
      </c>
      <c r="T2" s="35" t="s">
        <v>114</v>
      </c>
      <c r="U2" s="35" t="s">
        <v>73</v>
      </c>
    </row>
    <row r="3" spans="1:21" x14ac:dyDescent="0.2">
      <c r="A3">
        <v>43</v>
      </c>
      <c r="B3" s="22">
        <v>44596</v>
      </c>
      <c r="C3" s="12" t="s">
        <v>104</v>
      </c>
      <c r="D3" s="12" t="s">
        <v>8</v>
      </c>
      <c r="E3" s="12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12">
        <f>J3</f>
        <v>0</v>
      </c>
      <c r="L3">
        <v>43</v>
      </c>
      <c r="M3" s="22">
        <v>44596</v>
      </c>
      <c r="N3" s="12" t="s">
        <v>104</v>
      </c>
      <c r="O3" s="12" t="s">
        <v>8</v>
      </c>
      <c r="P3" s="21">
        <v>0</v>
      </c>
      <c r="Q3" s="21">
        <v>0</v>
      </c>
      <c r="R3" s="21">
        <v>0</v>
      </c>
      <c r="S3" s="21"/>
      <c r="U3" s="12">
        <f>R3+T3</f>
        <v>0</v>
      </c>
    </row>
    <row r="4" spans="1:21" x14ac:dyDescent="0.2">
      <c r="A4">
        <v>44</v>
      </c>
      <c r="B4" s="22">
        <v>44596</v>
      </c>
      <c r="C4" s="12" t="s">
        <v>102</v>
      </c>
      <c r="D4" s="12" t="s">
        <v>103</v>
      </c>
      <c r="E4" s="12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12">
        <f t="shared" ref="K4:K30" si="0">J4</f>
        <v>0</v>
      </c>
      <c r="L4">
        <v>44</v>
      </c>
      <c r="M4" s="22">
        <v>44596</v>
      </c>
      <c r="N4" s="12" t="s">
        <v>102</v>
      </c>
      <c r="O4" s="12" t="s">
        <v>103</v>
      </c>
      <c r="P4" s="21">
        <v>0</v>
      </c>
      <c r="Q4" s="21">
        <v>0</v>
      </c>
      <c r="R4" s="21">
        <v>0</v>
      </c>
      <c r="S4" s="21"/>
      <c r="U4" s="12">
        <f t="shared" ref="U4:U30" si="1">R4+T4</f>
        <v>0</v>
      </c>
    </row>
    <row r="5" spans="1:21" x14ac:dyDescent="0.2">
      <c r="A5">
        <v>46</v>
      </c>
      <c r="B5" s="22">
        <v>44596</v>
      </c>
      <c r="C5" s="12" t="s">
        <v>102</v>
      </c>
      <c r="D5" s="12" t="s">
        <v>103</v>
      </c>
      <c r="E5" s="12">
        <v>0</v>
      </c>
      <c r="F5" s="20">
        <v>0</v>
      </c>
      <c r="G5" s="20">
        <v>0</v>
      </c>
      <c r="H5" s="20">
        <v>0</v>
      </c>
      <c r="I5" s="20">
        <v>0</v>
      </c>
      <c r="J5" s="21">
        <v>0</v>
      </c>
      <c r="K5" s="12">
        <f t="shared" si="0"/>
        <v>0</v>
      </c>
      <c r="L5">
        <v>46</v>
      </c>
      <c r="M5" s="22">
        <v>44596</v>
      </c>
      <c r="N5" s="12" t="s">
        <v>102</v>
      </c>
      <c r="O5" s="12" t="s">
        <v>103</v>
      </c>
      <c r="P5" s="20">
        <v>0</v>
      </c>
      <c r="Q5" s="20">
        <v>0</v>
      </c>
      <c r="R5" s="20">
        <v>0</v>
      </c>
      <c r="S5" s="20"/>
      <c r="U5" s="12">
        <f t="shared" si="1"/>
        <v>0</v>
      </c>
    </row>
    <row r="6" spans="1:21" x14ac:dyDescent="0.2">
      <c r="A6">
        <v>49</v>
      </c>
      <c r="B6" s="22">
        <v>44596</v>
      </c>
      <c r="C6" t="s">
        <v>104</v>
      </c>
      <c r="D6" t="s">
        <v>8</v>
      </c>
      <c r="E6" s="12">
        <v>136500.75</v>
      </c>
      <c r="F6" s="21">
        <v>3785.47</v>
      </c>
      <c r="G6" s="21">
        <v>3785.47</v>
      </c>
      <c r="H6" s="21">
        <v>0</v>
      </c>
      <c r="I6" s="21">
        <v>0</v>
      </c>
      <c r="J6" s="21">
        <v>3785.47</v>
      </c>
      <c r="K6" s="12">
        <f t="shared" si="0"/>
        <v>3785.47</v>
      </c>
      <c r="L6">
        <v>49</v>
      </c>
      <c r="M6" s="22">
        <v>44596</v>
      </c>
      <c r="N6" t="s">
        <v>104</v>
      </c>
      <c r="O6" s="12" t="s">
        <v>8</v>
      </c>
      <c r="P6" s="21">
        <v>136500.75</v>
      </c>
      <c r="Q6" s="21">
        <v>3785.47</v>
      </c>
      <c r="R6" s="21">
        <v>3785.47</v>
      </c>
      <c r="S6" s="21"/>
      <c r="U6" s="12">
        <f t="shared" si="1"/>
        <v>3785.47</v>
      </c>
    </row>
    <row r="7" spans="1:21" x14ac:dyDescent="0.2">
      <c r="A7">
        <v>50</v>
      </c>
      <c r="B7" s="22">
        <v>44596</v>
      </c>
      <c r="C7" t="s">
        <v>102</v>
      </c>
      <c r="D7" t="s">
        <v>103</v>
      </c>
      <c r="E7" s="12">
        <v>65000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12">
        <f t="shared" si="0"/>
        <v>0</v>
      </c>
      <c r="L7">
        <v>50</v>
      </c>
      <c r="M7" s="22">
        <v>44596</v>
      </c>
      <c r="N7" t="s">
        <v>102</v>
      </c>
      <c r="O7" s="12" t="s">
        <v>103</v>
      </c>
      <c r="P7" s="21">
        <v>65000</v>
      </c>
      <c r="Q7" s="21">
        <v>0</v>
      </c>
      <c r="R7" s="21">
        <v>0</v>
      </c>
      <c r="S7" s="21"/>
      <c r="U7" s="12">
        <f t="shared" si="1"/>
        <v>0</v>
      </c>
    </row>
    <row r="8" spans="1:21" x14ac:dyDescent="0.2">
      <c r="A8">
        <v>54</v>
      </c>
      <c r="B8" s="22">
        <v>44600</v>
      </c>
      <c r="C8" s="12" t="s">
        <v>105</v>
      </c>
      <c r="D8" t="s">
        <v>106</v>
      </c>
      <c r="E8" s="12">
        <v>336000</v>
      </c>
      <c r="F8" s="21">
        <v>183732.26</v>
      </c>
      <c r="G8" s="21">
        <v>180976.27</v>
      </c>
      <c r="H8" s="20">
        <v>0</v>
      </c>
      <c r="I8" s="20">
        <v>0</v>
      </c>
      <c r="J8" s="21">
        <v>180976.27</v>
      </c>
      <c r="K8" s="12">
        <f t="shared" si="0"/>
        <v>180976.27</v>
      </c>
      <c r="L8">
        <v>54</v>
      </c>
      <c r="M8" s="22">
        <v>44600</v>
      </c>
      <c r="N8" t="s">
        <v>105</v>
      </c>
      <c r="O8" s="12" t="s">
        <v>106</v>
      </c>
      <c r="P8" s="21">
        <v>336000</v>
      </c>
      <c r="Q8" s="21">
        <v>183732.26</v>
      </c>
      <c r="R8" s="20">
        <v>180976.27</v>
      </c>
      <c r="S8" s="20"/>
      <c r="U8" s="12">
        <f t="shared" si="1"/>
        <v>180976.27</v>
      </c>
    </row>
    <row r="9" spans="1:21" x14ac:dyDescent="0.2">
      <c r="A9">
        <v>59</v>
      </c>
      <c r="B9" s="22">
        <v>44601</v>
      </c>
      <c r="C9" s="12" t="s">
        <v>107</v>
      </c>
      <c r="D9" t="s">
        <v>108</v>
      </c>
      <c r="E9" s="12">
        <v>18090000</v>
      </c>
      <c r="F9" s="21">
        <v>6152719.7699999996</v>
      </c>
      <c r="G9" s="21">
        <v>6152719.7699999996</v>
      </c>
      <c r="H9" s="20">
        <v>0</v>
      </c>
      <c r="I9" s="20">
        <v>0</v>
      </c>
      <c r="J9" s="21">
        <v>6152719.7699999996</v>
      </c>
      <c r="K9" s="12">
        <f t="shared" si="0"/>
        <v>6152719.7699999996</v>
      </c>
      <c r="L9">
        <v>59</v>
      </c>
      <c r="M9" s="22">
        <v>44601</v>
      </c>
      <c r="N9" t="s">
        <v>107</v>
      </c>
      <c r="O9" s="12" t="s">
        <v>108</v>
      </c>
      <c r="P9" s="21">
        <v>18090000</v>
      </c>
      <c r="Q9" s="21">
        <v>6152719.7699999996</v>
      </c>
      <c r="R9" s="20">
        <v>6152719.7699999996</v>
      </c>
      <c r="S9" s="20"/>
      <c r="U9" s="12">
        <f t="shared" si="1"/>
        <v>6152719.7699999996</v>
      </c>
    </row>
    <row r="10" spans="1:21" x14ac:dyDescent="0.2">
      <c r="A10">
        <v>60</v>
      </c>
      <c r="B10" s="22">
        <v>44601</v>
      </c>
      <c r="C10" t="s">
        <v>115</v>
      </c>
      <c r="D10" t="s">
        <v>116</v>
      </c>
      <c r="E10" s="12">
        <v>420000</v>
      </c>
      <c r="F10" s="21">
        <v>160947.88</v>
      </c>
      <c r="G10" s="21">
        <v>158533.69</v>
      </c>
      <c r="H10" s="20">
        <v>0</v>
      </c>
      <c r="I10" s="20">
        <v>0</v>
      </c>
      <c r="J10" s="21">
        <v>158533.69</v>
      </c>
      <c r="K10" s="12">
        <f t="shared" si="0"/>
        <v>158533.69</v>
      </c>
      <c r="L10">
        <v>60</v>
      </c>
      <c r="M10" s="22">
        <v>44601</v>
      </c>
      <c r="N10" t="s">
        <v>115</v>
      </c>
      <c r="O10" s="12" t="s">
        <v>116</v>
      </c>
      <c r="P10" s="21">
        <v>420000</v>
      </c>
      <c r="Q10" s="21">
        <v>160947.88</v>
      </c>
      <c r="R10" s="20">
        <v>158533.69</v>
      </c>
      <c r="S10" s="20"/>
      <c r="U10" s="12">
        <f t="shared" si="1"/>
        <v>158533.69</v>
      </c>
    </row>
    <row r="11" spans="1:21" x14ac:dyDescent="0.2">
      <c r="A11">
        <v>71</v>
      </c>
      <c r="B11" s="22">
        <v>44617</v>
      </c>
      <c r="C11" t="s">
        <v>104</v>
      </c>
      <c r="D11" t="s">
        <v>8</v>
      </c>
      <c r="E11" s="12">
        <v>5427708.5999999996</v>
      </c>
      <c r="F11" s="21">
        <v>437508.4</v>
      </c>
      <c r="G11" s="21">
        <v>437508.4</v>
      </c>
      <c r="H11" s="20">
        <v>0</v>
      </c>
      <c r="I11" s="20">
        <v>0</v>
      </c>
      <c r="J11" s="21">
        <v>437508.4</v>
      </c>
      <c r="K11" s="12">
        <f t="shared" si="0"/>
        <v>437508.4</v>
      </c>
      <c r="L11">
        <v>71</v>
      </c>
      <c r="M11" s="22">
        <v>44617</v>
      </c>
      <c r="N11" t="s">
        <v>104</v>
      </c>
      <c r="O11" s="12" t="s">
        <v>8</v>
      </c>
      <c r="P11" s="21">
        <v>5427708.5999999996</v>
      </c>
      <c r="Q11" s="21">
        <v>437508.4</v>
      </c>
      <c r="R11" s="20">
        <v>437508.4</v>
      </c>
      <c r="S11" s="20"/>
      <c r="U11" s="12">
        <f t="shared" si="1"/>
        <v>437508.4</v>
      </c>
    </row>
    <row r="12" spans="1:21" x14ac:dyDescent="0.2">
      <c r="A12">
        <v>72</v>
      </c>
      <c r="B12" s="22">
        <v>44617</v>
      </c>
      <c r="C12" t="s">
        <v>102</v>
      </c>
      <c r="D12" t="s">
        <v>103</v>
      </c>
      <c r="E12" s="12">
        <v>838288.5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12">
        <f t="shared" si="0"/>
        <v>0</v>
      </c>
      <c r="L12">
        <v>72</v>
      </c>
      <c r="M12" s="22">
        <v>44617</v>
      </c>
      <c r="N12" t="s">
        <v>102</v>
      </c>
      <c r="O12" s="12" t="s">
        <v>103</v>
      </c>
      <c r="P12" s="20">
        <v>838288.5</v>
      </c>
      <c r="Q12" s="20">
        <v>0</v>
      </c>
      <c r="R12" s="20">
        <v>0</v>
      </c>
      <c r="S12" s="20"/>
      <c r="U12" s="12">
        <f t="shared" si="1"/>
        <v>0</v>
      </c>
    </row>
    <row r="13" spans="1:21" x14ac:dyDescent="0.2">
      <c r="A13">
        <v>73</v>
      </c>
      <c r="B13" s="22">
        <v>44617</v>
      </c>
      <c r="C13" t="s">
        <v>102</v>
      </c>
      <c r="D13" t="s">
        <v>103</v>
      </c>
      <c r="E13" s="12">
        <v>374936.1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12">
        <f t="shared" si="0"/>
        <v>0</v>
      </c>
      <c r="L13">
        <v>73</v>
      </c>
      <c r="M13" s="22">
        <v>44617</v>
      </c>
      <c r="N13" t="s">
        <v>102</v>
      </c>
      <c r="O13" s="12" t="s">
        <v>103</v>
      </c>
      <c r="P13" s="20">
        <v>374936.1</v>
      </c>
      <c r="Q13" s="20">
        <v>0</v>
      </c>
      <c r="R13" s="20">
        <v>0</v>
      </c>
      <c r="S13" s="20"/>
      <c r="U13" s="12">
        <f t="shared" si="1"/>
        <v>0</v>
      </c>
    </row>
    <row r="14" spans="1:21" x14ac:dyDescent="0.2">
      <c r="A14">
        <v>90</v>
      </c>
      <c r="B14" s="22">
        <v>44628</v>
      </c>
      <c r="C14" t="s">
        <v>117</v>
      </c>
      <c r="D14" t="s">
        <v>118</v>
      </c>
      <c r="E14" s="12">
        <v>245071.56</v>
      </c>
      <c r="F14" s="21">
        <v>245071.56</v>
      </c>
      <c r="G14" s="21">
        <v>245071.56</v>
      </c>
      <c r="H14" s="20">
        <v>0</v>
      </c>
      <c r="I14" s="20">
        <v>0</v>
      </c>
      <c r="J14" s="21">
        <v>245071.56</v>
      </c>
      <c r="K14" s="12">
        <f t="shared" si="0"/>
        <v>245071.56</v>
      </c>
      <c r="L14">
        <v>90</v>
      </c>
      <c r="M14" s="22">
        <v>44628</v>
      </c>
      <c r="N14" t="s">
        <v>117</v>
      </c>
      <c r="O14" s="12" t="s">
        <v>118</v>
      </c>
      <c r="P14" s="21">
        <v>245071.56</v>
      </c>
      <c r="Q14" s="21">
        <v>245071.56</v>
      </c>
      <c r="R14" s="20">
        <v>245071.56</v>
      </c>
      <c r="S14" s="20"/>
      <c r="U14" s="12">
        <f t="shared" si="1"/>
        <v>245071.56</v>
      </c>
    </row>
    <row r="15" spans="1:21" x14ac:dyDescent="0.2">
      <c r="A15">
        <v>104</v>
      </c>
      <c r="B15" s="22">
        <v>44655</v>
      </c>
      <c r="C15" t="s">
        <v>117</v>
      </c>
      <c r="D15" t="s">
        <v>118</v>
      </c>
      <c r="E15" s="12">
        <v>684877.76</v>
      </c>
      <c r="F15" s="21">
        <v>684877.76</v>
      </c>
      <c r="G15" s="20">
        <v>0</v>
      </c>
      <c r="H15" s="20">
        <v>0</v>
      </c>
      <c r="I15" s="20">
        <v>0</v>
      </c>
      <c r="J15" s="20">
        <v>0</v>
      </c>
      <c r="K15" s="12">
        <f t="shared" si="0"/>
        <v>0</v>
      </c>
      <c r="L15">
        <v>104</v>
      </c>
      <c r="M15" s="22">
        <v>44655</v>
      </c>
      <c r="N15" t="s">
        <v>117</v>
      </c>
      <c r="O15" s="12" t="s">
        <v>118</v>
      </c>
      <c r="P15" s="21">
        <v>684877.76</v>
      </c>
      <c r="Q15" s="20">
        <v>684877.76</v>
      </c>
      <c r="R15" s="20">
        <v>0</v>
      </c>
      <c r="S15" s="20"/>
      <c r="U15" s="12">
        <f t="shared" si="1"/>
        <v>0</v>
      </c>
    </row>
    <row r="16" spans="1:21" x14ac:dyDescent="0.2">
      <c r="A16">
        <v>109</v>
      </c>
      <c r="B16" s="22">
        <v>44431</v>
      </c>
      <c r="C16" t="s">
        <v>107</v>
      </c>
      <c r="D16" t="s">
        <v>108</v>
      </c>
      <c r="E16" s="12">
        <v>690380.03</v>
      </c>
      <c r="F16" s="21">
        <v>690380.03</v>
      </c>
      <c r="G16" s="21">
        <v>690380.03</v>
      </c>
      <c r="H16" s="20">
        <v>0</v>
      </c>
      <c r="I16" s="20">
        <v>0</v>
      </c>
      <c r="J16" s="21">
        <v>690380.03</v>
      </c>
      <c r="K16" s="12">
        <f t="shared" si="0"/>
        <v>690380.03</v>
      </c>
      <c r="L16">
        <v>109</v>
      </c>
      <c r="M16" s="22">
        <v>44431</v>
      </c>
      <c r="N16" t="s">
        <v>107</v>
      </c>
      <c r="O16" s="12" t="s">
        <v>108</v>
      </c>
      <c r="P16" s="20">
        <v>690380.03</v>
      </c>
      <c r="Q16" s="20">
        <v>690380.03</v>
      </c>
      <c r="R16" s="20">
        <v>690380.03</v>
      </c>
      <c r="S16" s="20"/>
      <c r="U16" s="12">
        <f t="shared" si="1"/>
        <v>690380.03</v>
      </c>
    </row>
    <row r="17" spans="1:22" x14ac:dyDescent="0.2">
      <c r="A17">
        <v>135</v>
      </c>
      <c r="B17" s="22">
        <v>44711</v>
      </c>
      <c r="C17" t="s">
        <v>117</v>
      </c>
      <c r="D17" t="s">
        <v>118</v>
      </c>
      <c r="E17" s="12">
        <v>79279.210000000006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12">
        <f t="shared" si="0"/>
        <v>0</v>
      </c>
      <c r="L17">
        <v>135</v>
      </c>
      <c r="M17" s="22">
        <v>44711</v>
      </c>
      <c r="N17" t="s">
        <v>117</v>
      </c>
      <c r="O17" t="s">
        <v>118</v>
      </c>
      <c r="P17" s="20">
        <v>79279.210000000006</v>
      </c>
      <c r="Q17" s="20">
        <v>0</v>
      </c>
      <c r="R17" s="21">
        <v>0</v>
      </c>
      <c r="S17" s="21"/>
      <c r="U17" s="12">
        <f t="shared" si="1"/>
        <v>0</v>
      </c>
    </row>
    <row r="18" spans="1:22" x14ac:dyDescent="0.2">
      <c r="A18">
        <v>146</v>
      </c>
      <c r="B18" s="22">
        <v>44471</v>
      </c>
      <c r="C18" t="s">
        <v>102</v>
      </c>
      <c r="D18" t="s">
        <v>103</v>
      </c>
      <c r="E18" s="12">
        <v>77839.77</v>
      </c>
      <c r="F18" s="21">
        <v>77839.77</v>
      </c>
      <c r="G18" s="21">
        <v>77839.77</v>
      </c>
      <c r="H18" s="21">
        <v>0</v>
      </c>
      <c r="I18" s="21">
        <v>0</v>
      </c>
      <c r="J18" s="21">
        <v>77839.77</v>
      </c>
      <c r="K18" s="12">
        <f t="shared" si="0"/>
        <v>77839.77</v>
      </c>
      <c r="L18">
        <v>146</v>
      </c>
      <c r="M18" s="22">
        <v>44471</v>
      </c>
      <c r="N18" t="s">
        <v>102</v>
      </c>
      <c r="O18" t="s">
        <v>103</v>
      </c>
      <c r="P18" s="20">
        <v>77839.77</v>
      </c>
      <c r="Q18" s="20">
        <v>77839.77</v>
      </c>
      <c r="R18" s="21">
        <v>77839.77</v>
      </c>
      <c r="S18" s="21"/>
      <c r="U18" s="12">
        <f t="shared" si="1"/>
        <v>77839.77</v>
      </c>
    </row>
    <row r="19" spans="1:22" x14ac:dyDescent="0.2">
      <c r="A19">
        <v>147</v>
      </c>
      <c r="B19" s="22">
        <v>44471</v>
      </c>
      <c r="C19" t="s">
        <v>102</v>
      </c>
      <c r="D19" t="s">
        <v>103</v>
      </c>
      <c r="E19" s="12">
        <v>15000</v>
      </c>
      <c r="F19" s="21">
        <v>2671.11</v>
      </c>
      <c r="G19" s="28">
        <v>2671.11</v>
      </c>
      <c r="H19" s="21">
        <v>1347.18</v>
      </c>
      <c r="I19" s="21">
        <v>1347.18</v>
      </c>
      <c r="J19" s="28">
        <v>1347.18</v>
      </c>
      <c r="K19" s="12">
        <f>G19+J19</f>
        <v>4018.29</v>
      </c>
      <c r="L19">
        <v>147</v>
      </c>
      <c r="M19" s="22">
        <v>44471</v>
      </c>
      <c r="N19" t="s">
        <v>102</v>
      </c>
      <c r="O19" t="s">
        <v>103</v>
      </c>
      <c r="P19" s="31">
        <v>15000</v>
      </c>
      <c r="Q19" s="31">
        <v>2671.11</v>
      </c>
      <c r="R19" s="28">
        <v>2671.11</v>
      </c>
      <c r="S19" s="28">
        <v>1347.18</v>
      </c>
      <c r="T19" s="31">
        <v>1347.18</v>
      </c>
      <c r="U19" s="12">
        <f t="shared" si="1"/>
        <v>4018.29</v>
      </c>
    </row>
    <row r="20" spans="1:22" x14ac:dyDescent="0.2">
      <c r="A20">
        <v>148</v>
      </c>
      <c r="B20" s="22">
        <v>44471</v>
      </c>
      <c r="C20" t="s">
        <v>104</v>
      </c>
      <c r="D20" t="s">
        <v>8</v>
      </c>
      <c r="E20" s="12">
        <v>553704.39</v>
      </c>
      <c r="F20" s="21">
        <v>553704.39</v>
      </c>
      <c r="G20" s="21">
        <v>553704.39</v>
      </c>
      <c r="H20" s="21">
        <v>0</v>
      </c>
      <c r="I20" s="21">
        <v>0</v>
      </c>
      <c r="J20" s="21">
        <v>553704.39</v>
      </c>
      <c r="K20" s="12">
        <f t="shared" si="0"/>
        <v>553704.39</v>
      </c>
      <c r="L20">
        <v>148</v>
      </c>
      <c r="M20" s="22">
        <v>44471</v>
      </c>
      <c r="N20" t="s">
        <v>104</v>
      </c>
      <c r="O20" t="s">
        <v>8</v>
      </c>
      <c r="P20" s="20">
        <v>553704.39</v>
      </c>
      <c r="Q20" s="20">
        <v>553704.39</v>
      </c>
      <c r="R20" s="21">
        <v>553704.39</v>
      </c>
      <c r="S20" s="21"/>
      <c r="U20" s="12">
        <f t="shared" si="1"/>
        <v>553704.39</v>
      </c>
    </row>
    <row r="21" spans="1:22" x14ac:dyDescent="0.2">
      <c r="A21">
        <v>149</v>
      </c>
      <c r="B21" s="22">
        <v>44471</v>
      </c>
      <c r="C21" t="s">
        <v>104</v>
      </c>
      <c r="D21" t="s">
        <v>8</v>
      </c>
      <c r="E21" s="12">
        <v>20000</v>
      </c>
      <c r="F21" s="21">
        <v>5231.8900000000003</v>
      </c>
      <c r="G21" s="28">
        <v>5231.8900000000003</v>
      </c>
      <c r="H21" s="21">
        <v>1367.7</v>
      </c>
      <c r="I21" s="21">
        <v>1367.7</v>
      </c>
      <c r="J21" s="28">
        <v>1367.7</v>
      </c>
      <c r="K21" s="12">
        <f>G21+J21</f>
        <v>6599.59</v>
      </c>
      <c r="L21">
        <v>149</v>
      </c>
      <c r="M21" s="22">
        <v>44471</v>
      </c>
      <c r="N21" t="s">
        <v>104</v>
      </c>
      <c r="O21" t="s">
        <v>8</v>
      </c>
      <c r="P21" s="31">
        <v>20000</v>
      </c>
      <c r="Q21" s="31">
        <v>5231.8900000000003</v>
      </c>
      <c r="R21" s="28">
        <v>5231.8900000000003</v>
      </c>
      <c r="S21" s="28">
        <v>1367.7</v>
      </c>
      <c r="T21" s="31">
        <v>1367.7</v>
      </c>
      <c r="U21" s="12">
        <f t="shared" si="1"/>
        <v>6599.59</v>
      </c>
    </row>
    <row r="22" spans="1:22" x14ac:dyDescent="0.2">
      <c r="A22">
        <v>150</v>
      </c>
      <c r="B22" s="22">
        <v>44473</v>
      </c>
      <c r="C22" t="s">
        <v>102</v>
      </c>
      <c r="D22" t="s">
        <v>103</v>
      </c>
      <c r="E22" s="12">
        <v>89680.15</v>
      </c>
      <c r="F22" s="21">
        <v>89680.15</v>
      </c>
      <c r="G22" s="21">
        <v>89680.15</v>
      </c>
      <c r="H22" s="21">
        <v>0</v>
      </c>
      <c r="I22" s="21">
        <v>0</v>
      </c>
      <c r="J22" s="21">
        <v>89680.15</v>
      </c>
      <c r="K22" s="12">
        <f t="shared" si="0"/>
        <v>89680.15</v>
      </c>
      <c r="L22">
        <v>150</v>
      </c>
      <c r="M22" s="22">
        <v>44473</v>
      </c>
      <c r="N22" t="s">
        <v>102</v>
      </c>
      <c r="O22" t="s">
        <v>103</v>
      </c>
      <c r="P22" s="20">
        <v>89680.15</v>
      </c>
      <c r="Q22" s="20">
        <v>89680.15</v>
      </c>
      <c r="R22" s="21">
        <v>89680.15</v>
      </c>
      <c r="S22" s="21"/>
      <c r="U22" s="12">
        <f t="shared" si="1"/>
        <v>89680.15</v>
      </c>
    </row>
    <row r="23" spans="1:22" x14ac:dyDescent="0.2">
      <c r="A23">
        <v>156</v>
      </c>
      <c r="B23" s="22">
        <v>44504</v>
      </c>
      <c r="C23" t="s">
        <v>105</v>
      </c>
      <c r="D23" t="s">
        <v>106</v>
      </c>
      <c r="E23" s="12">
        <v>1000000</v>
      </c>
      <c r="F23" s="21">
        <v>31173.53</v>
      </c>
      <c r="G23" s="28">
        <v>30705.919999999998</v>
      </c>
      <c r="H23" s="21">
        <v>41447.040000000001</v>
      </c>
      <c r="I23" s="21">
        <v>40825.33</v>
      </c>
      <c r="J23" s="28">
        <v>40825.33</v>
      </c>
      <c r="K23" s="12">
        <f>G23+J23</f>
        <v>71531.25</v>
      </c>
      <c r="L23">
        <v>156</v>
      </c>
      <c r="M23" s="22">
        <v>44504</v>
      </c>
      <c r="N23" t="s">
        <v>105</v>
      </c>
      <c r="O23" t="s">
        <v>106</v>
      </c>
      <c r="P23" s="31">
        <v>1000000</v>
      </c>
      <c r="Q23" s="31">
        <v>31173.53</v>
      </c>
      <c r="R23" s="31">
        <v>30705.919999999998</v>
      </c>
      <c r="S23" s="29">
        <v>41447.040000000001</v>
      </c>
      <c r="T23" s="29">
        <v>40825.33</v>
      </c>
      <c r="U23" s="12">
        <f t="shared" si="1"/>
        <v>71531.25</v>
      </c>
    </row>
    <row r="24" spans="1:22" x14ac:dyDescent="0.2">
      <c r="A24">
        <v>158</v>
      </c>
      <c r="B24" s="22">
        <v>44504</v>
      </c>
      <c r="C24" t="s">
        <v>107</v>
      </c>
      <c r="D24" t="s">
        <v>108</v>
      </c>
      <c r="E24" s="12">
        <v>6309619.9699999997</v>
      </c>
      <c r="F24" s="21">
        <v>1137160.2</v>
      </c>
      <c r="G24" s="28">
        <v>1137160.2</v>
      </c>
      <c r="H24" s="21">
        <v>385963.39</v>
      </c>
      <c r="I24" s="21">
        <v>385963.39</v>
      </c>
      <c r="J24" s="28">
        <v>385963.39</v>
      </c>
      <c r="K24" s="12">
        <f>G24+J24</f>
        <v>1523123.5899999999</v>
      </c>
      <c r="L24">
        <v>158</v>
      </c>
      <c r="M24" s="22">
        <v>44504</v>
      </c>
      <c r="N24" t="s">
        <v>107</v>
      </c>
      <c r="O24" t="s">
        <v>108</v>
      </c>
      <c r="P24" s="20">
        <v>6309619.9699999997</v>
      </c>
      <c r="Q24" s="20">
        <v>1137160.2</v>
      </c>
      <c r="R24" s="21">
        <v>1137160.2</v>
      </c>
      <c r="S24" s="21">
        <v>385963.39</v>
      </c>
      <c r="T24">
        <v>385963.39</v>
      </c>
      <c r="U24" s="12">
        <f t="shared" si="1"/>
        <v>1523123.5899999999</v>
      </c>
    </row>
    <row r="25" spans="1:22" x14ac:dyDescent="0.2">
      <c r="A25">
        <v>183</v>
      </c>
      <c r="B25" s="22">
        <v>44531</v>
      </c>
      <c r="C25" t="s">
        <v>104</v>
      </c>
      <c r="D25" t="s">
        <v>8</v>
      </c>
      <c r="E25" s="12">
        <v>471814.2</v>
      </c>
      <c r="F25" s="20">
        <v>0</v>
      </c>
      <c r="G25" s="20">
        <v>0</v>
      </c>
      <c r="H25" s="21">
        <v>157271.4</v>
      </c>
      <c r="I25" s="21">
        <v>157271.4</v>
      </c>
      <c r="J25" s="21">
        <v>157271.4</v>
      </c>
      <c r="K25" s="12">
        <f t="shared" si="0"/>
        <v>157271.4</v>
      </c>
      <c r="L25">
        <v>183</v>
      </c>
      <c r="M25" s="22">
        <v>44531</v>
      </c>
      <c r="N25" t="s">
        <v>104</v>
      </c>
      <c r="O25" t="s">
        <v>8</v>
      </c>
      <c r="P25" s="20">
        <v>471814.2</v>
      </c>
      <c r="Q25" s="20">
        <v>0</v>
      </c>
      <c r="R25" s="21">
        <v>0</v>
      </c>
      <c r="S25" s="21">
        <v>157271.4</v>
      </c>
      <c r="T25">
        <v>157271.4</v>
      </c>
      <c r="U25" s="12">
        <f t="shared" si="1"/>
        <v>157271.4</v>
      </c>
    </row>
    <row r="26" spans="1:22" x14ac:dyDescent="0.2">
      <c r="A26">
        <v>184</v>
      </c>
      <c r="B26" s="22">
        <v>44531</v>
      </c>
      <c r="C26" t="s">
        <v>102</v>
      </c>
      <c r="D26" t="s">
        <v>103</v>
      </c>
      <c r="E26" s="12">
        <v>101238.3</v>
      </c>
      <c r="F26" s="20">
        <v>0</v>
      </c>
      <c r="G26" s="20">
        <v>0</v>
      </c>
      <c r="H26" s="21">
        <v>99719.73</v>
      </c>
      <c r="I26" s="21">
        <v>99719.73</v>
      </c>
      <c r="J26" s="21">
        <v>99719.73</v>
      </c>
      <c r="K26" s="12">
        <f t="shared" si="0"/>
        <v>99719.73</v>
      </c>
      <c r="L26">
        <v>184</v>
      </c>
      <c r="M26">
        <v>44531</v>
      </c>
      <c r="N26" t="s">
        <v>102</v>
      </c>
      <c r="O26" s="12" t="s">
        <v>103</v>
      </c>
      <c r="P26" s="12">
        <v>101238.3</v>
      </c>
      <c r="Q26" s="12">
        <v>0</v>
      </c>
      <c r="R26" s="12">
        <v>0</v>
      </c>
      <c r="S26" s="12">
        <v>99719.73</v>
      </c>
      <c r="T26">
        <v>99719.73</v>
      </c>
      <c r="U26" s="12">
        <f t="shared" si="1"/>
        <v>99719.73</v>
      </c>
    </row>
    <row r="27" spans="1:22" x14ac:dyDescent="0.2">
      <c r="A27">
        <v>186</v>
      </c>
      <c r="B27" s="22">
        <v>44531</v>
      </c>
      <c r="C27" t="s">
        <v>102</v>
      </c>
      <c r="D27" t="s">
        <v>103</v>
      </c>
      <c r="E27" s="12">
        <v>84036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12">
        <f t="shared" si="0"/>
        <v>0</v>
      </c>
      <c r="L27">
        <v>186</v>
      </c>
      <c r="M27">
        <v>44531</v>
      </c>
      <c r="N27" t="s">
        <v>102</v>
      </c>
      <c r="O27" t="s">
        <v>103</v>
      </c>
      <c r="P27">
        <v>84036</v>
      </c>
      <c r="Q27">
        <v>0</v>
      </c>
      <c r="R27">
        <v>0</v>
      </c>
      <c r="S27">
        <v>0</v>
      </c>
      <c r="T27">
        <v>0</v>
      </c>
      <c r="U27" s="12">
        <f t="shared" si="1"/>
        <v>0</v>
      </c>
    </row>
    <row r="28" spans="1:22" x14ac:dyDescent="0.2">
      <c r="A28">
        <v>200</v>
      </c>
      <c r="B28" s="22">
        <v>44550</v>
      </c>
      <c r="C28" t="s">
        <v>104</v>
      </c>
      <c r="D28" t="s">
        <v>8</v>
      </c>
      <c r="E28">
        <v>0</v>
      </c>
      <c r="F28" s="20">
        <v>0</v>
      </c>
      <c r="G28" s="20">
        <v>0</v>
      </c>
      <c r="H28" s="20"/>
      <c r="I28" s="20"/>
      <c r="J28" s="20"/>
      <c r="K28" s="12">
        <f t="shared" si="0"/>
        <v>0</v>
      </c>
      <c r="L28">
        <v>200</v>
      </c>
      <c r="M28">
        <v>44550</v>
      </c>
      <c r="N28" t="s">
        <v>104</v>
      </c>
      <c r="O28" t="s">
        <v>8</v>
      </c>
      <c r="P28">
        <v>0</v>
      </c>
      <c r="Q28">
        <v>0</v>
      </c>
      <c r="R28">
        <v>0</v>
      </c>
      <c r="U28" s="12">
        <f t="shared" si="1"/>
        <v>0</v>
      </c>
    </row>
    <row r="29" spans="1:22" x14ac:dyDescent="0.2">
      <c r="A29">
        <v>203</v>
      </c>
      <c r="B29" s="22">
        <v>44550</v>
      </c>
      <c r="C29" t="s">
        <v>104</v>
      </c>
      <c r="D29" t="s">
        <v>8</v>
      </c>
      <c r="E29" s="12">
        <v>35975.089999999997</v>
      </c>
      <c r="F29" s="20">
        <v>0</v>
      </c>
      <c r="G29" s="20">
        <v>0</v>
      </c>
      <c r="H29" s="21">
        <v>35975.089999999997</v>
      </c>
      <c r="I29" s="21">
        <v>35975.089999999997</v>
      </c>
      <c r="J29" s="21">
        <v>35975.089999999997</v>
      </c>
      <c r="K29" s="12">
        <f t="shared" si="0"/>
        <v>35975.089999999997</v>
      </c>
      <c r="L29">
        <v>203</v>
      </c>
      <c r="M29">
        <v>44550</v>
      </c>
      <c r="N29" t="s">
        <v>104</v>
      </c>
      <c r="O29" t="s">
        <v>8</v>
      </c>
      <c r="P29">
        <v>35975.089999999997</v>
      </c>
      <c r="Q29">
        <v>0</v>
      </c>
      <c r="R29">
        <v>0</v>
      </c>
      <c r="S29" s="2">
        <v>35975.089999999997</v>
      </c>
      <c r="T29" s="2">
        <v>35975.089999999997</v>
      </c>
      <c r="U29" s="12">
        <f t="shared" si="1"/>
        <v>35975.089999999997</v>
      </c>
    </row>
    <row r="30" spans="1:22" x14ac:dyDescent="0.2">
      <c r="A30">
        <v>205</v>
      </c>
      <c r="B30" s="22">
        <v>44550</v>
      </c>
      <c r="C30" t="s">
        <v>102</v>
      </c>
      <c r="D30" t="s">
        <v>103</v>
      </c>
      <c r="E30" s="12">
        <v>4319.42</v>
      </c>
      <c r="F30" s="20">
        <v>0</v>
      </c>
      <c r="G30" s="20">
        <v>0</v>
      </c>
      <c r="H30" s="21">
        <v>4319.42</v>
      </c>
      <c r="I30" s="21">
        <v>4319.42</v>
      </c>
      <c r="J30" s="21">
        <v>4319.42</v>
      </c>
      <c r="K30" s="12">
        <f t="shared" si="0"/>
        <v>4319.42</v>
      </c>
      <c r="L30">
        <v>205</v>
      </c>
      <c r="M30">
        <v>44550</v>
      </c>
      <c r="N30" t="s">
        <v>102</v>
      </c>
      <c r="O30" t="s">
        <v>103</v>
      </c>
      <c r="P30">
        <v>4319.42</v>
      </c>
      <c r="Q30">
        <v>0</v>
      </c>
      <c r="R30">
        <v>0</v>
      </c>
      <c r="S30" s="2">
        <v>4319.42</v>
      </c>
      <c r="T30" s="2">
        <v>4319.42</v>
      </c>
      <c r="U30" s="12">
        <f t="shared" si="1"/>
        <v>4319.42</v>
      </c>
    </row>
    <row r="31" spans="1:22" x14ac:dyDescent="0.2">
      <c r="A31" t="s">
        <v>93</v>
      </c>
      <c r="E31" s="12">
        <f>SUM(E3:E30)</f>
        <v>36151269.800000012</v>
      </c>
      <c r="F31" s="12">
        <f t="shared" ref="F31:K31" si="2">SUM(F3:F30)</f>
        <v>10456484.169999998</v>
      </c>
      <c r="G31" s="12">
        <f t="shared" si="2"/>
        <v>9765968.620000001</v>
      </c>
      <c r="H31" s="12">
        <f t="shared" si="2"/>
        <v>727410.95</v>
      </c>
      <c r="I31" s="12">
        <f t="shared" si="2"/>
        <v>726789.24</v>
      </c>
      <c r="J31" s="12">
        <f t="shared" si="2"/>
        <v>9316988.7400000002</v>
      </c>
      <c r="K31" s="12">
        <f t="shared" si="2"/>
        <v>10492757.860000001</v>
      </c>
      <c r="P31" s="12">
        <f>SUM(P3:P30)</f>
        <v>36151269.800000012</v>
      </c>
      <c r="Q31" s="12">
        <f t="shared" ref="Q31" si="3">SUM(Q3:Q30)</f>
        <v>10456484.169999998</v>
      </c>
      <c r="R31" s="12">
        <f t="shared" ref="R31" si="4">SUM(R3:R30)</f>
        <v>9765968.620000001</v>
      </c>
      <c r="S31" s="12">
        <f t="shared" ref="S31" si="5">SUM(S3:S30)</f>
        <v>727410.95</v>
      </c>
      <c r="T31" s="12">
        <f t="shared" ref="T31:U31" si="6">SUM(T3:T30)</f>
        <v>726789.24</v>
      </c>
      <c r="U31" s="12">
        <f t="shared" si="6"/>
        <v>10492757.860000001</v>
      </c>
      <c r="V31" s="12">
        <f t="shared" ref="V31" si="7">SUM(V3:V30)</f>
        <v>0</v>
      </c>
    </row>
  </sheetData>
  <mergeCells count="2">
    <mergeCell ref="A1:J1"/>
    <mergeCell ref="L1:U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5F9D-45FA-4AF0-AEFD-FEF399198582}">
  <dimension ref="A1:K2"/>
  <sheetViews>
    <sheetView tabSelected="1" workbookViewId="0">
      <selection activeCell="M63" sqref="M63"/>
    </sheetView>
  </sheetViews>
  <sheetFormatPr defaultRowHeight="12.75" x14ac:dyDescent="0.2"/>
  <cols>
    <col min="2" max="2" width="10.140625" bestFit="1" customWidth="1"/>
    <col min="3" max="3" width="17.5703125" bestFit="1" customWidth="1"/>
    <col min="4" max="4" width="30.140625" bestFit="1" customWidth="1"/>
  </cols>
  <sheetData>
    <row r="1" spans="1:11" ht="51" x14ac:dyDescent="0.2">
      <c r="A1" s="13" t="s">
        <v>109</v>
      </c>
      <c r="B1" s="13" t="s">
        <v>110</v>
      </c>
      <c r="C1" s="13" t="s">
        <v>111</v>
      </c>
      <c r="D1" s="13" t="s">
        <v>112</v>
      </c>
      <c r="E1" s="13" t="s">
        <v>68</v>
      </c>
      <c r="F1" s="35" t="s">
        <v>69</v>
      </c>
      <c r="G1" s="35" t="s">
        <v>70</v>
      </c>
      <c r="H1" s="35" t="s">
        <v>113</v>
      </c>
      <c r="I1" s="35" t="s">
        <v>114</v>
      </c>
      <c r="J1" s="35" t="s">
        <v>73</v>
      </c>
    </row>
    <row r="2" spans="1:11" x14ac:dyDescent="0.2">
      <c r="A2">
        <v>147</v>
      </c>
      <c r="B2" s="22">
        <v>44471</v>
      </c>
      <c r="C2" t="s">
        <v>102</v>
      </c>
      <c r="D2" t="s">
        <v>103</v>
      </c>
      <c r="E2" s="12">
        <v>15000</v>
      </c>
      <c r="F2" s="21">
        <v>2671.11</v>
      </c>
      <c r="G2" s="28">
        <v>2671.11</v>
      </c>
      <c r="H2" s="21">
        <v>1347.18</v>
      </c>
      <c r="I2" s="21">
        <v>1347.18</v>
      </c>
      <c r="J2" s="28">
        <v>1347.18</v>
      </c>
      <c r="K2" s="12">
        <f>G2+J2</f>
        <v>4018.29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6"/>
  <sheetViews>
    <sheetView topLeftCell="A7" workbookViewId="0">
      <selection activeCell="B42" sqref="B42"/>
    </sheetView>
  </sheetViews>
  <sheetFormatPr defaultRowHeight="12.75" x14ac:dyDescent="0.2"/>
  <cols>
    <col min="1" max="1" width="1" customWidth="1"/>
    <col min="2" max="2" width="33.5703125" customWidth="1"/>
    <col min="3" max="3" width="34.140625" customWidth="1"/>
    <col min="4" max="4" width="23.85546875" bestFit="1" customWidth="1"/>
    <col min="5" max="5" width="35.85546875" customWidth="1"/>
    <col min="6" max="25" width="10.7109375" customWidth="1"/>
    <col min="26" max="26" width="4.7109375" customWidth="1"/>
  </cols>
  <sheetData>
    <row r="1" spans="2:5" s="1" customFormat="1" ht="12" x14ac:dyDescent="0.2">
      <c r="B1" s="61" t="s">
        <v>0</v>
      </c>
      <c r="C1" s="61"/>
      <c r="D1" s="61" t="s">
        <v>2</v>
      </c>
      <c r="E1" s="61"/>
    </row>
    <row r="2" spans="2:5" s="1" customFormat="1" ht="12" x14ac:dyDescent="0.2">
      <c r="B2" s="62">
        <v>43</v>
      </c>
      <c r="C2" s="62"/>
      <c r="D2" s="63">
        <v>44596</v>
      </c>
      <c r="E2" s="63"/>
    </row>
    <row r="3" spans="2:5" s="1" customFormat="1" ht="12" x14ac:dyDescent="0.2">
      <c r="B3" s="61" t="s">
        <v>13</v>
      </c>
      <c r="C3" s="61"/>
      <c r="D3" s="61" t="s">
        <v>14</v>
      </c>
      <c r="E3" s="61"/>
    </row>
    <row r="4" spans="2:5" ht="15" customHeight="1" x14ac:dyDescent="0.2">
      <c r="B4" s="60" t="s">
        <v>37</v>
      </c>
      <c r="C4" s="60"/>
      <c r="D4" s="60" t="s">
        <v>38</v>
      </c>
      <c r="E4" s="60"/>
    </row>
    <row r="5" spans="2:5" ht="15" customHeight="1" x14ac:dyDescent="0.2">
      <c r="B5" s="47" t="s">
        <v>15</v>
      </c>
      <c r="C5" s="47" t="s">
        <v>16</v>
      </c>
      <c r="D5" s="47" t="s">
        <v>17</v>
      </c>
      <c r="E5" s="47" t="s">
        <v>18</v>
      </c>
    </row>
    <row r="6" spans="2:5" ht="15" customHeight="1" x14ac:dyDescent="0.2">
      <c r="B6" s="49">
        <v>26</v>
      </c>
      <c r="C6" s="48" t="s">
        <v>39</v>
      </c>
      <c r="D6" s="49">
        <v>782</v>
      </c>
      <c r="E6" s="48" t="s">
        <v>40</v>
      </c>
    </row>
    <row r="7" spans="2:5" ht="15" customHeight="1" x14ac:dyDescent="0.2">
      <c r="B7" s="47" t="s">
        <v>19</v>
      </c>
      <c r="C7" s="47" t="s">
        <v>20</v>
      </c>
      <c r="D7" s="47" t="s">
        <v>21</v>
      </c>
      <c r="E7" s="47" t="s">
        <v>22</v>
      </c>
    </row>
    <row r="8" spans="2:5" ht="15" customHeight="1" x14ac:dyDescent="0.2">
      <c r="B8" s="49">
        <v>81</v>
      </c>
      <c r="C8" s="48" t="s">
        <v>41</v>
      </c>
      <c r="D8" s="49">
        <v>4554</v>
      </c>
      <c r="E8" s="48" t="s">
        <v>42</v>
      </c>
    </row>
    <row r="9" spans="2:5" ht="15" customHeight="1" x14ac:dyDescent="0.2">
      <c r="B9" s="47" t="s">
        <v>23</v>
      </c>
      <c r="C9" s="47" t="s">
        <v>24</v>
      </c>
      <c r="D9" s="47" t="s">
        <v>25</v>
      </c>
      <c r="E9" s="47" t="s">
        <v>26</v>
      </c>
    </row>
    <row r="10" spans="2:5" ht="15" customHeight="1" x14ac:dyDescent="0.2">
      <c r="B10" s="49">
        <v>4</v>
      </c>
      <c r="C10" s="48" t="s">
        <v>43</v>
      </c>
      <c r="D10" s="49">
        <v>4</v>
      </c>
      <c r="E10" s="48" t="s">
        <v>44</v>
      </c>
    </row>
    <row r="11" spans="2:5" ht="15" customHeight="1" x14ac:dyDescent="0.2">
      <c r="B11" s="47" t="s">
        <v>29</v>
      </c>
      <c r="C11" s="47" t="s">
        <v>30</v>
      </c>
      <c r="D11" s="47" t="s">
        <v>31</v>
      </c>
      <c r="E11" s="47" t="s">
        <v>32</v>
      </c>
    </row>
    <row r="12" spans="2:5" ht="15" customHeight="1" x14ac:dyDescent="0.2">
      <c r="B12" s="49">
        <v>51</v>
      </c>
      <c r="C12" s="48" t="s">
        <v>46</v>
      </c>
      <c r="D12" s="49">
        <v>12</v>
      </c>
      <c r="E12" s="48" t="s">
        <v>47</v>
      </c>
    </row>
    <row r="13" spans="2:5" ht="15" customHeight="1" x14ac:dyDescent="0.2">
      <c r="B13" s="47" t="s">
        <v>27</v>
      </c>
      <c r="C13" s="47" t="s">
        <v>28</v>
      </c>
      <c r="D13" s="47" t="s">
        <v>35</v>
      </c>
      <c r="E13" s="47" t="s">
        <v>36</v>
      </c>
    </row>
    <row r="14" spans="2:5" ht="15" customHeight="1" x14ac:dyDescent="0.2">
      <c r="B14" s="49">
        <v>90</v>
      </c>
      <c r="C14" s="48" t="s">
        <v>45</v>
      </c>
      <c r="D14" s="49">
        <v>1</v>
      </c>
      <c r="E14" s="48" t="s">
        <v>49</v>
      </c>
    </row>
    <row r="15" spans="2:5" ht="15" customHeight="1" x14ac:dyDescent="0.2">
      <c r="B15" s="47" t="s">
        <v>33</v>
      </c>
      <c r="C15" s="47" t="s">
        <v>34</v>
      </c>
      <c r="D15" s="46"/>
      <c r="E15" s="46"/>
    </row>
    <row r="16" spans="2:5" ht="15" customHeight="1" x14ac:dyDescent="0.2">
      <c r="B16" s="49">
        <v>95</v>
      </c>
      <c r="C16" s="48" t="s">
        <v>48</v>
      </c>
      <c r="D16" s="46"/>
      <c r="E16" s="46"/>
    </row>
    <row r="17" spans="2:5" ht="15" customHeight="1" x14ac:dyDescent="0.2">
      <c r="D17" s="8"/>
      <c r="E17" s="8"/>
    </row>
    <row r="18" spans="2:5" x14ac:dyDescent="0.2">
      <c r="D18" s="8"/>
      <c r="E18" s="8"/>
    </row>
    <row r="21" spans="2:5" x14ac:dyDescent="0.2">
      <c r="B21" s="61" t="s">
        <v>0</v>
      </c>
      <c r="C21" s="61" t="s">
        <v>2</v>
      </c>
      <c r="D21" s="61" t="s">
        <v>2</v>
      </c>
      <c r="E21" s="61"/>
    </row>
    <row r="22" spans="2:5" x14ac:dyDescent="0.2">
      <c r="B22" s="62">
        <v>317</v>
      </c>
      <c r="C22" s="62">
        <v>44547</v>
      </c>
      <c r="D22" s="63">
        <v>44547</v>
      </c>
      <c r="E22" s="63"/>
    </row>
    <row r="23" spans="2:5" x14ac:dyDescent="0.2">
      <c r="B23" s="61" t="s">
        <v>13</v>
      </c>
      <c r="C23" s="61" t="s">
        <v>14</v>
      </c>
      <c r="D23" s="61" t="s">
        <v>14</v>
      </c>
      <c r="E23" s="61"/>
    </row>
    <row r="24" spans="2:5" x14ac:dyDescent="0.2">
      <c r="B24" s="60" t="s">
        <v>134</v>
      </c>
      <c r="C24" s="60" t="s">
        <v>135</v>
      </c>
      <c r="D24" s="60" t="s">
        <v>161</v>
      </c>
      <c r="E24" s="60"/>
    </row>
    <row r="25" spans="2:5" x14ac:dyDescent="0.2">
      <c r="B25" s="47" t="s">
        <v>15</v>
      </c>
      <c r="C25" s="47" t="s">
        <v>16</v>
      </c>
      <c r="D25" s="47" t="s">
        <v>17</v>
      </c>
      <c r="E25" s="47" t="s">
        <v>18</v>
      </c>
    </row>
    <row r="26" spans="2:5" x14ac:dyDescent="0.2">
      <c r="B26" s="49">
        <v>6</v>
      </c>
      <c r="C26" s="48" t="s">
        <v>136</v>
      </c>
      <c r="D26" s="49">
        <v>181</v>
      </c>
      <c r="E26" s="48" t="s">
        <v>137</v>
      </c>
    </row>
    <row r="27" spans="2:5" x14ac:dyDescent="0.2">
      <c r="B27" s="47" t="s">
        <v>19</v>
      </c>
      <c r="C27" s="47" t="s">
        <v>20</v>
      </c>
      <c r="D27" s="47" t="s">
        <v>21</v>
      </c>
      <c r="E27" s="47" t="s">
        <v>22</v>
      </c>
    </row>
    <row r="28" spans="2:5" x14ac:dyDescent="0.2">
      <c r="B28" s="49">
        <v>34</v>
      </c>
      <c r="C28" s="48" t="s">
        <v>138</v>
      </c>
      <c r="D28" s="49">
        <v>4048</v>
      </c>
      <c r="E28" s="48" t="s">
        <v>139</v>
      </c>
    </row>
    <row r="29" spans="2:5" x14ac:dyDescent="0.2">
      <c r="B29" s="47" t="s">
        <v>23</v>
      </c>
      <c r="C29" s="47" t="s">
        <v>24</v>
      </c>
      <c r="D29" s="47" t="s">
        <v>25</v>
      </c>
      <c r="E29" s="47" t="s">
        <v>26</v>
      </c>
    </row>
    <row r="30" spans="2:5" x14ac:dyDescent="0.2">
      <c r="B30" s="49">
        <v>3</v>
      </c>
      <c r="C30" s="48" t="s">
        <v>140</v>
      </c>
      <c r="D30" s="49">
        <v>3</v>
      </c>
      <c r="E30" s="48" t="s">
        <v>141</v>
      </c>
    </row>
    <row r="31" spans="2:5" x14ac:dyDescent="0.2">
      <c r="B31" s="47" t="s">
        <v>29</v>
      </c>
      <c r="C31" s="47" t="s">
        <v>30</v>
      </c>
      <c r="D31" s="47" t="s">
        <v>31</v>
      </c>
      <c r="E31" s="47" t="s">
        <v>32</v>
      </c>
    </row>
    <row r="32" spans="2:5" ht="36" x14ac:dyDescent="0.2">
      <c r="B32" s="49">
        <v>30</v>
      </c>
      <c r="C32" s="48" t="s">
        <v>142</v>
      </c>
      <c r="D32" s="49">
        <v>25</v>
      </c>
      <c r="E32" s="48" t="s">
        <v>143</v>
      </c>
    </row>
    <row r="33" spans="2:5" x14ac:dyDescent="0.2">
      <c r="B33" s="47" t="s">
        <v>27</v>
      </c>
      <c r="C33" s="47" t="s">
        <v>28</v>
      </c>
      <c r="D33" s="47" t="s">
        <v>35</v>
      </c>
      <c r="E33" s="47" t="s">
        <v>36</v>
      </c>
    </row>
    <row r="34" spans="2:5" ht="24" x14ac:dyDescent="0.2">
      <c r="B34" s="49">
        <v>90</v>
      </c>
      <c r="C34" s="48" t="s">
        <v>45</v>
      </c>
      <c r="D34" s="49">
        <v>1</v>
      </c>
      <c r="E34" s="48" t="s">
        <v>49</v>
      </c>
    </row>
    <row r="35" spans="2:5" x14ac:dyDescent="0.2">
      <c r="B35" s="47" t="s">
        <v>33</v>
      </c>
      <c r="C35" s="47" t="s">
        <v>34</v>
      </c>
      <c r="D35" s="46"/>
      <c r="E35" s="46"/>
    </row>
    <row r="36" spans="2:5" ht="36" x14ac:dyDescent="0.2">
      <c r="B36" s="49">
        <v>95</v>
      </c>
      <c r="C36" s="48" t="s">
        <v>48</v>
      </c>
      <c r="D36" s="46"/>
      <c r="E36" s="46"/>
    </row>
  </sheetData>
  <mergeCells count="16">
    <mergeCell ref="D1:E1"/>
    <mergeCell ref="D2:E2"/>
    <mergeCell ref="D3:E3"/>
    <mergeCell ref="D4:E4"/>
    <mergeCell ref="B1:C1"/>
    <mergeCell ref="B2:C2"/>
    <mergeCell ref="B3:C3"/>
    <mergeCell ref="B4:C4"/>
    <mergeCell ref="B21:C21"/>
    <mergeCell ref="B24:C24"/>
    <mergeCell ref="D24:E24"/>
    <mergeCell ref="D21:E21"/>
    <mergeCell ref="B22:C22"/>
    <mergeCell ref="D22:E22"/>
    <mergeCell ref="B23:C23"/>
    <mergeCell ref="D23:E23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A11" workbookViewId="0">
      <selection activeCell="G38" sqref="G38"/>
    </sheetView>
  </sheetViews>
  <sheetFormatPr defaultRowHeight="12.75" x14ac:dyDescent="0.2"/>
  <cols>
    <col min="1" max="1" width="22.42578125" bestFit="1" customWidth="1"/>
    <col min="2" max="2" width="10.42578125" bestFit="1" customWidth="1"/>
    <col min="3" max="3" width="14" bestFit="1" customWidth="1"/>
    <col min="4" max="4" width="9.85546875" bestFit="1" customWidth="1"/>
    <col min="5" max="5" width="24" bestFit="1" customWidth="1"/>
    <col min="6" max="6" width="21.140625" bestFit="1" customWidth="1"/>
    <col min="7" max="7" width="23.28515625" bestFit="1" customWidth="1"/>
  </cols>
  <sheetData>
    <row r="1" spans="1:18" ht="15" customHeight="1" x14ac:dyDescent="0.2">
      <c r="A1" s="78" t="s">
        <v>151</v>
      </c>
      <c r="B1" s="78"/>
      <c r="C1" s="78"/>
      <c r="D1" s="78"/>
      <c r="E1" s="78"/>
    </row>
    <row r="2" spans="1:18" x14ac:dyDescent="0.2">
      <c r="A2" s="66" t="s">
        <v>0</v>
      </c>
      <c r="B2" s="68"/>
      <c r="C2" s="45" t="s">
        <v>1</v>
      </c>
      <c r="D2" s="66" t="s">
        <v>2</v>
      </c>
      <c r="E2" s="68"/>
      <c r="F2" s="8"/>
      <c r="G2" s="8"/>
    </row>
    <row r="3" spans="1:18" x14ac:dyDescent="0.2">
      <c r="A3" s="73">
        <v>43</v>
      </c>
      <c r="B3" s="74"/>
      <c r="C3" s="40">
        <v>2022</v>
      </c>
      <c r="D3" s="75">
        <v>44596</v>
      </c>
      <c r="E3" s="76"/>
      <c r="F3" s="8"/>
      <c r="G3" s="8"/>
    </row>
    <row r="4" spans="1:18" x14ac:dyDescent="0.2">
      <c r="A4" s="73">
        <v>43</v>
      </c>
      <c r="B4" s="74"/>
      <c r="C4" s="40">
        <v>2022</v>
      </c>
      <c r="D4" s="75">
        <v>44596</v>
      </c>
      <c r="E4" s="76"/>
      <c r="F4" s="8"/>
      <c r="G4" s="8"/>
    </row>
    <row r="5" spans="1:18" x14ac:dyDescent="0.2">
      <c r="A5" s="45" t="s">
        <v>3</v>
      </c>
      <c r="B5" s="78" t="s">
        <v>4</v>
      </c>
      <c r="C5" s="78"/>
      <c r="D5" s="78" t="s">
        <v>5</v>
      </c>
      <c r="E5" s="78"/>
      <c r="F5" s="43"/>
      <c r="G5" s="10"/>
      <c r="H5" s="81"/>
      <c r="I5" s="81"/>
      <c r="J5" s="81"/>
      <c r="K5" s="81"/>
    </row>
    <row r="6" spans="1:18" x14ac:dyDescent="0.2">
      <c r="A6" s="41" t="s">
        <v>7</v>
      </c>
      <c r="B6" s="79">
        <v>2351006000643</v>
      </c>
      <c r="C6" s="79"/>
      <c r="D6" s="80" t="s">
        <v>8</v>
      </c>
      <c r="E6" s="80"/>
      <c r="F6" s="11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">
      <c r="A7" s="41" t="s">
        <v>7</v>
      </c>
      <c r="B7" s="79">
        <v>2351006000643</v>
      </c>
      <c r="C7" s="79"/>
      <c r="D7" s="80" t="s">
        <v>8</v>
      </c>
      <c r="E7" s="80"/>
      <c r="F7" s="8"/>
      <c r="G7" s="8"/>
    </row>
    <row r="8" spans="1:18" x14ac:dyDescent="0.2">
      <c r="A8" s="66" t="s">
        <v>63</v>
      </c>
      <c r="B8" s="67"/>
      <c r="C8" s="68"/>
      <c r="D8" s="78" t="s">
        <v>64</v>
      </c>
      <c r="E8" s="78"/>
      <c r="F8" s="43"/>
      <c r="G8" s="10"/>
      <c r="H8" s="81"/>
      <c r="I8" s="81"/>
      <c r="J8" s="81"/>
      <c r="K8" s="81"/>
    </row>
    <row r="9" spans="1:18" x14ac:dyDescent="0.2">
      <c r="A9" s="64">
        <v>629085.6</v>
      </c>
      <c r="B9" s="69"/>
      <c r="C9" s="65"/>
      <c r="D9" s="64">
        <v>0</v>
      </c>
      <c r="E9" s="65"/>
      <c r="F9" s="8"/>
      <c r="G9" s="8"/>
    </row>
    <row r="10" spans="1:18" x14ac:dyDescent="0.2">
      <c r="A10" s="70"/>
      <c r="B10" s="71"/>
      <c r="C10" s="72"/>
      <c r="D10" s="70"/>
      <c r="E10" s="72"/>
      <c r="F10" s="8"/>
      <c r="G10" s="8"/>
    </row>
    <row r="11" spans="1:18" ht="15" customHeight="1" x14ac:dyDescent="0.2">
      <c r="A11" s="78" t="s">
        <v>152</v>
      </c>
      <c r="B11" s="78"/>
      <c r="C11" s="78"/>
      <c r="D11" s="78"/>
      <c r="E11" s="78"/>
    </row>
    <row r="12" spans="1:18" ht="12.75" customHeight="1" x14ac:dyDescent="0.2">
      <c r="A12" s="45" t="s">
        <v>147</v>
      </c>
      <c r="B12" s="66" t="s">
        <v>153</v>
      </c>
      <c r="C12" s="68"/>
      <c r="D12" s="66" t="s">
        <v>154</v>
      </c>
      <c r="E12" s="68"/>
    </row>
    <row r="13" spans="1:18" x14ac:dyDescent="0.2">
      <c r="A13" s="39"/>
      <c r="B13" s="64"/>
      <c r="C13" s="65"/>
      <c r="D13" s="64"/>
      <c r="E13" s="65"/>
    </row>
    <row r="14" spans="1:18" ht="15" customHeight="1" x14ac:dyDescent="0.2">
      <c r="A14" s="78" t="s">
        <v>155</v>
      </c>
      <c r="B14" s="78"/>
      <c r="C14" s="78"/>
      <c r="D14" s="78"/>
      <c r="E14" s="78"/>
    </row>
    <row r="15" spans="1:18" ht="12.75" customHeight="1" x14ac:dyDescent="0.2">
      <c r="A15" s="45" t="s">
        <v>147</v>
      </c>
      <c r="B15" s="66" t="s">
        <v>153</v>
      </c>
      <c r="C15" s="68"/>
      <c r="D15" s="66" t="s">
        <v>154</v>
      </c>
      <c r="E15" s="68"/>
    </row>
    <row r="16" spans="1:18" x14ac:dyDescent="0.2">
      <c r="A16" s="39">
        <v>44617</v>
      </c>
      <c r="B16" s="64"/>
      <c r="C16" s="65"/>
      <c r="D16" s="64">
        <v>629085.6</v>
      </c>
      <c r="E16" s="65"/>
    </row>
    <row r="17" spans="1:18" ht="12.75" customHeight="1" x14ac:dyDescent="0.2">
      <c r="A17" s="78" t="s">
        <v>146</v>
      </c>
      <c r="B17" s="78"/>
      <c r="C17" s="78"/>
      <c r="D17" s="78"/>
      <c r="E17" s="78"/>
    </row>
    <row r="18" spans="1:18" ht="24" customHeight="1" x14ac:dyDescent="0.2">
      <c r="A18" s="45" t="s">
        <v>147</v>
      </c>
      <c r="B18" s="66" t="s">
        <v>148</v>
      </c>
      <c r="C18" s="67"/>
      <c r="D18" s="68"/>
      <c r="E18" s="45" t="s">
        <v>150</v>
      </c>
    </row>
    <row r="19" spans="1:18" x14ac:dyDescent="0.2">
      <c r="A19" s="39"/>
      <c r="B19" s="73"/>
      <c r="C19" s="77"/>
      <c r="D19" s="74"/>
      <c r="E19" s="42"/>
    </row>
    <row r="20" spans="1:18" x14ac:dyDescent="0.2">
      <c r="A20" s="8"/>
      <c r="B20" s="8"/>
      <c r="C20" s="8"/>
      <c r="D20" s="8"/>
      <c r="E20" s="8"/>
      <c r="F20" s="8"/>
      <c r="G20" s="8"/>
    </row>
    <row r="21" spans="1:18" ht="15" customHeight="1" x14ac:dyDescent="0.2">
      <c r="R21" s="9"/>
    </row>
    <row r="22" spans="1:18" ht="15" customHeight="1" x14ac:dyDescent="0.2">
      <c r="R22" s="9"/>
    </row>
    <row r="23" spans="1:18" ht="15" customHeight="1" x14ac:dyDescent="0.2">
      <c r="R23" s="9"/>
    </row>
    <row r="24" spans="1:18" ht="15" customHeight="1" x14ac:dyDescent="0.2">
      <c r="A24" s="78" t="s">
        <v>151</v>
      </c>
      <c r="B24" s="78"/>
      <c r="C24" s="78"/>
      <c r="D24" s="78"/>
      <c r="E24" s="78"/>
    </row>
    <row r="25" spans="1:18" ht="12.75" customHeight="1" x14ac:dyDescent="0.2">
      <c r="A25" s="66" t="s">
        <v>0</v>
      </c>
      <c r="B25" s="68"/>
      <c r="C25" s="45" t="s">
        <v>1</v>
      </c>
      <c r="D25" s="66" t="s">
        <v>2</v>
      </c>
      <c r="E25" s="68"/>
    </row>
    <row r="26" spans="1:18" ht="15" customHeight="1" x14ac:dyDescent="0.2">
      <c r="A26" s="73">
        <v>317</v>
      </c>
      <c r="B26" s="74"/>
      <c r="C26" s="40">
        <v>2021</v>
      </c>
      <c r="D26" s="75">
        <v>44547</v>
      </c>
      <c r="E26" s="76">
        <v>44547</v>
      </c>
    </row>
    <row r="27" spans="1:18" ht="15" customHeight="1" x14ac:dyDescent="0.2">
      <c r="A27" s="73"/>
      <c r="B27" s="74"/>
      <c r="C27" s="40"/>
      <c r="D27" s="75"/>
      <c r="E27" s="76"/>
    </row>
    <row r="28" spans="1:18" ht="12.75" customHeight="1" x14ac:dyDescent="0.2">
      <c r="A28" s="45" t="s">
        <v>3</v>
      </c>
      <c r="B28" s="78" t="s">
        <v>4</v>
      </c>
      <c r="C28" s="78"/>
      <c r="D28" s="78" t="s">
        <v>5</v>
      </c>
      <c r="E28" s="78"/>
    </row>
    <row r="29" spans="1:18" ht="26.25" customHeight="1" x14ac:dyDescent="0.2">
      <c r="A29" s="41" t="s">
        <v>144</v>
      </c>
      <c r="B29" s="79">
        <v>53002416000105</v>
      </c>
      <c r="C29" s="79"/>
      <c r="D29" s="80" t="s">
        <v>145</v>
      </c>
      <c r="E29" s="80"/>
    </row>
    <row r="30" spans="1:18" ht="15" customHeight="1" x14ac:dyDescent="0.2">
      <c r="A30" s="41"/>
      <c r="B30" s="79"/>
      <c r="C30" s="79"/>
      <c r="D30" s="80"/>
      <c r="E30" s="80"/>
    </row>
    <row r="31" spans="1:18" ht="15" customHeight="1" x14ac:dyDescent="0.2">
      <c r="A31" s="66" t="s">
        <v>63</v>
      </c>
      <c r="B31" s="67"/>
      <c r="C31" s="68"/>
      <c r="D31" s="78" t="s">
        <v>64</v>
      </c>
      <c r="E31" s="78"/>
    </row>
    <row r="32" spans="1:18" ht="15" customHeight="1" x14ac:dyDescent="0.2">
      <c r="A32" s="64">
        <v>640290</v>
      </c>
      <c r="B32" s="69"/>
      <c r="C32" s="65"/>
      <c r="D32" s="64">
        <v>640290</v>
      </c>
      <c r="E32" s="65"/>
    </row>
    <row r="33" spans="1:5" ht="15" customHeight="1" x14ac:dyDescent="0.2">
      <c r="A33" s="70"/>
      <c r="B33" s="71"/>
      <c r="C33" s="72"/>
      <c r="D33" s="70"/>
      <c r="E33" s="72"/>
    </row>
    <row r="34" spans="1:5" ht="15" customHeight="1" x14ac:dyDescent="0.2">
      <c r="A34" s="78" t="s">
        <v>152</v>
      </c>
      <c r="B34" s="78"/>
      <c r="C34" s="78"/>
      <c r="D34" s="78"/>
      <c r="E34" s="78"/>
    </row>
    <row r="35" spans="1:5" ht="12.75" customHeight="1" x14ac:dyDescent="0.2">
      <c r="A35" s="45" t="s">
        <v>147</v>
      </c>
      <c r="B35" s="66" t="s">
        <v>153</v>
      </c>
      <c r="C35" s="68"/>
      <c r="D35" s="66" t="s">
        <v>154</v>
      </c>
      <c r="E35" s="68"/>
    </row>
    <row r="36" spans="1:5" x14ac:dyDescent="0.2">
      <c r="A36" s="39"/>
      <c r="B36" s="64"/>
      <c r="C36" s="65"/>
      <c r="D36" s="64"/>
      <c r="E36" s="65"/>
    </row>
    <row r="37" spans="1:5" ht="15" customHeight="1" x14ac:dyDescent="0.2">
      <c r="A37" s="78" t="s">
        <v>155</v>
      </c>
      <c r="B37" s="78"/>
      <c r="C37" s="78"/>
      <c r="D37" s="78"/>
      <c r="E37" s="78"/>
    </row>
    <row r="38" spans="1:5" ht="12.75" customHeight="1" x14ac:dyDescent="0.2">
      <c r="A38" s="45" t="s">
        <v>147</v>
      </c>
      <c r="B38" s="66" t="s">
        <v>153</v>
      </c>
      <c r="C38" s="68"/>
      <c r="D38" s="66" t="s">
        <v>154</v>
      </c>
      <c r="E38" s="68"/>
    </row>
    <row r="39" spans="1:5" x14ac:dyDescent="0.2">
      <c r="A39" s="39"/>
      <c r="B39" s="64"/>
      <c r="C39" s="65"/>
      <c r="D39" s="64"/>
      <c r="E39" s="65"/>
    </row>
    <row r="40" spans="1:5" ht="12.75" customHeight="1" x14ac:dyDescent="0.2">
      <c r="A40" s="78" t="s">
        <v>146</v>
      </c>
      <c r="B40" s="78"/>
      <c r="C40" s="78"/>
      <c r="D40" s="78"/>
      <c r="E40" s="78"/>
    </row>
    <row r="41" spans="1:5" ht="24" customHeight="1" x14ac:dyDescent="0.2">
      <c r="A41" s="45" t="s">
        <v>147</v>
      </c>
      <c r="B41" s="66" t="s">
        <v>148</v>
      </c>
      <c r="C41" s="67"/>
      <c r="D41" s="68"/>
      <c r="E41" s="45" t="s">
        <v>150</v>
      </c>
    </row>
    <row r="42" spans="1:5" ht="12.75" customHeight="1" x14ac:dyDescent="0.2">
      <c r="A42" s="39">
        <v>44568</v>
      </c>
      <c r="B42" s="73" t="s">
        <v>149</v>
      </c>
      <c r="C42" s="77"/>
      <c r="D42" s="74"/>
      <c r="E42" s="42">
        <v>640290</v>
      </c>
    </row>
  </sheetData>
  <mergeCells count="68">
    <mergeCell ref="H8:I8"/>
    <mergeCell ref="J8:K8"/>
    <mergeCell ref="H5:I5"/>
    <mergeCell ref="J5:K5"/>
    <mergeCell ref="D5:E5"/>
    <mergeCell ref="D6:E6"/>
    <mergeCell ref="D7:E7"/>
    <mergeCell ref="D8:E8"/>
    <mergeCell ref="B5:C5"/>
    <mergeCell ref="B28:C28"/>
    <mergeCell ref="D28:E28"/>
    <mergeCell ref="A24:E24"/>
    <mergeCell ref="A1:E1"/>
    <mergeCell ref="A2:B2"/>
    <mergeCell ref="A3:B3"/>
    <mergeCell ref="A4:B4"/>
    <mergeCell ref="D2:E2"/>
    <mergeCell ref="D3:E3"/>
    <mergeCell ref="D4:E4"/>
    <mergeCell ref="A8:C8"/>
    <mergeCell ref="B6:C6"/>
    <mergeCell ref="B7:C7"/>
    <mergeCell ref="A37:E37"/>
    <mergeCell ref="A11:E11"/>
    <mergeCell ref="A14:E14"/>
    <mergeCell ref="A17:E17"/>
    <mergeCell ref="B12:C12"/>
    <mergeCell ref="B13:C13"/>
    <mergeCell ref="D12:E12"/>
    <mergeCell ref="D13:E13"/>
    <mergeCell ref="B15:C15"/>
    <mergeCell ref="D16:E16"/>
    <mergeCell ref="D15:E15"/>
    <mergeCell ref="D32:E32"/>
    <mergeCell ref="B36:C36"/>
    <mergeCell ref="B35:C35"/>
    <mergeCell ref="D35:E35"/>
    <mergeCell ref="B29:C29"/>
    <mergeCell ref="A9:C9"/>
    <mergeCell ref="D9:E9"/>
    <mergeCell ref="D10:E10"/>
    <mergeCell ref="A10:C10"/>
    <mergeCell ref="A34:E34"/>
    <mergeCell ref="D29:E29"/>
    <mergeCell ref="B30:C30"/>
    <mergeCell ref="D30:E30"/>
    <mergeCell ref="D31:E31"/>
    <mergeCell ref="B41:D41"/>
    <mergeCell ref="B42:D42"/>
    <mergeCell ref="B38:C38"/>
    <mergeCell ref="D38:E38"/>
    <mergeCell ref="D39:E39"/>
    <mergeCell ref="B39:C39"/>
    <mergeCell ref="A40:E40"/>
    <mergeCell ref="B16:C16"/>
    <mergeCell ref="D36:E36"/>
    <mergeCell ref="A31:C31"/>
    <mergeCell ref="A32:C32"/>
    <mergeCell ref="A33:C33"/>
    <mergeCell ref="D33:E33"/>
    <mergeCell ref="A25:B25"/>
    <mergeCell ref="D25:E25"/>
    <mergeCell ref="A26:B26"/>
    <mergeCell ref="D26:E26"/>
    <mergeCell ref="A27:B27"/>
    <mergeCell ref="D27:E27"/>
    <mergeCell ref="B18:D18"/>
    <mergeCell ref="B19:D19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D18" sqref="D18:F18"/>
    </sheetView>
  </sheetViews>
  <sheetFormatPr defaultRowHeight="12.75" x14ac:dyDescent="0.2"/>
  <cols>
    <col min="1" max="1" width="1.28515625" customWidth="1"/>
    <col min="2" max="2" width="14.28515625" customWidth="1"/>
    <col min="3" max="4" width="26.28515625" customWidth="1"/>
    <col min="5" max="5" width="19" customWidth="1"/>
    <col min="6" max="6" width="21.42578125" bestFit="1" customWidth="1"/>
  </cols>
  <sheetData>
    <row r="1" spans="2:6" s="1" customFormat="1" ht="7.9" customHeight="1" x14ac:dyDescent="0.2"/>
    <row r="2" spans="2:6" s="1" customFormat="1" ht="24" customHeight="1" x14ac:dyDescent="0.2">
      <c r="B2" s="78" t="s">
        <v>158</v>
      </c>
      <c r="C2" s="78"/>
      <c r="D2" s="78"/>
      <c r="E2" s="78"/>
      <c r="F2" s="78"/>
    </row>
    <row r="3" spans="2:6" s="1" customFormat="1" ht="19.7" customHeight="1" x14ac:dyDescent="0.2">
      <c r="B3" s="45" t="s">
        <v>147</v>
      </c>
      <c r="C3" s="45" t="s">
        <v>156</v>
      </c>
      <c r="D3" s="45" t="s">
        <v>4</v>
      </c>
      <c r="E3" s="45" t="s">
        <v>5</v>
      </c>
      <c r="F3" s="45" t="s">
        <v>9</v>
      </c>
    </row>
    <row r="4" spans="2:6" s="1" customFormat="1" ht="12" x14ac:dyDescent="0.2">
      <c r="B4" s="40"/>
      <c r="C4" s="40"/>
      <c r="D4" s="40"/>
      <c r="E4" s="40"/>
      <c r="F4" s="39"/>
    </row>
    <row r="5" spans="2:6" s="1" customFormat="1" ht="12" x14ac:dyDescent="0.2">
      <c r="B5" s="40"/>
      <c r="C5" s="40"/>
      <c r="D5" s="40"/>
      <c r="E5" s="40"/>
      <c r="F5" s="39"/>
    </row>
    <row r="6" spans="2:6" s="1" customFormat="1" ht="12" customHeight="1" x14ac:dyDescent="0.2">
      <c r="B6" s="78" t="s">
        <v>157</v>
      </c>
      <c r="C6" s="78"/>
      <c r="D6" s="78"/>
      <c r="E6" s="78"/>
      <c r="F6" s="78"/>
    </row>
    <row r="7" spans="2:6" s="1" customFormat="1" ht="24" x14ac:dyDescent="0.2">
      <c r="B7" s="45" t="s">
        <v>147</v>
      </c>
      <c r="C7" s="45" t="s">
        <v>156</v>
      </c>
      <c r="D7" s="45" t="s">
        <v>4</v>
      </c>
      <c r="E7" s="45" t="s">
        <v>5</v>
      </c>
      <c r="F7" s="45" t="s">
        <v>160</v>
      </c>
    </row>
    <row r="8" spans="2:6" s="1" customFormat="1" ht="25.5" customHeight="1" x14ac:dyDescent="0.2">
      <c r="B8" s="39"/>
      <c r="C8" s="40"/>
      <c r="D8" s="40"/>
      <c r="E8" s="41"/>
      <c r="F8" s="42"/>
    </row>
    <row r="9" spans="2:6" s="1" customFormat="1" ht="28.7" customHeight="1" x14ac:dyDescent="0.2"/>
    <row r="12" spans="2:6" ht="12.75" customHeight="1" x14ac:dyDescent="0.2">
      <c r="B12" s="78" t="s">
        <v>159</v>
      </c>
      <c r="C12" s="78"/>
      <c r="D12" s="78"/>
      <c r="E12" s="78"/>
      <c r="F12" s="78"/>
    </row>
    <row r="13" spans="2:6" ht="24" x14ac:dyDescent="0.2">
      <c r="B13" s="45" t="s">
        <v>147</v>
      </c>
      <c r="C13" s="45" t="s">
        <v>156</v>
      </c>
      <c r="D13" s="45" t="s">
        <v>4</v>
      </c>
      <c r="E13" s="45" t="s">
        <v>5</v>
      </c>
      <c r="F13" s="45" t="s">
        <v>9</v>
      </c>
    </row>
    <row r="14" spans="2:6" x14ac:dyDescent="0.2">
      <c r="B14" s="40"/>
      <c r="C14" s="40"/>
      <c r="D14" s="40"/>
      <c r="E14" s="40"/>
      <c r="F14" s="39"/>
    </row>
    <row r="15" spans="2:6" x14ac:dyDescent="0.2">
      <c r="B15" s="40"/>
      <c r="C15" s="40"/>
      <c r="D15" s="40"/>
      <c r="E15" s="40"/>
      <c r="F15" s="39"/>
    </row>
    <row r="16" spans="2:6" x14ac:dyDescent="0.2">
      <c r="B16" s="78" t="s">
        <v>157</v>
      </c>
      <c r="C16" s="78"/>
      <c r="D16" s="78"/>
      <c r="E16" s="78"/>
      <c r="F16" s="78"/>
    </row>
    <row r="17" spans="2:6" ht="24" x14ac:dyDescent="0.2">
      <c r="B17" s="45" t="s">
        <v>147</v>
      </c>
      <c r="C17" s="45" t="s">
        <v>156</v>
      </c>
      <c r="D17" s="45" t="s">
        <v>4</v>
      </c>
      <c r="E17" s="45" t="s">
        <v>5</v>
      </c>
      <c r="F17" s="45" t="s">
        <v>160</v>
      </c>
    </row>
    <row r="18" spans="2:6" ht="48" x14ac:dyDescent="0.2">
      <c r="B18" s="39">
        <v>44680</v>
      </c>
      <c r="C18" s="40">
        <v>151</v>
      </c>
      <c r="D18" s="40">
        <v>53002416000105</v>
      </c>
      <c r="E18" s="41" t="s">
        <v>145</v>
      </c>
      <c r="F18" s="42">
        <v>640290</v>
      </c>
    </row>
  </sheetData>
  <mergeCells count="4">
    <mergeCell ref="B2:F2"/>
    <mergeCell ref="B6:F6"/>
    <mergeCell ref="B16:F16"/>
    <mergeCell ref="B12:F1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8"/>
  <sheetViews>
    <sheetView workbookViewId="0">
      <selection activeCell="F12" sqref="F12"/>
    </sheetView>
  </sheetViews>
  <sheetFormatPr defaultRowHeight="12.75" x14ac:dyDescent="0.2"/>
  <cols>
    <col min="1" max="1" width="1" customWidth="1"/>
    <col min="2" max="2" width="10.7109375" customWidth="1"/>
    <col min="3" max="4" width="9.140625" customWidth="1"/>
    <col min="5" max="5" width="24.5703125" customWidth="1"/>
    <col min="6" max="6" width="28.7109375" customWidth="1"/>
    <col min="7" max="7" width="30.7109375" customWidth="1"/>
    <col min="8" max="8" width="30.5703125" customWidth="1"/>
    <col min="9" max="9" width="20.42578125" customWidth="1"/>
    <col min="10" max="10" width="6.140625" customWidth="1"/>
    <col min="11" max="11" width="18.28515625" customWidth="1"/>
    <col min="12" max="12" width="21.28515625" customWidth="1"/>
    <col min="13" max="13" width="4.7109375" customWidth="1"/>
  </cols>
  <sheetData>
    <row r="1" spans="2:7" x14ac:dyDescent="0.2">
      <c r="B1" s="78" t="s">
        <v>162</v>
      </c>
      <c r="C1" s="78"/>
      <c r="D1" s="78"/>
      <c r="E1" s="78"/>
      <c r="F1" s="78"/>
      <c r="G1" s="78"/>
    </row>
    <row r="2" spans="2:7" ht="60" x14ac:dyDescent="0.2">
      <c r="B2" s="45" t="s">
        <v>163</v>
      </c>
      <c r="C2" s="45" t="s">
        <v>156</v>
      </c>
      <c r="D2" s="45" t="s">
        <v>164</v>
      </c>
      <c r="E2" s="45" t="s">
        <v>4</v>
      </c>
      <c r="F2" s="45" t="s">
        <v>5</v>
      </c>
      <c r="G2" s="45" t="s">
        <v>165</v>
      </c>
    </row>
    <row r="3" spans="2:7" x14ac:dyDescent="0.2">
      <c r="B3" s="40"/>
      <c r="C3" s="40"/>
      <c r="D3" s="40"/>
      <c r="E3" s="40"/>
      <c r="F3" s="40"/>
      <c r="G3" s="39"/>
    </row>
    <row r="4" spans="2:7" x14ac:dyDescent="0.2">
      <c r="B4" s="40"/>
      <c r="C4" s="40"/>
      <c r="D4" s="40"/>
      <c r="E4" s="40"/>
      <c r="F4" s="40"/>
      <c r="G4" s="39"/>
    </row>
    <row r="5" spans="2:7" x14ac:dyDescent="0.2">
      <c r="B5" s="78" t="s">
        <v>166</v>
      </c>
      <c r="C5" s="78"/>
      <c r="D5" s="78"/>
      <c r="E5" s="78"/>
      <c r="F5" s="78"/>
      <c r="G5" s="78"/>
    </row>
    <row r="6" spans="2:7" ht="60" x14ac:dyDescent="0.2">
      <c r="B6" s="45" t="s">
        <v>147</v>
      </c>
      <c r="C6" s="45" t="s">
        <v>156</v>
      </c>
      <c r="D6" s="45" t="s">
        <v>164</v>
      </c>
      <c r="E6" s="45" t="s">
        <v>4</v>
      </c>
      <c r="F6" s="45" t="s">
        <v>5</v>
      </c>
      <c r="G6" s="45" t="s">
        <v>160</v>
      </c>
    </row>
    <row r="7" spans="2:7" x14ac:dyDescent="0.2">
      <c r="B7" s="39"/>
      <c r="C7" s="40"/>
      <c r="D7" s="40"/>
      <c r="E7" s="40"/>
      <c r="F7" s="41"/>
      <c r="G7" s="42"/>
    </row>
    <row r="8" spans="2:7" x14ac:dyDescent="0.2">
      <c r="B8" s="1"/>
      <c r="C8" s="1"/>
      <c r="D8" s="1"/>
      <c r="E8" s="1"/>
      <c r="F8" s="1"/>
      <c r="G8" s="1"/>
    </row>
    <row r="11" spans="2:7" x14ac:dyDescent="0.2">
      <c r="B11" s="78" t="s">
        <v>159</v>
      </c>
      <c r="C11" s="78"/>
      <c r="D11" s="78"/>
      <c r="E11" s="78"/>
      <c r="F11" s="78"/>
      <c r="G11" s="78"/>
    </row>
    <row r="12" spans="2:7" ht="60" x14ac:dyDescent="0.2">
      <c r="B12" s="45" t="s">
        <v>163</v>
      </c>
      <c r="C12" s="45" t="s">
        <v>156</v>
      </c>
      <c r="D12" s="45" t="s">
        <v>164</v>
      </c>
      <c r="E12" s="45" t="s">
        <v>4</v>
      </c>
      <c r="F12" s="45" t="s">
        <v>5</v>
      </c>
      <c r="G12" s="45" t="s">
        <v>165</v>
      </c>
    </row>
    <row r="13" spans="2:7" x14ac:dyDescent="0.2">
      <c r="B13" s="40"/>
      <c r="C13" s="40"/>
      <c r="D13" s="40"/>
      <c r="E13" s="40"/>
      <c r="F13" s="40"/>
      <c r="G13" s="39"/>
    </row>
    <row r="14" spans="2:7" x14ac:dyDescent="0.2">
      <c r="B14" s="40"/>
      <c r="C14" s="40"/>
      <c r="D14" s="40"/>
      <c r="E14" s="40"/>
      <c r="F14" s="40"/>
      <c r="G14" s="39"/>
    </row>
    <row r="15" spans="2:7" ht="12.75" customHeight="1" x14ac:dyDescent="0.2">
      <c r="B15" s="78" t="s">
        <v>166</v>
      </c>
      <c r="C15" s="78"/>
      <c r="D15" s="78"/>
      <c r="E15" s="78"/>
      <c r="F15" s="78"/>
      <c r="G15" s="78"/>
    </row>
    <row r="16" spans="2:7" ht="60" x14ac:dyDescent="0.2">
      <c r="B16" s="45" t="s">
        <v>147</v>
      </c>
      <c r="C16" s="45" t="s">
        <v>156</v>
      </c>
      <c r="D16" s="45" t="s">
        <v>164</v>
      </c>
      <c r="E16" s="45" t="s">
        <v>4</v>
      </c>
      <c r="F16" s="45" t="s">
        <v>5</v>
      </c>
      <c r="G16" s="45" t="s">
        <v>160</v>
      </c>
    </row>
    <row r="17" spans="2:7" ht="36" x14ac:dyDescent="0.2">
      <c r="B17" s="39">
        <v>44683</v>
      </c>
      <c r="C17" s="40">
        <v>149</v>
      </c>
      <c r="D17" s="40" t="s">
        <v>167</v>
      </c>
      <c r="E17" s="40">
        <v>53002416000105</v>
      </c>
      <c r="F17" s="41" t="s">
        <v>145</v>
      </c>
      <c r="G17" s="42">
        <v>640290</v>
      </c>
    </row>
    <row r="18" spans="2:7" x14ac:dyDescent="0.2">
      <c r="B18" s="1"/>
      <c r="C18" s="1"/>
      <c r="D18" s="1"/>
      <c r="E18" s="1"/>
      <c r="F18" s="1"/>
      <c r="G18" s="1"/>
    </row>
  </sheetData>
  <mergeCells count="4">
    <mergeCell ref="B15:G15"/>
    <mergeCell ref="B1:G1"/>
    <mergeCell ref="B5:G5"/>
    <mergeCell ref="B11:G11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nível1 2021</vt:lpstr>
      <vt:lpstr>nível1 2022</vt:lpstr>
      <vt:lpstr>nivel2 2022</vt:lpstr>
      <vt:lpstr>nivel2 21 e 22</vt:lpstr>
      <vt:lpstr>empenho 147</vt:lpstr>
      <vt:lpstr>Classificação Orçamentária</vt:lpstr>
      <vt:lpstr>Empenho</vt:lpstr>
      <vt:lpstr>Liquidação</vt:lpstr>
      <vt:lpstr>Pagamento</vt:lpstr>
      <vt:lpstr>processo de compra contrato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Késia Cristina Barbosa Alves Bomfá</cp:lastModifiedBy>
  <dcterms:created xsi:type="dcterms:W3CDTF">2022-05-05T14:11:05Z</dcterms:created>
  <dcterms:modified xsi:type="dcterms:W3CDTF">2022-06-01T16:44:11Z</dcterms:modified>
</cp:coreProperties>
</file>