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dre\Documents\teletrabalho\dados-mg\projeto-contrato\materiais-guias-referencia\"/>
    </mc:Choice>
  </mc:AlternateContent>
  <bookViews>
    <workbookView xWindow="0" yWindow="0" windowWidth="20490" windowHeight="7350" activeTab="1"/>
  </bookViews>
  <sheets>
    <sheet name="UST" sheetId="1" r:id="rId1"/>
    <sheet name="PRODEMGE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2" l="1"/>
  <c r="E5" i="2"/>
  <c r="E4" i="2"/>
  <c r="E3" i="2"/>
  <c r="E2" i="2"/>
  <c r="H25" i="1" l="1"/>
  <c r="F24" i="1"/>
  <c r="H24" i="1" s="1"/>
  <c r="F23" i="1"/>
  <c r="H23" i="1" s="1"/>
  <c r="F22" i="1"/>
  <c r="F20" i="1"/>
  <c r="F19" i="1"/>
  <c r="F17" i="1"/>
  <c r="H17" i="1" s="1"/>
  <c r="F18" i="1"/>
  <c r="H18" i="1" s="1"/>
  <c r="F16" i="1"/>
  <c r="F15" i="1"/>
  <c r="F14" i="1"/>
  <c r="H14" i="1" s="1"/>
  <c r="F13" i="1"/>
  <c r="H13" i="1" s="1"/>
  <c r="F12" i="1"/>
  <c r="H12" i="1" s="1"/>
  <c r="F11" i="1"/>
  <c r="H11" i="1" s="1"/>
  <c r="H5" i="1"/>
  <c r="H6" i="1"/>
  <c r="H7" i="1"/>
  <c r="H8" i="1"/>
  <c r="H9" i="1"/>
  <c r="H10" i="1"/>
  <c r="H15" i="1"/>
  <c r="H16" i="1"/>
  <c r="H19" i="1"/>
  <c r="H20" i="1"/>
  <c r="H21" i="1"/>
  <c r="H22" i="1"/>
  <c r="H2" i="1"/>
  <c r="H3" i="1"/>
  <c r="H4" i="1"/>
</calcChain>
</file>

<file path=xl/sharedStrings.xml><?xml version="1.0" encoding="utf-8"?>
<sst xmlns="http://schemas.openxmlformats.org/spreadsheetml/2006/main" count="114" uniqueCount="94">
  <si>
    <t>codigo</t>
  </si>
  <si>
    <t>area</t>
  </si>
  <si>
    <t>UST</t>
  </si>
  <si>
    <t>e1</t>
  </si>
  <si>
    <t>encontros</t>
  </si>
  <si>
    <t>equipe</t>
  </si>
  <si>
    <t>total UST</t>
  </si>
  <si>
    <t>e2</t>
  </si>
  <si>
    <t>e3</t>
  </si>
  <si>
    <t>r1</t>
  </si>
  <si>
    <t>r2</t>
  </si>
  <si>
    <t>r3</t>
  </si>
  <si>
    <t>r4</t>
  </si>
  <si>
    <t>r5</t>
  </si>
  <si>
    <t>ritos</t>
  </si>
  <si>
    <t>inception</t>
  </si>
  <si>
    <t>refinamento</t>
  </si>
  <si>
    <t>sprint planning</t>
  </si>
  <si>
    <t>sprint review</t>
  </si>
  <si>
    <t>sprint retrospective</t>
  </si>
  <si>
    <t>descrição</t>
  </si>
  <si>
    <t>alinhamento inicial</t>
  </si>
  <si>
    <t>formação time ágil</t>
  </si>
  <si>
    <t>workshop PO</t>
  </si>
  <si>
    <t>l1</t>
  </si>
  <si>
    <t>liderança ágil</t>
  </si>
  <si>
    <t>h1</t>
  </si>
  <si>
    <t>histórias</t>
  </si>
  <si>
    <t>a1</t>
  </si>
  <si>
    <t>arquitetura</t>
  </si>
  <si>
    <t>ad1</t>
  </si>
  <si>
    <t>ad2</t>
  </si>
  <si>
    <t>ad3</t>
  </si>
  <si>
    <t>ad4</t>
  </si>
  <si>
    <t>análise e desenho</t>
  </si>
  <si>
    <t>acompanhamento do scrum master</t>
  </si>
  <si>
    <t>entendimento, refinamento, escrita e validação</t>
  </si>
  <si>
    <t>4 a 40</t>
  </si>
  <si>
    <t>ce1</t>
  </si>
  <si>
    <t>chamados de erro</t>
  </si>
  <si>
    <t>b1</t>
  </si>
  <si>
    <t>t1</t>
  </si>
  <si>
    <t>f1</t>
  </si>
  <si>
    <t>ec1</t>
  </si>
  <si>
    <t>estudo</t>
  </si>
  <si>
    <t>implementação back-end</t>
  </si>
  <si>
    <t>implementação front-end</t>
  </si>
  <si>
    <t>teste</t>
  </si>
  <si>
    <t>definições</t>
  </si>
  <si>
    <t>identidade visual</t>
  </si>
  <si>
    <t>guia usabilidade</t>
  </si>
  <si>
    <t>prototipação</t>
  </si>
  <si>
    <t>preparação e implementação</t>
  </si>
  <si>
    <t>de 1 história</t>
  </si>
  <si>
    <t>documentação e apresentação do estudo</t>
  </si>
  <si>
    <t>solução de erros</t>
  </si>
  <si>
    <t>d1</t>
  </si>
  <si>
    <t>d2</t>
  </si>
  <si>
    <t>d3</t>
  </si>
  <si>
    <t>dados</t>
  </si>
  <si>
    <t>modelagem - criação</t>
  </si>
  <si>
    <t>modelagem - evolução</t>
  </si>
  <si>
    <t>automatização carga ou extração</t>
  </si>
  <si>
    <t>2 por tabela ou planilha</t>
  </si>
  <si>
    <t>4 por história</t>
  </si>
  <si>
    <t>proposta</t>
  </si>
  <si>
    <t>total_horas</t>
  </si>
  <si>
    <t>valor_total</t>
  </si>
  <si>
    <t>valor_medio_hora</t>
  </si>
  <si>
    <t>objeto</t>
  </si>
  <si>
    <t>inclusão do campo UPG</t>
  </si>
  <si>
    <t>N.1520.01.0003690/2021-08 /2021</t>
  </si>
  <si>
    <t>elaboracao_qtde</t>
  </si>
  <si>
    <t>elaboracao_valor</t>
  </si>
  <si>
    <t>codificacao_qtde</t>
  </si>
  <si>
    <t>codificacao_valor</t>
  </si>
  <si>
    <t>teste_qtde</t>
  </si>
  <si>
    <t>teste_valor</t>
  </si>
  <si>
    <t>transicao_qtde</t>
  </si>
  <si>
    <t>transicao_valor</t>
  </si>
  <si>
    <t>SEI - Processo</t>
  </si>
  <si>
    <t>SEI_link</t>
  </si>
  <si>
    <t>N.5140.01.0003846/2020-30 /2020</t>
  </si>
  <si>
    <t>anonimização dados pessoais em situações específicas</t>
  </si>
  <si>
    <t>Anonimizar os CPFs de credores pessoas físicas em 5 consultas</t>
  </si>
  <si>
    <t>ger_proj_qtde</t>
  </si>
  <si>
    <t>ger_proj_valor</t>
  </si>
  <si>
    <t>concepcao_qtde</t>
  </si>
  <si>
    <t>concepcao_valor</t>
  </si>
  <si>
    <t>Anonimizar os CPFs de credores pessoas físicas em mais 3 consultas</t>
  </si>
  <si>
    <t>arquitetura_qtde</t>
  </si>
  <si>
    <t>arquitetura_valor</t>
  </si>
  <si>
    <t>N.1520.01.0011833/2020-49 /2020</t>
  </si>
  <si>
    <t>alteração de leiaute da planilha de remuneração, com acréscimo dos campos CODEMGE e EMC, para viabilização da divulgação dos jetons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</si>
</sst>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ei.mg.gov.br/sei/controlador.php?acao=procedimento_trabalhar&amp;acao_origem=acompanhamento_listar&amp;acao_retorno=acompanhamento_listar&amp;id_procedimento=23764931&amp;infra_sistema=100000100&amp;infra_unidade_atual=110002843&amp;infra_hash=2603b38e4ba1d5bda20a9ff8fa21d51c875dc24068a1f8608f94b5c202790105" TargetMode="External"/><Relationship Id="rId2" Type="http://schemas.openxmlformats.org/officeDocument/2006/relationships/hyperlink" Target="https://www.sei.mg.gov.br/sei/controlador.php?acao=procedimento_trabalhar&amp;acao_origem=acompanhamento_listar&amp;acao_retorno=acompanhamento_listar&amp;id_procedimento=33031496&amp;infra_sistema=100000100&amp;infra_unidade_atual=110002843&amp;infra_hash=dab282dab3c6dfb1ad52299fdfaf8393f6e24b73274c5b9beaf36d4c2af55c1d" TargetMode="External"/><Relationship Id="rId1" Type="http://schemas.openxmlformats.org/officeDocument/2006/relationships/hyperlink" Target="https://www.sei.mg.gov.br/sei/controlador.php?acao=procedimento_trabalhar&amp;acao_origem=acompanhamento_listar&amp;acao_retorno=acompanhamento_listar&amp;id_procedimento=33031496&amp;infra_sistema=100000100&amp;infra_unidade_atual=110002843&amp;infra_hash=dab282dab3c6dfb1ad52299fdfaf8393f6e24b73274c5b9beaf36d4c2af55c1d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sei.mg.gov.br/sei/controlador.php?acao=procedimento_trabalhar&amp;acao_origem=acompanhamento_listar&amp;acao_retorno=acompanhamento_listar&amp;id_procedimento=26854708&amp;infra_sistema=100000100&amp;infra_unidade_atual=110002843&amp;infra_hash=15e3d92d06e84095ae2f197917eef86c2626e3e4c74eafcbe255dbdba92d3650" TargetMode="External"/><Relationship Id="rId4" Type="http://schemas.openxmlformats.org/officeDocument/2006/relationships/hyperlink" Target="https://www.sei.mg.gov.br/sei/controlador.php?acao=procedimento_trabalhar&amp;acao_origem=acompanhamento_listar&amp;acao_retorno=acompanhamento_listar&amp;id_procedimento=23764931&amp;infra_sistema=100000100&amp;infra_unidade_atual=110002843&amp;infra_hash=2603b38e4ba1d5bda20a9ff8fa21d51c875dc24068a1f8608f94b5c20279010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>
      <selection activeCell="B24" sqref="B24"/>
    </sheetView>
  </sheetViews>
  <sheetFormatPr defaultRowHeight="15" x14ac:dyDescent="0.25"/>
  <cols>
    <col min="2" max="2" width="17.28515625" bestFit="1" customWidth="1"/>
    <col min="3" max="3" width="44.28515625" bestFit="1" customWidth="1"/>
    <col min="4" max="5" width="18.7109375" customWidth="1"/>
  </cols>
  <sheetData>
    <row r="1" spans="1:8" x14ac:dyDescent="0.25">
      <c r="A1" t="s">
        <v>0</v>
      </c>
      <c r="B1" t="s">
        <v>1</v>
      </c>
      <c r="C1" t="s">
        <v>20</v>
      </c>
      <c r="D1" t="s">
        <v>2</v>
      </c>
      <c r="F1" t="s">
        <v>2</v>
      </c>
      <c r="G1" t="s">
        <v>5</v>
      </c>
      <c r="H1" t="s">
        <v>6</v>
      </c>
    </row>
    <row r="2" spans="1:8" x14ac:dyDescent="0.25">
      <c r="A2" t="s">
        <v>3</v>
      </c>
      <c r="B2" t="s">
        <v>4</v>
      </c>
      <c r="C2" t="s">
        <v>21</v>
      </c>
      <c r="D2">
        <v>1</v>
      </c>
      <c r="F2">
        <v>1</v>
      </c>
      <c r="G2">
        <v>2</v>
      </c>
      <c r="H2">
        <f>F2*G2</f>
        <v>2</v>
      </c>
    </row>
    <row r="3" spans="1:8" x14ac:dyDescent="0.25">
      <c r="A3" t="s">
        <v>7</v>
      </c>
      <c r="B3" t="s">
        <v>4</v>
      </c>
      <c r="C3" t="s">
        <v>22</v>
      </c>
      <c r="D3">
        <v>1</v>
      </c>
      <c r="F3">
        <v>2</v>
      </c>
      <c r="G3">
        <v>2</v>
      </c>
      <c r="H3">
        <f t="shared" ref="H3:H24" si="0">F3*G3</f>
        <v>4</v>
      </c>
    </row>
    <row r="4" spans="1:8" x14ac:dyDescent="0.25">
      <c r="A4" t="s">
        <v>8</v>
      </c>
      <c r="B4" t="s">
        <v>4</v>
      </c>
      <c r="C4" t="s">
        <v>23</v>
      </c>
      <c r="D4">
        <v>1</v>
      </c>
      <c r="F4">
        <v>2</v>
      </c>
      <c r="G4">
        <v>2</v>
      </c>
      <c r="H4">
        <f t="shared" si="0"/>
        <v>4</v>
      </c>
    </row>
    <row r="5" spans="1:8" x14ac:dyDescent="0.25">
      <c r="A5" t="s">
        <v>9</v>
      </c>
      <c r="B5" t="s">
        <v>14</v>
      </c>
      <c r="C5" t="s">
        <v>15</v>
      </c>
      <c r="D5">
        <v>1</v>
      </c>
      <c r="F5">
        <v>1</v>
      </c>
      <c r="G5">
        <v>2</v>
      </c>
      <c r="H5">
        <f t="shared" si="0"/>
        <v>2</v>
      </c>
    </row>
    <row r="6" spans="1:8" x14ac:dyDescent="0.25">
      <c r="A6" t="s">
        <v>10</v>
      </c>
      <c r="B6" t="s">
        <v>14</v>
      </c>
      <c r="C6" t="s">
        <v>16</v>
      </c>
      <c r="D6">
        <v>1</v>
      </c>
      <c r="F6">
        <v>1</v>
      </c>
      <c r="G6">
        <v>2</v>
      </c>
      <c r="H6">
        <f t="shared" si="0"/>
        <v>2</v>
      </c>
    </row>
    <row r="7" spans="1:8" x14ac:dyDescent="0.25">
      <c r="A7" t="s">
        <v>11</v>
      </c>
      <c r="B7" t="s">
        <v>14</v>
      </c>
      <c r="C7" t="s">
        <v>17</v>
      </c>
      <c r="D7">
        <v>1</v>
      </c>
      <c r="F7">
        <v>1</v>
      </c>
      <c r="G7">
        <v>2</v>
      </c>
      <c r="H7">
        <f t="shared" si="0"/>
        <v>2</v>
      </c>
    </row>
    <row r="8" spans="1:8" x14ac:dyDescent="0.25">
      <c r="A8" t="s">
        <v>12</v>
      </c>
      <c r="B8" t="s">
        <v>14</v>
      </c>
      <c r="C8" t="s">
        <v>18</v>
      </c>
      <c r="D8">
        <v>1</v>
      </c>
      <c r="F8">
        <v>1</v>
      </c>
      <c r="G8">
        <v>2</v>
      </c>
      <c r="H8">
        <f t="shared" si="0"/>
        <v>2</v>
      </c>
    </row>
    <row r="9" spans="1:8" x14ac:dyDescent="0.25">
      <c r="A9" t="s">
        <v>13</v>
      </c>
      <c r="B9" t="s">
        <v>14</v>
      </c>
      <c r="C9" t="s">
        <v>19</v>
      </c>
      <c r="D9">
        <v>1</v>
      </c>
      <c r="F9">
        <v>1</v>
      </c>
      <c r="G9">
        <v>2</v>
      </c>
      <c r="H9">
        <f t="shared" si="0"/>
        <v>2</v>
      </c>
    </row>
    <row r="10" spans="1:8" x14ac:dyDescent="0.25">
      <c r="A10" t="s">
        <v>24</v>
      </c>
      <c r="B10" t="s">
        <v>25</v>
      </c>
      <c r="C10" t="s">
        <v>35</v>
      </c>
      <c r="D10">
        <v>28</v>
      </c>
      <c r="G10">
        <v>2</v>
      </c>
      <c r="H10">
        <f t="shared" si="0"/>
        <v>0</v>
      </c>
    </row>
    <row r="11" spans="1:8" x14ac:dyDescent="0.25">
      <c r="A11" t="s">
        <v>26</v>
      </c>
      <c r="B11" t="s">
        <v>27</v>
      </c>
      <c r="C11" t="s">
        <v>36</v>
      </c>
      <c r="D11">
        <v>14</v>
      </c>
      <c r="F11">
        <f>3*D11</f>
        <v>42</v>
      </c>
      <c r="G11">
        <v>2</v>
      </c>
      <c r="H11">
        <f t="shared" si="0"/>
        <v>84</v>
      </c>
    </row>
    <row r="12" spans="1:8" x14ac:dyDescent="0.25">
      <c r="A12" t="s">
        <v>28</v>
      </c>
      <c r="B12" t="s">
        <v>29</v>
      </c>
      <c r="C12" t="s">
        <v>48</v>
      </c>
      <c r="D12">
        <v>10</v>
      </c>
      <c r="F12">
        <f>4*D12</f>
        <v>40</v>
      </c>
      <c r="G12">
        <v>2</v>
      </c>
      <c r="H12">
        <f t="shared" si="0"/>
        <v>80</v>
      </c>
    </row>
    <row r="13" spans="1:8" x14ac:dyDescent="0.25">
      <c r="A13" t="s">
        <v>30</v>
      </c>
      <c r="B13" t="s">
        <v>34</v>
      </c>
      <c r="C13" t="s">
        <v>49</v>
      </c>
      <c r="D13">
        <v>15</v>
      </c>
      <c r="F13">
        <f>1*D13</f>
        <v>15</v>
      </c>
      <c r="G13">
        <v>2</v>
      </c>
      <c r="H13">
        <f t="shared" si="0"/>
        <v>30</v>
      </c>
    </row>
    <row r="14" spans="1:8" x14ac:dyDescent="0.25">
      <c r="A14" t="s">
        <v>31</v>
      </c>
      <c r="B14" t="s">
        <v>34</v>
      </c>
      <c r="C14" t="s">
        <v>50</v>
      </c>
      <c r="D14">
        <v>5</v>
      </c>
      <c r="F14">
        <f>2*D14</f>
        <v>10</v>
      </c>
      <c r="G14">
        <v>2</v>
      </c>
      <c r="H14">
        <f t="shared" si="0"/>
        <v>20</v>
      </c>
    </row>
    <row r="15" spans="1:8" x14ac:dyDescent="0.25">
      <c r="A15" t="s">
        <v>32</v>
      </c>
      <c r="B15" t="s">
        <v>34</v>
      </c>
      <c r="C15" t="s">
        <v>51</v>
      </c>
      <c r="D15">
        <v>7</v>
      </c>
      <c r="F15">
        <f>3*D15</f>
        <v>21</v>
      </c>
      <c r="G15">
        <v>2</v>
      </c>
      <c r="H15">
        <f t="shared" si="0"/>
        <v>42</v>
      </c>
    </row>
    <row r="16" spans="1:8" x14ac:dyDescent="0.25">
      <c r="A16" t="s">
        <v>33</v>
      </c>
      <c r="B16" t="s">
        <v>34</v>
      </c>
      <c r="C16" t="s">
        <v>51</v>
      </c>
      <c r="D16">
        <v>9</v>
      </c>
      <c r="F16">
        <f>3*D16</f>
        <v>27</v>
      </c>
      <c r="G16">
        <v>2</v>
      </c>
      <c r="H16">
        <f t="shared" si="0"/>
        <v>54</v>
      </c>
    </row>
    <row r="17" spans="1:8" x14ac:dyDescent="0.25">
      <c r="A17" t="s">
        <v>40</v>
      </c>
      <c r="B17" t="s">
        <v>45</v>
      </c>
      <c r="C17" t="s">
        <v>53</v>
      </c>
      <c r="D17">
        <v>19</v>
      </c>
      <c r="F17">
        <f>8*D17</f>
        <v>152</v>
      </c>
      <c r="G17">
        <v>2</v>
      </c>
      <c r="H17">
        <f t="shared" si="0"/>
        <v>304</v>
      </c>
    </row>
    <row r="18" spans="1:8" x14ac:dyDescent="0.25">
      <c r="A18" t="s">
        <v>42</v>
      </c>
      <c r="B18" t="s">
        <v>46</v>
      </c>
      <c r="C18" t="s">
        <v>53</v>
      </c>
      <c r="D18">
        <v>19</v>
      </c>
      <c r="F18">
        <f>8*D18</f>
        <v>152</v>
      </c>
      <c r="G18">
        <v>2</v>
      </c>
      <c r="H18">
        <f t="shared" si="0"/>
        <v>304</v>
      </c>
    </row>
    <row r="19" spans="1:8" x14ac:dyDescent="0.25">
      <c r="A19" t="s">
        <v>41</v>
      </c>
      <c r="B19" t="s">
        <v>47</v>
      </c>
      <c r="C19" t="s">
        <v>52</v>
      </c>
      <c r="D19">
        <v>8</v>
      </c>
      <c r="F19">
        <f>4*D19</f>
        <v>32</v>
      </c>
      <c r="G19">
        <v>2</v>
      </c>
      <c r="H19">
        <f t="shared" si="0"/>
        <v>64</v>
      </c>
    </row>
    <row r="20" spans="1:8" x14ac:dyDescent="0.25">
      <c r="A20" t="s">
        <v>43</v>
      </c>
      <c r="B20" t="s">
        <v>44</v>
      </c>
      <c r="C20" t="s">
        <v>54</v>
      </c>
      <c r="D20">
        <v>1</v>
      </c>
      <c r="F20">
        <f>4*D20</f>
        <v>4</v>
      </c>
      <c r="G20">
        <v>2</v>
      </c>
      <c r="H20">
        <f t="shared" si="0"/>
        <v>8</v>
      </c>
    </row>
    <row r="21" spans="1:8" x14ac:dyDescent="0.25">
      <c r="A21" t="s">
        <v>38</v>
      </c>
      <c r="B21" t="s">
        <v>39</v>
      </c>
      <c r="C21" t="s">
        <v>55</v>
      </c>
      <c r="D21" t="s">
        <v>37</v>
      </c>
      <c r="G21">
        <v>2</v>
      </c>
      <c r="H21">
        <f t="shared" si="0"/>
        <v>0</v>
      </c>
    </row>
    <row r="22" spans="1:8" x14ac:dyDescent="0.25">
      <c r="A22" t="s">
        <v>56</v>
      </c>
      <c r="B22" t="s">
        <v>59</v>
      </c>
      <c r="C22" t="s">
        <v>60</v>
      </c>
      <c r="D22">
        <v>10</v>
      </c>
      <c r="F22">
        <f>8*D22</f>
        <v>80</v>
      </c>
      <c r="G22">
        <v>2</v>
      </c>
      <c r="H22">
        <f t="shared" si="0"/>
        <v>160</v>
      </c>
    </row>
    <row r="23" spans="1:8" x14ac:dyDescent="0.25">
      <c r="A23" t="s">
        <v>57</v>
      </c>
      <c r="B23" t="s">
        <v>59</v>
      </c>
      <c r="C23" t="s">
        <v>61</v>
      </c>
      <c r="D23" t="s">
        <v>64</v>
      </c>
      <c r="F23">
        <f>8*4</f>
        <v>32</v>
      </c>
      <c r="G23">
        <v>2</v>
      </c>
      <c r="H23">
        <f t="shared" si="0"/>
        <v>64</v>
      </c>
    </row>
    <row r="24" spans="1:8" x14ac:dyDescent="0.25">
      <c r="A24" t="s">
        <v>58</v>
      </c>
      <c r="B24" t="s">
        <v>59</v>
      </c>
      <c r="C24" t="s">
        <v>62</v>
      </c>
      <c r="D24" t="s">
        <v>63</v>
      </c>
      <c r="F24">
        <f>4*2</f>
        <v>8</v>
      </c>
      <c r="G24">
        <v>2</v>
      </c>
      <c r="H24">
        <f t="shared" si="0"/>
        <v>16</v>
      </c>
    </row>
    <row r="25" spans="1:8" x14ac:dyDescent="0.25">
      <c r="H25">
        <f>SUM(H2:H24)</f>
        <v>1250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"/>
  <sheetViews>
    <sheetView tabSelected="1" workbookViewId="0">
      <selection activeCell="K7" sqref="K7"/>
    </sheetView>
  </sheetViews>
  <sheetFormatPr defaultRowHeight="15" x14ac:dyDescent="0.25"/>
  <sheetData>
    <row r="1" spans="1:20" x14ac:dyDescent="0.25">
      <c r="A1" t="s">
        <v>65</v>
      </c>
      <c r="B1" t="s">
        <v>69</v>
      </c>
      <c r="C1" t="s">
        <v>66</v>
      </c>
      <c r="D1" t="s">
        <v>67</v>
      </c>
      <c r="E1" t="s">
        <v>68</v>
      </c>
      <c r="F1" t="s">
        <v>87</v>
      </c>
      <c r="G1" t="s">
        <v>88</v>
      </c>
      <c r="H1" t="s">
        <v>72</v>
      </c>
      <c r="I1" t="s">
        <v>73</v>
      </c>
      <c r="J1" t="s">
        <v>90</v>
      </c>
      <c r="K1" t="s">
        <v>91</v>
      </c>
      <c r="L1" t="s">
        <v>74</v>
      </c>
      <c r="M1" t="s">
        <v>75</v>
      </c>
      <c r="N1" t="s">
        <v>76</v>
      </c>
      <c r="O1" t="s">
        <v>77</v>
      </c>
      <c r="P1" t="s">
        <v>78</v>
      </c>
      <c r="Q1" t="s">
        <v>79</v>
      </c>
      <c r="R1" t="s">
        <v>85</v>
      </c>
      <c r="S1" t="s">
        <v>86</v>
      </c>
      <c r="T1" t="s">
        <v>81</v>
      </c>
    </row>
    <row r="2" spans="1:20" x14ac:dyDescent="0.25">
      <c r="A2" t="s">
        <v>71</v>
      </c>
      <c r="B2" t="s">
        <v>83</v>
      </c>
      <c r="C2">
        <v>16</v>
      </c>
      <c r="D2">
        <v>1999</v>
      </c>
      <c r="E2">
        <f>D2/C2</f>
        <v>124.9375</v>
      </c>
      <c r="F2">
        <v>0</v>
      </c>
      <c r="G2">
        <v>0</v>
      </c>
      <c r="H2">
        <v>4.5</v>
      </c>
      <c r="I2">
        <v>828</v>
      </c>
      <c r="J2">
        <v>0</v>
      </c>
      <c r="K2">
        <v>0</v>
      </c>
      <c r="L2">
        <v>9</v>
      </c>
      <c r="M2">
        <v>846</v>
      </c>
      <c r="N2">
        <v>1.5</v>
      </c>
      <c r="O2">
        <v>141</v>
      </c>
      <c r="P2">
        <v>1</v>
      </c>
      <c r="Q2">
        <v>184</v>
      </c>
      <c r="T2" s="1" t="s">
        <v>80</v>
      </c>
    </row>
    <row r="3" spans="1:20" x14ac:dyDescent="0.25">
      <c r="A3" t="s">
        <v>71</v>
      </c>
      <c r="B3" t="s">
        <v>70</v>
      </c>
      <c r="C3">
        <v>4</v>
      </c>
      <c r="D3">
        <v>601</v>
      </c>
      <c r="E3">
        <f>D3/C3</f>
        <v>150.25</v>
      </c>
      <c r="F3">
        <v>0</v>
      </c>
      <c r="G3">
        <v>0</v>
      </c>
      <c r="H3">
        <v>1.5</v>
      </c>
      <c r="I3">
        <v>276</v>
      </c>
      <c r="J3">
        <v>0</v>
      </c>
      <c r="K3">
        <v>0</v>
      </c>
      <c r="L3">
        <v>1</v>
      </c>
      <c r="M3">
        <v>94</v>
      </c>
      <c r="N3">
        <v>0.5</v>
      </c>
      <c r="O3">
        <v>47</v>
      </c>
      <c r="P3">
        <v>1</v>
      </c>
      <c r="Q3">
        <v>184</v>
      </c>
      <c r="T3" s="1" t="s">
        <v>80</v>
      </c>
    </row>
    <row r="4" spans="1:20" x14ac:dyDescent="0.25">
      <c r="A4" t="s">
        <v>82</v>
      </c>
      <c r="B4" t="s">
        <v>84</v>
      </c>
      <c r="C4">
        <v>164</v>
      </c>
      <c r="D4">
        <v>22526</v>
      </c>
      <c r="E4">
        <f>D4/C4</f>
        <v>137.35365853658536</v>
      </c>
      <c r="F4">
        <v>2</v>
      </c>
      <c r="G4">
        <v>496</v>
      </c>
      <c r="H4">
        <v>48</v>
      </c>
      <c r="I4">
        <v>8832</v>
      </c>
      <c r="J4">
        <v>0</v>
      </c>
      <c r="K4">
        <v>0</v>
      </c>
      <c r="L4">
        <v>77</v>
      </c>
      <c r="M4">
        <v>7238</v>
      </c>
      <c r="N4">
        <v>17</v>
      </c>
      <c r="O4">
        <v>1598</v>
      </c>
      <c r="P4">
        <v>9</v>
      </c>
      <c r="Q4">
        <v>1656</v>
      </c>
      <c r="R4">
        <v>11</v>
      </c>
      <c r="S4">
        <v>2706</v>
      </c>
      <c r="T4" s="1" t="s">
        <v>80</v>
      </c>
    </row>
    <row r="5" spans="1:20" x14ac:dyDescent="0.25">
      <c r="A5" t="s">
        <v>82</v>
      </c>
      <c r="B5" t="s">
        <v>89</v>
      </c>
      <c r="C5">
        <v>48</v>
      </c>
      <c r="D5">
        <v>6714</v>
      </c>
      <c r="E5">
        <f>D5/C5</f>
        <v>139.875</v>
      </c>
      <c r="F5">
        <v>1</v>
      </c>
      <c r="G5">
        <v>248</v>
      </c>
      <c r="H5">
        <v>13</v>
      </c>
      <c r="I5">
        <v>2392</v>
      </c>
      <c r="J5">
        <v>1</v>
      </c>
      <c r="K5">
        <v>184</v>
      </c>
      <c r="L5">
        <v>22</v>
      </c>
      <c r="M5">
        <v>2068</v>
      </c>
      <c r="N5">
        <v>5</v>
      </c>
      <c r="O5">
        <v>470</v>
      </c>
      <c r="P5">
        <v>2</v>
      </c>
      <c r="Q5">
        <v>368</v>
      </c>
      <c r="R5">
        <v>4</v>
      </c>
      <c r="S5">
        <v>984</v>
      </c>
      <c r="T5" s="1" t="s">
        <v>80</v>
      </c>
    </row>
    <row r="6" spans="1:20" x14ac:dyDescent="0.25">
      <c r="A6" t="s">
        <v>92</v>
      </c>
      <c r="B6" t="s">
        <v>93</v>
      </c>
      <c r="C6">
        <v>40</v>
      </c>
      <c r="D6">
        <v>3760</v>
      </c>
      <c r="E6">
        <f>D6/C6</f>
        <v>94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40</v>
      </c>
      <c r="M6">
        <v>3760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 s="1" t="s">
        <v>80</v>
      </c>
    </row>
  </sheetData>
  <hyperlinks>
    <hyperlink ref="T2" r:id="rId1" display="https://www.sei.mg.gov.br/sei/controlador.php?acao=procedimento_trabalhar&amp;acao_origem=acompanhamento_listar&amp;acao_retorno=acompanhamento_listar&amp;id_procedimento=33031496&amp;infra_sistema=100000100&amp;infra_unidade_atual=110002843&amp;infra_hash=dab282dab3c6dfb1ad52299fdfaf8393f6e24b73274c5b9beaf36d4c2af55c1d"/>
    <hyperlink ref="T3" r:id="rId2" display="https://www.sei.mg.gov.br/sei/controlador.php?acao=procedimento_trabalhar&amp;acao_origem=acompanhamento_listar&amp;acao_retorno=acompanhamento_listar&amp;id_procedimento=33031496&amp;infra_sistema=100000100&amp;infra_unidade_atual=110002843&amp;infra_hash=dab282dab3c6dfb1ad52299fdfaf8393f6e24b73274c5b9beaf36d4c2af55c1d"/>
    <hyperlink ref="T4" r:id="rId3" display="https://www.sei.mg.gov.br/sei/controlador.php?acao=procedimento_trabalhar&amp;acao_origem=acompanhamento_listar&amp;acao_retorno=acompanhamento_listar&amp;id_procedimento=23764931&amp;infra_sistema=100000100&amp;infra_unidade_atual=110002843&amp;infra_hash=2603b38e4ba1d5bda20a9ff8fa21d51c875dc24068a1f8608f94b5c202790105"/>
    <hyperlink ref="T5" r:id="rId4" display="https://www.sei.mg.gov.br/sei/controlador.php?acao=procedimento_trabalhar&amp;acao_origem=acompanhamento_listar&amp;acao_retorno=acompanhamento_listar&amp;id_procedimento=23764931&amp;infra_sistema=100000100&amp;infra_unidade_atual=110002843&amp;infra_hash=2603b38e4ba1d5bda20a9ff8fa21d51c875dc24068a1f8608f94b5c202790105"/>
    <hyperlink ref="T6" r:id="rId5" display="https://www.sei.mg.gov.br/sei/controlador.php?acao=procedimento_trabalhar&amp;acao_origem=acompanhamento_listar&amp;acao_retorno=acompanhamento_listar&amp;id_procedimento=26854708&amp;infra_sistema=100000100&amp;infra_unidade_atual=110002843&amp;infra_hash=15e3d92d06e84095ae2f197917eef86c2626e3e4c74eafcbe255dbdba92d3650"/>
  </hyperlinks>
  <pageMargins left="0.511811024" right="0.511811024" top="0.78740157499999996" bottom="0.78740157499999996" header="0.31496062000000002" footer="0.31496062000000002"/>
  <pageSetup paperSize="9"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UST</vt:lpstr>
      <vt:lpstr>PRODEMGE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</dc:creator>
  <cp:lastModifiedBy>Andre</cp:lastModifiedBy>
  <dcterms:created xsi:type="dcterms:W3CDTF">2021-06-02T19:09:47Z</dcterms:created>
  <dcterms:modified xsi:type="dcterms:W3CDTF">2021-06-07T18:12:30Z</dcterms:modified>
</cp:coreProperties>
</file>