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2980" windowHeight="8496" activeTab="1"/>
  </bookViews>
  <sheets>
    <sheet name="Kế hoạch từ khóa" sheetId="1" r:id="rId1"/>
    <sheet name="Ước tính lượng trung cập" sheetId="2" r:id="rId2"/>
    <sheet name="Sản phẩm phễu từng danh mục" sheetId="3" r:id="rId3"/>
  </sheets>
  <calcPr calcId="145621"/>
</workbook>
</file>

<file path=xl/calcChain.xml><?xml version="1.0" encoding="utf-8"?>
<calcChain xmlns="http://schemas.openxmlformats.org/spreadsheetml/2006/main">
  <c r="C2" i="2" l="1"/>
  <c r="L9" i="1" l="1"/>
  <c r="H2" i="2" l="1"/>
  <c r="H3" i="2"/>
  <c r="H4" i="2"/>
  <c r="G3" i="2"/>
  <c r="G4" i="2"/>
  <c r="G2" i="2"/>
  <c r="E2" i="2"/>
  <c r="E3" i="2"/>
  <c r="E4" i="2"/>
  <c r="C4" i="2"/>
  <c r="D4" i="2" s="1"/>
  <c r="C3" i="2"/>
  <c r="B4" i="2"/>
  <c r="B3" i="2"/>
  <c r="D3" i="2" l="1"/>
  <c r="F3" i="2" s="1"/>
  <c r="J3" i="2" s="1"/>
  <c r="F4" i="2"/>
  <c r="D2" i="2"/>
  <c r="F2" i="2" s="1"/>
  <c r="I53" i="1"/>
  <c r="J4" i="2" l="1"/>
  <c r="I4" i="2"/>
  <c r="I3" i="2"/>
  <c r="J2" i="2"/>
  <c r="I2" i="2"/>
  <c r="L26" i="1"/>
  <c r="L50" i="1" l="1"/>
  <c r="L31" i="1" l="1"/>
  <c r="L29" i="1"/>
  <c r="L40" i="1"/>
  <c r="L43" i="1"/>
  <c r="L16" i="1"/>
  <c r="L7" i="1"/>
  <c r="L49" i="1"/>
  <c r="L47" i="1"/>
  <c r="L10" i="1"/>
  <c r="L5" i="1"/>
  <c r="L13" i="1"/>
  <c r="L33" i="1"/>
  <c r="L38" i="1"/>
  <c r="L6" i="1"/>
  <c r="L39" i="1"/>
  <c r="L45" i="1"/>
  <c r="L42" i="1"/>
  <c r="L30" i="1"/>
  <c r="L20" i="1"/>
  <c r="L15" i="1"/>
  <c r="L17" i="1"/>
  <c r="L37" i="1"/>
  <c r="L21" i="1"/>
  <c r="L8" i="1"/>
  <c r="L3" i="1"/>
  <c r="L12" i="1"/>
  <c r="L11" i="1"/>
  <c r="L36" i="1"/>
  <c r="L32" i="1"/>
  <c r="L41" i="1"/>
  <c r="L28" i="1"/>
  <c r="L19" i="1"/>
  <c r="L34" i="1"/>
  <c r="L22" i="1"/>
  <c r="L24" i="1"/>
  <c r="L27" i="1"/>
  <c r="L35" i="1"/>
  <c r="L18" i="1"/>
  <c r="L14" i="1"/>
  <c r="L23" i="1"/>
  <c r="L4" i="1"/>
  <c r="L25" i="1"/>
  <c r="L48" i="1"/>
  <c r="L46" i="1"/>
  <c r="L44" i="1"/>
  <c r="L53" i="1" l="1"/>
  <c r="M53" i="1" s="1"/>
</calcChain>
</file>

<file path=xl/sharedStrings.xml><?xml version="1.0" encoding="utf-8"?>
<sst xmlns="http://schemas.openxmlformats.org/spreadsheetml/2006/main" count="315" uniqueCount="284">
  <si>
    <t>Bảng Giá Hàng Xá</t>
  </si>
  <si>
    <t>STT</t>
  </si>
  <si>
    <t>Loại</t>
  </si>
  <si>
    <t>Sản phẩm</t>
  </si>
  <si>
    <t>Bánh</t>
  </si>
  <si>
    <t>Bánh đồng tiền hạt điều - 300G - Hũ Pet 700ml</t>
  </si>
  <si>
    <t>Bánh Đồng Tiền Hạt Điều Mix 3 V - 300g Hu PET 700ml</t>
  </si>
  <si>
    <t>Banh Gấu Mix 3 vị 420g - Hu PE 930m Hủ PET )</t>
  </si>
  <si>
    <t>Bánh Tại Heo Mix 2 vị 330g Hũ PE 930ml ( HU PET )</t>
  </si>
  <si>
    <t>Chè Dưỡng Nhan - 400gr - Gối ( Hủ PET )</t>
  </si>
  <si>
    <t>Me Cam Thảo - 500g Hú PE 700ml ( Hú PET )</t>
  </si>
  <si>
    <t>Me Lào Muối Tôm - 500g - Hủ Nhựa V130 (Hũ PET )</t>
  </si>
  <si>
    <t>Rong Biển cháy tỏi - 150gr - Hủ PET 930ml</t>
  </si>
  <si>
    <t>Da Heo Mắm Hành- 160gr - Hũ PET 930ml</t>
  </si>
  <si>
    <t>Da Heo Tỏi Ớt - 160gr - Hủ PET 930ml</t>
  </si>
  <si>
    <t>Nho Raisins - 425gr - Lon ( Hu PET)</t>
  </si>
  <si>
    <t>Chùm Ruột Chanh Muối - 500gr - Hũ PET 700ml Hũ PET</t>
  </si>
  <si>
    <t>Cơm Cháy Lắc Khô Gà - 300g - Hũ PET 930ml</t>
  </si>
  <si>
    <t>Trái Cây</t>
  </si>
  <si>
    <t>Khoai Môn Sấy  - 300g - Hủ PET 930ml</t>
  </si>
  <si>
    <t>Khoai Tím Sợi Sấy XK - 300g Hũ PET  930ml</t>
  </si>
  <si>
    <t>Khoai Vàng Sợi Sấy XK - 300g Hũ PET - 930ml ( Hủ PET</t>
  </si>
  <si>
    <t>Chuối Sứ Sấy XK - 300g - Hủ PET 930ml</t>
  </si>
  <si>
    <t>Mít Thái Sấy Giòn - 200G - Hũ PET 930ml</t>
  </si>
  <si>
    <t>Khô Bò Miếng - 300g - Hu PET 330ml ( Hủ PET)</t>
  </si>
  <si>
    <t>Khô Bò Que - 300g - Hủ PET 930ml Hũ PET</t>
  </si>
  <si>
    <t>khô Bò Sợi Dài Lá Chanh - 300g - Hủ PET 700ml ( HU PET )</t>
  </si>
  <si>
    <t>Khô Cá Thiều Que - 200g - Hủ PET 700ml ( Hu PET )</t>
  </si>
  <si>
    <t>Khô Gà Lá Chanh - 300g - Hủ PET 330ml</t>
  </si>
  <si>
    <t>Khô Heo Cháy Tỏi - 300g Hũ PET 930ml</t>
  </si>
  <si>
    <t>Mực Cán Tẩm Vị- 200g Hủ PET 930ml</t>
  </si>
  <si>
    <t>Mực sợi hấp nước Dừa 300g Hũ PET 930 ml ( Hu PET )</t>
  </si>
  <si>
    <t>Mực Xé Tẩm Vi - 250g - Hu PET 930ml ( Hu PET</t>
  </si>
  <si>
    <t>Chà Bông Xù 300g Hũ PET 930ml ( Hũ PET )</t>
  </si>
  <si>
    <t>Khô</t>
  </si>
  <si>
    <t>Kẹo</t>
  </si>
  <si>
    <t>Keo Bi Trái Cây - 500g -HŨ PET 540m ( HU PET ) Kẹo</t>
  </si>
  <si>
    <t>Kẹo Bông Gòn 250g - Hů PET 930ml ( HŨ PET )</t>
  </si>
  <si>
    <t>Kẹo Dâu Tây - 400 gram - Hũ PET 540ml ( Hũ PET)</t>
  </si>
  <si>
    <t>Kẹo Dẻo Trái Cây Mix - 400 gram - Hu PET 540ml ( Hủ PET</t>
  </si>
  <si>
    <t>Kẹo Me Cay - 400 gram -Hũ PET 540ml ( Hũ PET )</t>
  </si>
  <si>
    <t>Keo Sỏi Đá Socola - 500g Hũ PET 700ml</t>
  </si>
  <si>
    <t>Hạt  Điều Rang Tỏi Ớt - 500g - Hũ PET 930ml ( Hũ PET )</t>
  </si>
  <si>
    <t>Hạnh nhân Rang Bơ 500g Hũ PET 930ml</t>
  </si>
  <si>
    <t>Hạt Macca Tây Nguyên - 500g - Hũ PET 330ml HU PET )</t>
  </si>
  <si>
    <t>Hạt Óc Chó ( Mỹ) - 300g - HÚ PET 930ml ( Hu PET ) 330ml</t>
  </si>
  <si>
    <t>Đậu</t>
  </si>
  <si>
    <t>Đậu Hà Lan Mix 5 Vị - 450g - Hu PET HU PET )</t>
  </si>
  <si>
    <t>Đậu Hà Lan Tỏi Ớt - 450g - Hủ PET 9300ml Hủ PET )</t>
  </si>
  <si>
    <t>Số Lượng</t>
  </si>
  <si>
    <t>Giá</t>
  </si>
  <si>
    <t>Thành phần</t>
  </si>
  <si>
    <t>Bột mì, đường, đường nha, sữa, socola, baking Soda, muối ăn...</t>
  </si>
  <si>
    <t>Bột mì, bơ nhạt, đường bột, trứng gà, sữa tưởi, vani</t>
  </si>
  <si>
    <t>Bột mì, nước cốt dừa, lòng đỏ trứng gà, bột cacao, muối, đường, bơ lạt ..</t>
  </si>
  <si>
    <t>Bột mì, bột nở, trứng, dầu ăn, đường, nước</t>
  </si>
  <si>
    <t>Me chín,  gừng, muối bột, đường, bột nếp, cam thảo</t>
  </si>
  <si>
    <t>Me chín, đường, muối, ớt</t>
  </si>
  <si>
    <t>Rong biển, tỏi băm, muối tôm, đường trắng, dầu ăn, ớt băm</t>
  </si>
  <si>
    <t>Da heo, tỏi, ớt, nước mắm, hành lá, muối, bột ngọt vừa đủ</t>
  </si>
  <si>
    <t>Da heo, tỏi, ớt, nước mắm, ớt, muối, bột ngọt vừa đủ</t>
  </si>
  <si>
    <t>Chùm ruột, đường, bột ớt, muối, nước cốt chanh</t>
  </si>
  <si>
    <t>Gạo nếp, dầu ăn, chà bông, khô gà, đường, nước mắm, hành lá, ớt bột</t>
  </si>
  <si>
    <t>Khoai lang, dầu ăn, bột ngô, muối ăn, đường</t>
  </si>
  <si>
    <t>Khoai môn dầu ăn, bột ngô, muối ăn,đường</t>
  </si>
  <si>
    <t>Khoai lang tím dầu ăn, bột ngô, muối ăn,đường</t>
  </si>
  <si>
    <t>Khoai vàng dầu ăn, bột ngô, muối ăn,đường</t>
  </si>
  <si>
    <t>Chuối chín, chanh tươi, đường, vani</t>
  </si>
  <si>
    <t>Mít, chanh, đường, muối</t>
  </si>
  <si>
    <t>Thịt bò, xả, tỏi, ớt, hạt tiêu, muối, đường, dầu ăn, mật ong</t>
  </si>
  <si>
    <t>Thịt bò, xả, tỏi, ớt, hạt tiêu, muối, đường, dầu ăn, mật ong, lá chanh, ớt</t>
  </si>
  <si>
    <t>Cá  thiều, tỏi băm, ớt bột, dầu ăn, nước mắm, cà phê đường</t>
  </si>
  <si>
    <t>Ức gà tươi, muối , đường, lá chanh, tỏi ớt, mật ong, gia vị</t>
  </si>
  <si>
    <t>Thịt nạc heo, hành tây, xả muối , đường, tỏi ớt, mật ong, gia vị</t>
  </si>
  <si>
    <t>Mực tươi, ớt tươi, muối, đường, nước mắm, nước cốt dừa</t>
  </si>
  <si>
    <t>Mực tươi, ớt tươi, muối, đường, nước mắm, dầu ăn</t>
  </si>
  <si>
    <t>Thịt heo nạc, hạt nêm, nước mắm, dầu hào, đường, tỏi</t>
  </si>
  <si>
    <t>Đậu phộng, đường, bột canh, bột nếp, bột mì, dầu ăn, nước cốt dừa</t>
  </si>
  <si>
    <t>Đậu phộng, đường, bột canh, bột nếp, bột mì, dầu ăn, nước cốt dừa, gia vị, tỏi, ớt</t>
  </si>
  <si>
    <t>Đậu Hà Lan, dầu ăn, muối, đường, chất điều vị</t>
  </si>
  <si>
    <t>Đậu Hà Lan, dầu ăn, muối, đường, tỏi, ớt, chất điều vị</t>
  </si>
  <si>
    <t>Hanh nhân, hạt macca,hạt điều, hạt óc chó, hạt dẻ cười</t>
  </si>
  <si>
    <t>Me chín, muối, đường, mật ong, gia vị</t>
  </si>
  <si>
    <t>Dâu tằm, đường tinh luyện</t>
  </si>
  <si>
    <t>Dâu tây đường tinh luyện</t>
  </si>
  <si>
    <t>Bánh đồng tiền,hạnh nhân, hạt bí, hạt điều bể, nho khô, mè trắng, mạch nha</t>
  </si>
  <si>
    <t>Tuyết yến, nhựa đào, liên tử, táo đỏ, kỷ tử, long nhãn, hạt chua</t>
  </si>
  <si>
    <t>Hat óc chó sấy</t>
  </si>
  <si>
    <t>Hat macca chó sấy</t>
  </si>
  <si>
    <t>Hat hạnh nhân, bơ, tỏi, đường, dầu ăn</t>
  </si>
  <si>
    <t>Hạt điều tách vỏ, bơ, đường , tỏi , ớt gia vị vừa đủ</t>
  </si>
  <si>
    <t>Hướng dẫn sử dụng: Dùng trực tiếp
Bảo quản:nhiệt độ thường, nơi khô ráo</t>
  </si>
  <si>
    <t>Giá mặc định</t>
  </si>
  <si>
    <t>Giá sau giảm</t>
  </si>
  <si>
    <t>Từ Khóa/Volumn/Cost</t>
  </si>
  <si>
    <t>Mạch nha, hạt điều,vừng , bột mì, bột năng, bơ đường, nước cốt dừa, trứng gà, gia vị vừa đủ</t>
  </si>
  <si>
    <t>SL bán dự kiến/tháng</t>
  </si>
  <si>
    <t>Ghi Chú</t>
  </si>
  <si>
    <t>Tạo hiệu ứng chim mồi cho sản phẩm bánh đồng tiền mix ngũ hạt, một sản phẩm giá cao hơn để làm neo cho sản phẩm kia. Mix hạt điều 59-61</t>
  </si>
  <si>
    <t>.Bánh gấu/9.065/1.417
.bánh gấu mix 3 vị/1.208/1.533
.bánh gấu nhân kem/7.393/2664
.bánh gấu nhân kem đủ vị 29/400
.bánh gấu thiên hồng/2.113/400
.bánh con gấu/98/970
. Bánh gấu kem/49/845
.bánh quy gấu/21/400
.bánh gấu nhân kem đủ vị/22/512
. bánh gấu mix 4 vị/10/400</t>
  </si>
  <si>
    <t>. bánh tai heo/2.030/1.415
. bánh tai heo nhí/472/1.174
. bánh tai heo nhí mix 2 vị/5/400</t>
  </si>
  <si>
    <t xml:space="preserve"> Lợi nhuận/tháng</t>
  </si>
  <si>
    <t>.bim bim que đậu hà lan/796/995
.bim bim que mix/108/400
.bim bim que /3.172/400
.bim bim que cay/154/400
.bim bim tăm đậu/156/400</t>
  </si>
  <si>
    <t>Bim Bim Que Tăm Đậu - 350g Hủ PE 930ml ( Hu PET )</t>
  </si>
  <si>
    <t xml:space="preserve">Đậu Hà Lan sạch được tuyển chọn kĩ càng và sấy giòn vừa tới, cùng bim bim tăm kết hợp tạo nên vị thơm giòn hơi hơi cay tê bùi ngậy cuốn hút, hương vị của tuổi thơ. Ăn liền ngay khi mở hộp, rất thích hợp nhâm nhi khi học bài, làm việc hay xem phim một mình, xem phim cùng bạn bè, người iu.
</t>
  </si>
  <si>
    <t>.chè dưỡng nhan/41.731/5.165
.chè dưỡng nhan set/5.914/400
.set chè dưỡng nhan/7/2.940
.chè tuyết yến/338/1.027
.tuyết yến/23/1.650
.chè tuyết yến dưỡng nhan/2.084/1.925
.chè tuyết yến dưỡng nhan tự nấu/66/3.307
.chè tuyết yến 12 vị/13/3.301
.chè dưỡng nhan tuyết yến/1.540/2.764
.chè dưỡng nhan 12 vị/195/899
.chè dưỡng nhan gói lớn/9/3.815</t>
  </si>
  <si>
    <t xml:space="preserve">.ô mai me/366/1.239
.me cam thảo/83/400
.xí muội cam thảo/26/417
.ô mai me cam thảo/35/752
.ô mai me gừng/86/710
</t>
  </si>
  <si>
    <t>Tổng</t>
  </si>
  <si>
    <t>.me lào muối tôm/1.909/2.231
.me lào/2.129/2.231
.me lào muối ớt/832/400
.me lào chấm muối tôm/14/1.040
.me lào lắc muối ớt/43/1.758
.me lào xốc muối ớt/12/740
.me lào tách vỏ sấy kèm muối ớt hộp 500gr/97/2.963
.me lào tách vỏ/30/400</t>
  </si>
  <si>
    <t>.rong biển cháy tỏi/18.990/2.494
.rong biển chấy tỏi/57/1.190
.rong biển sấy tỏi/154/2.015
.rong biển cháy tỏi ớt /92/2.660</t>
  </si>
  <si>
    <t>.da heo chiên giòn nước mắm/18/1.709
.da heo chiên giòn mắm tỏi/34/2.276
.da heo mắm hành/532/400
.da heo nước mắm/24/791
.da heo chiên nước mắm/87/693
.da heo chiên mắm/61/1.876
.da heo chiên giòn/61/1.876</t>
  </si>
  <si>
    <t>.nho khô raisins/1.336/1.721
.nho raisins/61/400
.nho khô sunview/377/1.673
.nho sunview/374/755
.nho khô raisins 425g/14/400
.hộp nho khô raisins/7/400
.nho khô vàng raisins/5/442</t>
  </si>
  <si>
    <t>.chùm ruột chanh muối/162/549
.chùm ruột/162/549
.chùm ruột muối ớt/251/728
.chùm ruột rim đường/82/400
.tầm ruột/22/580</t>
  </si>
  <si>
    <t>.cơm cháy khô gà/8.704/5.410
.cơm cháy lắc khô gà/673/5.8811
.khô gà cơm cháy/1.229/3.942
.cơm cháy khô gà/75/5.410
.cơm cháy khô gà lá chanh/328/3.942
.cơm cháy gà khô/31/2.577</t>
  </si>
  <si>
    <t xml:space="preserve">.khoai lang sấy/9.555/2.216
.khoai lang sấy mật ong/5.826/3.492
.khoai lang sấy mật/152/1.174
.khoai lang sấy mật ong đà lạt/461/665
.khoai lang sấy đà lạt/227/1.174
.khoai lang sấy giòn/368/830
</t>
  </si>
  <si>
    <t xml:space="preserve">khoai môn sấy/1.614/535 
khoai môn sấy khô/5/400
khoai môn sấy vụn/94/100
</t>
  </si>
  <si>
    <t>khoai tím sấy/103/905
khoai tím/46/400
.khoai lang tím sấy/7/504</t>
  </si>
  <si>
    <t>.chuối sấy/5.446/2.528
.chuối sấy đà lạt/340/988
.chuối sấy giòn/863/1.202
chuối sứ sấy/6/3.199</t>
  </si>
  <si>
    <t>Bánh Quy Đũa - 330g - Hu PE 330ml</t>
  </si>
  <si>
    <t xml:space="preserve"> </t>
  </si>
  <si>
    <t>.mít sấy/20.198/1.609
.mít sấy khô/2.721/1.757
.mít sấy khô vụn/98/515
mít sấy vụn/4.076/1.738
.mít sấy vinamit/554/2.497
mít sấy giòn/37/485</t>
  </si>
  <si>
    <t>Xem lại giá bán</t>
  </si>
  <si>
    <t>khô bò miếng/11.318/1.261
khô bò miếng mềm/71/416
bò khô miếng/1.500/1.420
thịt bò khô miếng/343/1.268
bò miếng/193/483
khô bò miếng mềm/71/416
thịt bò khô miếng/343/1.268</t>
  </si>
  <si>
    <t>khô bò que/261/1.589
khô bò que hồng ngự/51/512
bò khô que/65/614</t>
  </si>
  <si>
    <t>khô bò sợi/1.530/837
khô bò sợi lá chanh/7/400
khô bò sợi nhà làm/40/400
bò khô xé sợi/651/400
bò xé sợi/20/400
khô bò sợi đỏ/8/400
khô bò xé/21/983
thịt bò khô sợi/189/753
thịt bò khô xé sợi/9/400</t>
  </si>
  <si>
    <t>đối thủ cạnh tranh về giá</t>
  </si>
  <si>
    <t xml:space="preserve">khô cá thiều/845/625
khô cá thiều que/116/400
cá thiều khô/24/475
khô cá thiều sợi/57/400
cá thiều que/289/672
cá thiều tẩm gia vị/179/400
khô cá thiều ăn liền/5/400
</t>
  </si>
  <si>
    <t>khô gà/43.519/2.769
khô gà lá chanh/68.539/2.837
khô gà lá chanh cay/216/584
gà khô lá chanh/2.146/2.015
khô gà xé cay/74/513
gà sấy khô/58/435
gà xé lá chanh/234/411
gà khô xé cay/35/502</t>
  </si>
  <si>
    <t>khô heo cháy tỏi/13.417/1.862
heo khô cháy tỏi/6.564/4.472
heo cháy tỏi/500/1.742
thịt heo cháy tỏi/183/1.148
thịt lợn khô cháy tỏi/49/400
lợn khô cháy tỏi/232/642
thịt lợn cháy tỏi/112/522
lợn cháy tỏi/98/522</t>
  </si>
  <si>
    <t>option ăn thử 100G, cho các sản phẩm có dung lượng thị trường lớn và cạnh tranh về giá</t>
  </si>
  <si>
    <t>mực cán/592/1.540
mực cán tẩm/244/1.540
mực ép tẩm gia vị/66/400
mực cán tẩm gia vị/1.207/1.176
mực cán tẩm gia vị cay/14/400
khô mực cán tẩm vị/74/530  
mực cán tẩm cay/43/426
khô mực cán/504/885
mực tẩm cán/16/400
mực cán mỏng/5/400</t>
  </si>
  <si>
    <t>mực xé sợi hấp nước dừa/217/2.324
mực hấp nước dừa xé sợi/292/3.566
mực hấp nước dừa/1.024/3.566
mực xé hấp nước dừa/357/1.349
khô mực hấp nước dửa/229/495
mực hấp dừa/302/513
mực sợi hấp nước dừa/190/2.796
khô mực xé sợi hấp nước dừa/44/4.011
mực khô hấp nước dừa/68/511</t>
  </si>
  <si>
    <t>mực xé tẩm/351/1.468
mực xé tẩm vị/237/514
mực xé tẩm gia vị/33/409
mực tẩm xé/16/400
khô mực xé tẩm vị/11/530
mực xé tẩm vị cay/8/400</t>
  </si>
  <si>
    <t>chà bông/2.928/1.905
chà bông heo/3.209/2.145
chà bông xù/77/648
chà bông thịt heo/112/400
ruốc thịt heo/152/680
ruốc thịt lợn/79/469</t>
  </si>
  <si>
    <t>kẹo bi trái cây/423/400
kẹo bi trái cây 7 màu/22/543</t>
  </si>
  <si>
    <t>kẹo bông gòn/1.902/593
kẹo bông/466/442
kẹo xốp bông gòn/19/400
kẹo xốp/219/770  
kẹo bông gòn marshmallow/268/400
kẹo mashmallow/52/523
kẹo bông gòn thái lan/50/1.051</t>
  </si>
  <si>
    <t>.kẹo dâu tằm/1.002/800
dâu tằm đà lạt/124/621
kẹo dâu tằm tẩm đường/8/400
mứt dâu tằm/1.171/400</t>
  </si>
  <si>
    <t>khác nhau giữa hai từ khóa kẹo và mứt dâu tằm</t>
  </si>
  <si>
    <t xml:space="preserve"> Kẹo Dâu Tằm - 400 gram - Hũ PET 540ml ( Hũ PET)</t>
  </si>
  <si>
    <t>kẹo dâu tây/477/783
kẹo dâu tây đà lạt/10/540
kẹo dẻo dâu tây/20/511</t>
  </si>
  <si>
    <t>kẹo dẻo trái cây/4.711/734
kẹo dẻo trái cây thái lan/211/493
kẹo dẻo thái lan/59/400
kẹo dẻo sữa/102/508
kẹo dẻo sữa trái cây/36/400</t>
  </si>
  <si>
    <t>kẹo me cay/430/690
kẹo me cay đà lạt/42/400
me cay/737/495
me cay xí muội/35/400</t>
  </si>
  <si>
    <t>kẹo sỏi/614/400
kẹo sỏi socola/818/706
kẹo sỏi đá/114/400
kẹo socola sỏi/199/1.311
socola sỏi đá/8/400
kẹo socola sỏi đá/26/400</t>
  </si>
  <si>
    <t>hạt điều rang tỏi ớt/1.791/1.066
điều rang tỏi ớt/299/400
hạt điều tỏi ớt/214/1.679
điều tỏi ớt/70/537
hạt điều rang tỏi/28/824</t>
  </si>
  <si>
    <t>hạnh nhân rang bơ/11.722/2.693
hạt hạnh nhân rang bơ/1.155/2.402
hạnh nhân rang/874/3.799
hạt hạnh nhân rang/60/4.313
hạnh nhân bơ mật ong/78/1.094</t>
  </si>
  <si>
    <t>hạt macca/19.434/3.344 
hạt macca nứt vỏ/1.158/1.296                 
hạt macca tây nguyên/191/1.788
hạt mắc ca/951/400
hạt mắc ca tây nguyên/18/698
macca sấy/98/2.309
hạt macca sấy/48/992
hạt macca daklak /269/3.581
macca nứt vỏ/34/963</t>
  </si>
  <si>
    <t>hạt óc chó/10.406/5.607
hạt óc chó mỹ/2.059/2.853
quả óc chó/1.444/2.148
óc chó/6.701/2.754</t>
  </si>
  <si>
    <t>Ngũ Vị Hạt Dinh Dưỡng Mixed nuts 500g - Hu PET 930ml ( Hu PET</t>
  </si>
  <si>
    <t>mixed nuts/679/1.503
hạt dinh dưỡng mix/3.602/5.565
các loại hạt dinh dưỡng/483/3.066
5 loại hạt dinh dưỡng/43/1.164
mix các loại hạt dinh dưỡng/101/2.230
mix các loại hạt/254/3.779</t>
  </si>
  <si>
    <t>đậu phộng da cá/2.655/1.822
đậu da cá/19/400
đậu phộng cốt dừa/58/1.016
đậu phộng da cá cốt dừa/56/1.039
đậu phộng nước cốt dừa/197/412
đậu phộng da cá cốt dừa/29/400</t>
  </si>
  <si>
    <t>Đâu Phộng Da Cá Nước Cốt Dừa - 930ml ( Hu PET)</t>
  </si>
  <si>
    <t>Đậu Phộng Da Cả Tỏi Ớt 500g - Hủ PET 930ml HU PET )</t>
  </si>
  <si>
    <t>đậu phộng da cá tỏi ớt/190/569
đậu phộng tỏi ớt/7/1.795</t>
  </si>
  <si>
    <t>đậu hà lan/5.729/874
đậu hà lan mix 5 vị/116/400
đậu hà lan mix/29/400</t>
  </si>
  <si>
    <t>đậu hà lan/5.729/874
đậu hà lan tỏi ớt/3.688/654
đậu hà lan tẩm vị/262/400
đậu hà lan tẩm vị sấy giòn/41/400
đậu hà lan sấy giòn tỏi ớt/27/472
đậu hà lan sấy/1.164/784
đậu hà lan khô/284/1.091
đậu hà lan rang tỏi ớt/89/495
đậu hà lan tẩm vị/262/400</t>
  </si>
  <si>
    <t xml:space="preserve">Đậu Hà Lan Wasabi Phô Mai Sầu Riêng Sữa Dừa - 40g Hũ PE 1930ml </t>
  </si>
  <si>
    <t>đậu hà lan wasabi/5.004/476
đậu wasabi/285/400</t>
  </si>
  <si>
    <t>.bánh quy đũa/104/400</t>
  </si>
  <si>
    <t>.bánh đồng tiền mix hạt/990/474
.bánh đồng tiền mix/45/400
.bánh đồng tiền ngũ hạt/119/550
.bánh đồng tiền mix hạt điều nho hạnh nhân/53/732
.bánh mix hạt dinh dưỡng /40/3.426</t>
  </si>
  <si>
    <t>Conver : 3.59%</t>
  </si>
  <si>
    <t xml:space="preserve">                                       </t>
  </si>
  <si>
    <t>Lợi nhuận thuần</t>
  </si>
  <si>
    <t>lợi nguận ròng</t>
  </si>
  <si>
    <t xml:space="preserve">Số sản phẩm </t>
  </si>
  <si>
    <t>Số đơn hàng</t>
  </si>
  <si>
    <t>Số sản phẩm bán trên tháng</t>
  </si>
  <si>
    <t>Số sản phẩm trung bình trên đơn</t>
  </si>
  <si>
    <t>Tỷ lệ chuyển đổi</t>
  </si>
  <si>
    <t>Tỉ lệ chuyển đổi</t>
  </si>
  <si>
    <t>Số lượng truy cập</t>
  </si>
  <si>
    <t>CTR</t>
  </si>
  <si>
    <t>CPC</t>
  </si>
  <si>
    <t>Lượt xem</t>
  </si>
  <si>
    <t xml:space="preserve">      </t>
  </si>
  <si>
    <t>Tổng ngân sách</t>
  </si>
  <si>
    <t>Tăng số lượng sản phẩm bán trên một đơn hàng</t>
  </si>
  <si>
    <t>Tăng tỉ lệ chuyển đổi</t>
  </si>
  <si>
    <t>Tăng tỉ lệ click</t>
  </si>
  <si>
    <t>Giảm giá thầu</t>
  </si>
  <si>
    <t xml:space="preserve">. Mua kèm deal sốc
. Mua nhiều giảm giá
</t>
  </si>
  <si>
    <t>. Tối ưu hình ảnh: video sản phẩm
. Lượt bán
. Lượt đánh giá</t>
  </si>
  <si>
    <t>. Tiêu đề hấp dẫn
.  Hình ảnh đẹp</t>
  </si>
  <si>
    <t>.Tăng mức độ  liên quan: Tiêu đề,  mô tả sản phẩm
. Mô tả sả n phẩm chứ nhiều từ khóa chạy quảng cáo nhất có thể</t>
  </si>
  <si>
    <t>Từ khoá chạy</t>
  </si>
  <si>
    <t>ĂN Chay</t>
  </si>
  <si>
    <t>CỦ QUẢ SẤY</t>
  </si>
  <si>
    <t>Hạt Sấy</t>
  </si>
  <si>
    <t>Tháng</t>
  </si>
  <si>
    <t>Tuần</t>
  </si>
  <si>
    <t>Ngày</t>
  </si>
  <si>
    <t xml:space="preserve">Tỉ lệ chuyển đổi </t>
  </si>
  <si>
    <t>.da heo tỏi ớt/815/2.466
.da heo cháy tỏi/55/5.346
.da heo mắm tỏi/1.757/2.045
.da heo mắm ớt/6/716</t>
  </si>
  <si>
    <t>chưa set</t>
  </si>
  <si>
    <r>
      <t xml:space="preserve">.khoai vàng </t>
    </r>
    <r>
      <rPr>
        <sz val="10"/>
        <color theme="1"/>
        <rFont val="Roboto"/>
      </rPr>
      <t>sấy/16/446
.khoai vàng sấy mật/22/446
.khoai vàng sấy mật/22/446
khoai lang sấy mật/73/.116</t>
    </r>
  </si>
  <si>
    <t>Danh mục</t>
  </si>
  <si>
    <t>Từ khóa</t>
  </si>
  <si>
    <t>KHÔ THỊT</t>
  </si>
  <si>
    <t>KHÔ HẢI SẢN</t>
  </si>
  <si>
    <t>HOA QUẢ SẤY</t>
  </si>
  <si>
    <t>KẸO</t>
  </si>
  <si>
    <t>BÁNH</t>
  </si>
  <si>
    <t>MỨT</t>
  </si>
  <si>
    <t>HẠT DINH  DƯỠNG</t>
  </si>
  <si>
    <t>Ngũ Vị Hạt Dinh Dưỡng</t>
  </si>
  <si>
    <t>Khối lượng</t>
  </si>
  <si>
    <t>500G</t>
  </si>
  <si>
    <t>BIM BIM</t>
  </si>
  <si>
    <t>Bim Bim Que</t>
  </si>
  <si>
    <t>350G</t>
  </si>
  <si>
    <t>Me Lào Muối Tôm</t>
  </si>
  <si>
    <t>Rong Biển Cháy Tỏi</t>
  </si>
  <si>
    <t>Giá nhập</t>
  </si>
  <si>
    <t>Khô Heo cháy tỏi</t>
  </si>
  <si>
    <t>Khô  Gà Lá Chanh</t>
  </si>
  <si>
    <t>300G</t>
  </si>
  <si>
    <t>ĂN CHAY</t>
  </si>
  <si>
    <t>ĂN VẶT</t>
  </si>
  <si>
    <t>Cơm Cháy Lắc Khô Gà</t>
  </si>
  <si>
    <t>150G</t>
  </si>
  <si>
    <t>Mực Sợi Hấp Nước Dừa</t>
  </si>
  <si>
    <t>Mực Cán Tẩm Vị</t>
  </si>
  <si>
    <t>200G</t>
  </si>
  <si>
    <t>Macca  Sấy Tây Nguyên</t>
  </si>
  <si>
    <t>Khô Bò Miếng</t>
  </si>
  <si>
    <t>Bánh Tai Heo</t>
  </si>
  <si>
    <t>330G</t>
  </si>
  <si>
    <t>Hạnh Nhân Rang Bơ</t>
  </si>
  <si>
    <t>Kẹo Dâu Tằm</t>
  </si>
  <si>
    <t>400G</t>
  </si>
  <si>
    <t>Mít Thái Sấy Giòn</t>
  </si>
  <si>
    <t>Kẹo Dẻo Trái Cây</t>
  </si>
  <si>
    <t>Hạt Óc Chó</t>
  </si>
  <si>
    <t>ĐẬU</t>
  </si>
  <si>
    <t>Đậu Phông Da Cá Nước Cốt Dừa</t>
  </si>
  <si>
    <t>Đậu Hà Lan Tỏi Ớt</t>
  </si>
  <si>
    <t>450G</t>
  </si>
  <si>
    <t>Chuối Sứ Xấy</t>
  </si>
  <si>
    <t>Kẹo Bông Gòn</t>
  </si>
  <si>
    <t>250G</t>
  </si>
  <si>
    <t>Bánh Đồng Tiền</t>
  </si>
  <si>
    <t>Khoai Lang Sấy</t>
  </si>
  <si>
    <t>KHÁC</t>
  </si>
  <si>
    <t>Chà Bông</t>
  </si>
  <si>
    <t>Điều Rang Tỏi Ớt</t>
  </si>
  <si>
    <t>Bánh Gấu Mix</t>
  </si>
  <si>
    <t>420G</t>
  </si>
  <si>
    <t>Đậu Hà Lan Wasabi</t>
  </si>
  <si>
    <t>Giá Trung Bình</t>
  </si>
  <si>
    <t>Cạnh Tranh</t>
  </si>
  <si>
    <t>Bán Kèm</t>
  </si>
  <si>
    <t>.Khoai lang sấy</t>
  </si>
  <si>
    <t>heo khô cháy tỏi</t>
  </si>
  <si>
    <t>hạt dinh dưỡng mix</t>
  </si>
  <si>
    <t>rong biển cháy tỏi</t>
  </si>
  <si>
    <t>cơm cháy khô gà</t>
  </si>
  <si>
    <t>bim bim que</t>
  </si>
  <si>
    <t>gà khô lá chanh</t>
  </si>
  <si>
    <t>da heo mắm tỏi</t>
  </si>
  <si>
    <t>me lào muối tôm</t>
  </si>
  <si>
    <t>khô mực hấp nước dừa</t>
  </si>
  <si>
    <t>mực cán tẩm gia vị</t>
  </si>
  <si>
    <t>Da heo mắm hành</t>
  </si>
  <si>
    <t>hạt macca nứt vỏ</t>
  </si>
  <si>
    <t>Khô bò miếng</t>
  </si>
  <si>
    <t>Bánh tai heo</t>
  </si>
  <si>
    <t>khô bò que</t>
  </si>
  <si>
    <t>hạnh nhân rang bơ</t>
  </si>
  <si>
    <t>kẹo dâu tằm</t>
  </si>
  <si>
    <t>mít sấy khô vụn</t>
  </si>
  <si>
    <t>khô cá thiều</t>
  </si>
  <si>
    <t>kẹo dẻo trái cây</t>
  </si>
  <si>
    <t>hạt óc chó</t>
  </si>
  <si>
    <t>kẹo me cay</t>
  </si>
  <si>
    <t>đậu phông da cá</t>
  </si>
  <si>
    <t>đậu hà lan tỏi ớt</t>
  </si>
  <si>
    <t>kẹo sỏi socola</t>
  </si>
  <si>
    <t>kẹo bông gòn</t>
  </si>
  <si>
    <t>bánh đồng tiền mix hạt</t>
  </si>
  <si>
    <t>chuối sấy giòn</t>
  </si>
  <si>
    <t>khoai lang sấy mật ong</t>
  </si>
  <si>
    <t>chà bông heo</t>
  </si>
  <si>
    <t>kẹo dâu tây</t>
  </si>
  <si>
    <t>hạt điều rang tỏi ớt</t>
  </si>
  <si>
    <t>khô bò sợi</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</si>
</sst>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 #,##0_-;_-* &quot;-&quot;_-;_-@_-"/>
    <numFmt numFmtId="44" formatCode="_-&quot;£&quot;* #,##0.00_-;\-&quot;£&quot;* #,##0.00_-;_-&quot;£&quot;* &quot;-&quot;??_-;_-@_-"/>
    <numFmt numFmtId="43" formatCode="_-* #,##0.00_-;\-* #,##0.00_-;_-* &quot;-&quot;??_-;_-@_-"/>
    <numFmt numFmtId="164" formatCode="_-* #,##0_-;\-* #,##0_-;_-* &quot;-&quot;??_-;_-@_-"/>
  </numFmts>
  <fonts count="27">
    <font>
      <sz val="11"/>
      <color theme="1"/>
      <name val="Calibri"/>
      <family val="2"/>
      <scheme val="minor"/>
    </font>
    <font>
      <b/>
      <sz val="12"/>
      <color theme="1"/>
      <name val="Times New Roman"/>
      <family val="1"/>
    </font>
    <font>
      <b/>
      <sz val="14"/>
      <color rgb="FF000000"/>
      <name val="Times New Roman"/>
      <family val="1"/>
    </font>
    <font>
      <sz val="11"/>
      <color theme="1"/>
      <name val="Times New Roman"/>
      <family val="1"/>
    </font>
    <font>
      <sz val="11"/>
      <color theme="1"/>
      <name val="Calibri"/>
      <family val="2"/>
      <scheme val="minor"/>
    </font>
    <font>
      <sz val="11"/>
      <color rgb="FF006100"/>
      <name val="Calibri"/>
      <family val="2"/>
      <scheme val="minor"/>
    </font>
    <font>
      <b/>
      <sz val="11"/>
      <color theme="0"/>
      <name val="Calibri"/>
      <family val="2"/>
      <scheme val="minor"/>
    </font>
    <font>
      <sz val="12"/>
      <color theme="1"/>
      <name val="Calibri"/>
      <family val="2"/>
      <scheme val="minor"/>
    </font>
    <font>
      <sz val="14"/>
      <color theme="1"/>
      <name val="Calibri"/>
      <family val="2"/>
      <scheme val="minor"/>
    </font>
    <font>
      <sz val="16"/>
      <color theme="1"/>
      <name val="Times New Roman"/>
      <family val="1"/>
    </font>
    <font>
      <sz val="16"/>
      <color rgb="FF006100"/>
      <name val="Times New Roman"/>
      <family val="1"/>
    </font>
    <font>
      <sz val="11"/>
      <color rgb="FF9C0006"/>
      <name val="Calibri"/>
      <family val="2"/>
      <scheme val="minor"/>
    </font>
    <font>
      <b/>
      <sz val="14"/>
      <color rgb="FFFF0000"/>
      <name val="Times New Roman"/>
      <family val="1"/>
    </font>
    <font>
      <sz val="18"/>
      <color theme="1"/>
      <name val="Times New Roman"/>
      <family val="1"/>
    </font>
    <font>
      <b/>
      <sz val="11"/>
      <color theme="1"/>
      <name val="Times New Roman"/>
      <family val="1"/>
    </font>
    <font>
      <sz val="11"/>
      <color rgb="FF9C6500"/>
      <name val="Calibri"/>
      <family val="2"/>
      <scheme val="minor"/>
    </font>
    <font>
      <b/>
      <sz val="12"/>
      <color rgb="FF000000"/>
      <name val="Roboto"/>
    </font>
    <font>
      <b/>
      <sz val="12"/>
      <color theme="1"/>
      <name val="Roboto"/>
    </font>
    <font>
      <sz val="14"/>
      <color rgb="FF000000"/>
      <name val="Roboto"/>
    </font>
    <font>
      <sz val="11"/>
      <color rgb="FF006100"/>
      <name val="Roboto"/>
    </font>
    <font>
      <sz val="14"/>
      <color theme="1"/>
      <name val="Roboto"/>
    </font>
    <font>
      <sz val="11"/>
      <color theme="1"/>
      <name val="Roboto"/>
    </font>
    <font>
      <sz val="11"/>
      <color rgb="FF9C0006"/>
      <name val="Roboto"/>
    </font>
    <font>
      <sz val="11"/>
      <color rgb="FF9C6500"/>
      <name val="Roboto"/>
    </font>
    <font>
      <sz val="10"/>
      <color theme="1"/>
      <name val="Roboto"/>
    </font>
    <font>
      <sz val="14"/>
      <color rgb="FF006100"/>
      <name val="Roboto"/>
    </font>
    <font>
      <sz val="11"/>
      <color rgb="FF000000"/>
      <name val="Docs-Roboto"/>
    </font>
  </fonts>
  <fills count="7">
    <fill>
      <patternFill patternType="none"/>
    </fill>
    <fill>
      <patternFill patternType="gray125"/>
    </fill>
    <fill>
      <patternFill patternType="solid">
        <fgColor rgb="FF93C47D"/>
        <bgColor indexed="64"/>
      </patternFill>
    </fill>
    <fill>
      <patternFill patternType="solid">
        <fgColor rgb="FFC6EFCE"/>
      </patternFill>
    </fill>
    <fill>
      <patternFill patternType="solid">
        <fgColor rgb="FFA5A5A5"/>
      </patternFill>
    </fill>
    <fill>
      <patternFill patternType="solid">
        <fgColor rgb="FFFFC7CE"/>
      </patternFill>
    </fill>
    <fill>
      <patternFill patternType="solid">
        <fgColor rgb="FFFFEB9C"/>
      </patternFill>
    </fill>
  </fills>
  <borders count="42">
    <border>
      <left/>
      <right/>
      <top/>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medium">
        <color rgb="FFCCCCCC"/>
      </left>
      <right/>
      <top style="medium">
        <color rgb="FFCCCCCC"/>
      </top>
      <bottom style="medium">
        <color rgb="FF000000"/>
      </bottom>
      <diagonal/>
    </border>
    <border>
      <left style="medium">
        <color rgb="FF000000"/>
      </left>
      <right/>
      <top/>
      <bottom style="thin">
        <color indexed="64"/>
      </bottom>
      <diagonal/>
    </border>
    <border>
      <left style="medium">
        <color rgb="FFCCCCCC"/>
      </left>
      <right style="medium">
        <color rgb="FF000000"/>
      </right>
      <top/>
      <bottom style="medium">
        <color rgb="FF000000"/>
      </bottom>
      <diagonal/>
    </border>
    <border>
      <left style="medium">
        <color rgb="FFCCCCCC"/>
      </left>
      <right style="medium">
        <color rgb="FF000000"/>
      </right>
      <top/>
      <bottom/>
      <diagonal/>
    </border>
    <border>
      <left style="thin">
        <color indexed="64"/>
      </left>
      <right style="thin">
        <color indexed="64"/>
      </right>
      <top/>
      <bottom style="thin">
        <color indexed="64"/>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medium">
        <color rgb="FF000000"/>
      </left>
      <right style="medium">
        <color rgb="FF000000"/>
      </right>
      <top/>
      <bottom style="thin">
        <color indexed="64"/>
      </bottom>
      <diagonal/>
    </border>
    <border>
      <left style="medium">
        <color rgb="FFCCCCCC"/>
      </left>
      <right/>
      <top/>
      <bottom style="medium">
        <color rgb="FF000000"/>
      </bottom>
      <diagonal/>
    </border>
    <border>
      <left style="medium">
        <color rgb="FF000000"/>
      </left>
      <right style="medium">
        <color rgb="FF000000"/>
      </right>
      <top/>
      <bottom style="medium">
        <color rgb="FF000000"/>
      </bottom>
      <diagonal/>
    </border>
    <border>
      <left/>
      <right/>
      <top/>
      <bottom style="thick">
        <color rgb="FFFF0000"/>
      </bottom>
      <diagonal/>
    </border>
    <border>
      <left style="medium">
        <color rgb="FFCCCCCC"/>
      </left>
      <right style="medium">
        <color rgb="FF000000"/>
      </right>
      <top style="medium">
        <color rgb="FFCCCCCC"/>
      </top>
      <bottom style="thick">
        <color rgb="FFFF0000"/>
      </bottom>
      <diagonal/>
    </border>
    <border>
      <left style="medium">
        <color rgb="FF000000"/>
      </left>
      <right/>
      <top/>
      <bottom style="thick">
        <color rgb="FFFF0000"/>
      </bottom>
      <diagonal/>
    </border>
    <border>
      <left/>
      <right style="medium">
        <color rgb="FF000000"/>
      </right>
      <top/>
      <bottom style="thick">
        <color rgb="FFFF0000"/>
      </bottom>
      <diagonal/>
    </border>
    <border>
      <left style="medium">
        <color rgb="FFCCCCCC"/>
      </left>
      <right style="medium">
        <color rgb="FF000000"/>
      </right>
      <top style="medium">
        <color rgb="FFCCCCCC"/>
      </top>
      <bottom/>
      <diagonal/>
    </border>
    <border>
      <left style="medium">
        <color rgb="FF000000"/>
      </left>
      <right/>
      <top style="thick">
        <color rgb="FFFF0000"/>
      </top>
      <bottom/>
      <diagonal/>
    </border>
    <border>
      <left/>
      <right/>
      <top style="thick">
        <color rgb="FFFF0000"/>
      </top>
      <bottom/>
      <diagonal/>
    </border>
    <border>
      <left style="medium">
        <color rgb="FF000000"/>
      </left>
      <right style="medium">
        <color rgb="FF000000"/>
      </right>
      <top style="medium">
        <color rgb="FF000000"/>
      </top>
      <bottom style="thick">
        <color rgb="FFFF0000"/>
      </bottom>
      <diagonal/>
    </border>
    <border>
      <left style="medium">
        <color rgb="FFCCCCCC"/>
      </left>
      <right style="medium">
        <color rgb="FF000000"/>
      </right>
      <top style="medium">
        <color rgb="FF000000"/>
      </top>
      <bottom style="thick">
        <color rgb="FFFF0000"/>
      </bottom>
      <diagonal/>
    </border>
    <border>
      <left style="medium">
        <color rgb="FFCCCCCC"/>
      </left>
      <right/>
      <top style="medium">
        <color rgb="FFCCCCCC"/>
      </top>
      <bottom style="thick">
        <color rgb="FFFF0000"/>
      </bottom>
      <diagonal/>
    </border>
    <border>
      <left style="thin">
        <color indexed="64"/>
      </left>
      <right style="thin">
        <color indexed="64"/>
      </right>
      <top style="thin">
        <color indexed="64"/>
      </top>
      <bottom style="thick">
        <color rgb="FFFF0000"/>
      </bottom>
      <diagonal/>
    </border>
    <border>
      <left style="medium">
        <color rgb="FF000000"/>
      </left>
      <right style="medium">
        <color rgb="FF000000"/>
      </right>
      <top style="medium">
        <color rgb="FFCCCCCC"/>
      </top>
      <bottom style="thick">
        <color rgb="FFFF0000"/>
      </bottom>
      <diagonal/>
    </border>
    <border>
      <left/>
      <right/>
      <top/>
      <bottom style="medium">
        <color rgb="FF000000"/>
      </bottom>
      <diagonal/>
    </border>
    <border>
      <left/>
      <right style="medium">
        <color rgb="FFCCCCCC"/>
      </right>
      <top/>
      <bottom/>
      <diagonal/>
    </border>
    <border>
      <left/>
      <right style="medium">
        <color rgb="FFCCCCCC"/>
      </right>
      <top/>
      <bottom style="thin">
        <color indexed="64"/>
      </bottom>
      <diagonal/>
    </border>
    <border>
      <left/>
      <right style="medium">
        <color rgb="FFCCCCCC"/>
      </right>
      <top/>
      <bottom style="thick">
        <color rgb="FFFF0000"/>
      </bottom>
      <diagonal/>
    </border>
    <border>
      <left style="medium">
        <color rgb="FFCCCCCC"/>
      </left>
      <right style="medium">
        <color rgb="FF000000"/>
      </right>
      <top style="medium">
        <color rgb="FF000000"/>
      </top>
      <bottom style="medium">
        <color rgb="FFFF0000"/>
      </bottom>
      <diagonal/>
    </border>
    <border>
      <left style="medium">
        <color rgb="FFCCCCCC"/>
      </left>
      <right style="medium">
        <color rgb="FF000000"/>
      </right>
      <top style="medium">
        <color rgb="FFFF0000"/>
      </top>
      <bottom style="medium">
        <color rgb="FF000000"/>
      </bottom>
      <diagonal/>
    </border>
    <border>
      <left style="medium">
        <color rgb="FF000000"/>
      </left>
      <right style="medium">
        <color rgb="FF000000"/>
      </right>
      <top style="medium">
        <color rgb="FF000000"/>
      </top>
      <bottom style="medium">
        <color rgb="FFFF0000"/>
      </bottom>
      <diagonal/>
    </border>
    <border>
      <left style="medium">
        <color rgb="FF000000"/>
      </left>
      <right style="medium">
        <color rgb="FF000000"/>
      </right>
      <top style="medium">
        <color rgb="FFFF0000"/>
      </top>
      <bottom style="medium">
        <color rgb="FF000000"/>
      </bottom>
      <diagonal/>
    </border>
    <border>
      <left style="medium">
        <color rgb="FF000000"/>
      </left>
      <right style="medium">
        <color rgb="FF000000"/>
      </right>
      <top style="medium">
        <color rgb="FFCCCCCC"/>
      </top>
      <bottom style="medium">
        <color rgb="FFFF0000"/>
      </bottom>
      <diagonal/>
    </border>
  </borders>
  <cellStyleXfs count="7">
    <xf numFmtId="0" fontId="0" fillId="0" borderId="0"/>
    <xf numFmtId="44" fontId="4" fillId="0" borderId="0" applyFont="0" applyFill="0" applyBorder="0" applyAlignment="0" applyProtection="0"/>
    <xf numFmtId="0" fontId="5" fillId="3" borderId="0" applyNumberFormat="0" applyBorder="0" applyAlignment="0" applyProtection="0"/>
    <xf numFmtId="0" fontId="6" fillId="4" borderId="16" applyNumberFormat="0" applyAlignment="0" applyProtection="0"/>
    <xf numFmtId="43" fontId="4" fillId="0" borderId="0" applyFont="0" applyFill="0" applyBorder="0" applyAlignment="0" applyProtection="0"/>
    <xf numFmtId="0" fontId="11" fillId="5" borderId="0" applyNumberFormat="0" applyBorder="0" applyAlignment="0" applyProtection="0"/>
    <xf numFmtId="0" fontId="15" fillId="6" borderId="0" applyNumberFormat="0" applyBorder="0" applyAlignment="0" applyProtection="0"/>
  </cellStyleXfs>
  <cellXfs count="153">
    <xf numFmtId="0" fontId="0" fillId="0" borderId="0" xfId="0"/>
    <xf numFmtId="0" fontId="0" fillId="0" borderId="0" xfId="0" applyAlignment="1"/>
    <xf numFmtId="0" fontId="1" fillId="2" borderId="12"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0" borderId="9" xfId="0" applyFont="1" applyBorder="1" applyAlignment="1">
      <alignment vertical="top" wrapText="1"/>
    </xf>
    <xf numFmtId="0" fontId="5" fillId="3" borderId="2" xfId="2" applyBorder="1" applyAlignment="1">
      <alignment horizontal="center" vertical="center" wrapText="1"/>
    </xf>
    <xf numFmtId="0" fontId="5" fillId="3" borderId="0" xfId="2"/>
    <xf numFmtId="0" fontId="6" fillId="4" borderId="16" xfId="3" applyAlignment="1">
      <alignment horizontal="center" vertical="center" wrapText="1"/>
    </xf>
    <xf numFmtId="0" fontId="6" fillId="4" borderId="16" xfId="3"/>
    <xf numFmtId="3" fontId="0" fillId="0" borderId="0" xfId="1" applyNumberFormat="1" applyFont="1"/>
    <xf numFmtId="0" fontId="0" fillId="0" borderId="0" xfId="0" applyAlignment="1">
      <alignment vertical="top"/>
    </xf>
    <xf numFmtId="0" fontId="3" fillId="0" borderId="9" xfId="0" applyFont="1" applyBorder="1" applyAlignment="1">
      <alignment vertical="top"/>
    </xf>
    <xf numFmtId="0" fontId="2" fillId="0" borderId="6" xfId="0" applyFont="1" applyBorder="1" applyAlignment="1">
      <alignment horizontal="center" vertical="center" wrapText="1"/>
    </xf>
    <xf numFmtId="0" fontId="2" fillId="0" borderId="8" xfId="0" applyFont="1" applyBorder="1" applyAlignment="1">
      <alignment horizontal="center" vertical="center" wrapText="1"/>
    </xf>
    <xf numFmtId="41" fontId="0" fillId="0" borderId="0" xfId="1" applyNumberFormat="1" applyFont="1" applyAlignment="1">
      <alignment vertical="top"/>
    </xf>
    <xf numFmtId="0" fontId="8" fillId="0" borderId="0" xfId="0" applyFont="1"/>
    <xf numFmtId="0" fontId="0" fillId="0" borderId="0" xfId="0" applyAlignment="1">
      <alignment wrapText="1"/>
    </xf>
    <xf numFmtId="0" fontId="7" fillId="0" borderId="0" xfId="0" applyFont="1" applyAlignment="1">
      <alignment wrapText="1"/>
    </xf>
    <xf numFmtId="0" fontId="7" fillId="0" borderId="0" xfId="0" applyFont="1" applyAlignment="1">
      <alignment horizontal="left" vertical="center" wrapText="1"/>
    </xf>
    <xf numFmtId="3" fontId="0" fillId="0" borderId="0" xfId="1" applyNumberFormat="1" applyFont="1" applyAlignment="1">
      <alignment wrapText="1"/>
    </xf>
    <xf numFmtId="3" fontId="0" fillId="0" borderId="0" xfId="1" applyNumberFormat="1" applyFont="1" applyAlignment="1">
      <alignment vertical="top" wrapText="1"/>
    </xf>
    <xf numFmtId="0" fontId="3" fillId="0" borderId="0" xfId="0" applyFont="1"/>
    <xf numFmtId="0" fontId="10" fillId="3" borderId="9" xfId="2" applyFont="1" applyBorder="1" applyAlignment="1">
      <alignment vertical="center" wrapText="1"/>
    </xf>
    <xf numFmtId="0" fontId="9" fillId="0" borderId="9" xfId="0" applyFont="1" applyBorder="1" applyAlignment="1">
      <alignment vertical="center"/>
    </xf>
    <xf numFmtId="0" fontId="3" fillId="0" borderId="9" xfId="0" applyFont="1" applyBorder="1"/>
    <xf numFmtId="0" fontId="3" fillId="0" borderId="9" xfId="0" applyFont="1" applyBorder="1" applyAlignment="1">
      <alignment vertical="center"/>
    </xf>
    <xf numFmtId="0" fontId="2" fillId="0" borderId="20" xfId="0" applyFont="1" applyBorder="1" applyAlignment="1">
      <alignment horizontal="center" vertical="center" wrapText="1"/>
    </xf>
    <xf numFmtId="0" fontId="2" fillId="0" borderId="27" xfId="0" applyFont="1" applyBorder="1" applyAlignment="1">
      <alignment vertical="center" wrapText="1"/>
    </xf>
    <xf numFmtId="0" fontId="2" fillId="0" borderId="0" xfId="0" applyFont="1" applyBorder="1" applyAlignment="1">
      <alignment vertical="center" wrapText="1"/>
    </xf>
    <xf numFmtId="0" fontId="2" fillId="0" borderId="33" xfId="0" applyFont="1" applyBorder="1" applyAlignment="1">
      <alignment vertical="center" wrapText="1"/>
    </xf>
    <xf numFmtId="0" fontId="2" fillId="0" borderId="4" xfId="0" applyFont="1" applyBorder="1" applyAlignment="1">
      <alignment vertical="center" wrapText="1"/>
    </xf>
    <xf numFmtId="0" fontId="2" fillId="0" borderId="6" xfId="0" applyFont="1" applyBorder="1" applyAlignment="1">
      <alignment vertical="center" wrapText="1"/>
    </xf>
    <xf numFmtId="0" fontId="2" fillId="0" borderId="24" xfId="0" applyFont="1" applyBorder="1" applyAlignment="1">
      <alignment vertical="center" wrapText="1"/>
    </xf>
    <xf numFmtId="0" fontId="2" fillId="0" borderId="34" xfId="0" applyFont="1" applyBorder="1" applyAlignment="1">
      <alignment vertical="center" wrapText="1"/>
    </xf>
    <xf numFmtId="0" fontId="2" fillId="0" borderId="35" xfId="0" applyFont="1" applyBorder="1" applyAlignment="1">
      <alignment vertical="center" wrapText="1"/>
    </xf>
    <xf numFmtId="0" fontId="2" fillId="0" borderId="21" xfId="0" applyFont="1" applyBorder="1" applyAlignment="1">
      <alignment vertical="center" wrapText="1"/>
    </xf>
    <xf numFmtId="0" fontId="2" fillId="0" borderId="24" xfId="0" applyFont="1" applyBorder="1" applyAlignment="1">
      <alignment horizontal="center" vertical="center" wrapText="1"/>
    </xf>
    <xf numFmtId="0" fontId="2" fillId="0" borderId="32" xfId="0" applyFont="1" applyBorder="1" applyAlignment="1">
      <alignment horizontal="center" vertical="center" wrapText="1"/>
    </xf>
    <xf numFmtId="0" fontId="5" fillId="3" borderId="20" xfId="2" applyBorder="1" applyAlignment="1">
      <alignment horizontal="center" vertical="center" wrapText="1"/>
    </xf>
    <xf numFmtId="0" fontId="2" fillId="0" borderId="36" xfId="0" applyFont="1" applyBorder="1" applyAlignment="1">
      <alignment vertical="center" wrapText="1"/>
    </xf>
    <xf numFmtId="164" fontId="9" fillId="0" borderId="9" xfId="4" applyNumberFormat="1" applyFont="1" applyBorder="1" applyAlignment="1">
      <alignment vertical="center"/>
    </xf>
    <xf numFmtId="2" fontId="9" fillId="0" borderId="9" xfId="4" applyNumberFormat="1" applyFont="1" applyBorder="1" applyAlignment="1">
      <alignment vertical="center"/>
    </xf>
    <xf numFmtId="0" fontId="13" fillId="0" borderId="9" xfId="0" applyFont="1" applyBorder="1"/>
    <xf numFmtId="0" fontId="13" fillId="0" borderId="9" xfId="0" applyFont="1" applyBorder="1" applyAlignment="1">
      <alignment vertical="center"/>
    </xf>
    <xf numFmtId="0" fontId="11" fillId="5" borderId="0" xfId="5"/>
    <xf numFmtId="0" fontId="14" fillId="0" borderId="9" xfId="0" applyFont="1" applyBorder="1" applyAlignment="1">
      <alignment vertical="center"/>
    </xf>
    <xf numFmtId="0" fontId="5" fillId="3" borderId="0" xfId="2" applyAlignment="1">
      <alignment horizontal="center"/>
    </xf>
    <xf numFmtId="0" fontId="0" fillId="0" borderId="0" xfId="0" applyAlignment="1">
      <alignment horizontal="center" vertical="top" wrapText="1"/>
    </xf>
    <xf numFmtId="0" fontId="0" fillId="0" borderId="0" xfId="0" applyAlignment="1">
      <alignment horizontal="center" vertical="top"/>
    </xf>
    <xf numFmtId="0" fontId="1" fillId="2" borderId="11"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5" fillId="3" borderId="17" xfId="2" applyBorder="1" applyAlignment="1">
      <alignment horizontal="center"/>
    </xf>
    <xf numFmtId="0" fontId="2" fillId="0" borderId="3" xfId="0" applyFont="1" applyBorder="1" applyAlignment="1">
      <alignment vertical="center" wrapText="1"/>
    </xf>
    <xf numFmtId="0" fontId="2" fillId="0" borderId="5" xfId="0" applyFont="1" applyBorder="1" applyAlignment="1">
      <alignment vertical="center" wrapText="1"/>
    </xf>
    <xf numFmtId="0" fontId="2" fillId="0" borderId="23" xfId="0" applyFont="1" applyBorder="1" applyAlignment="1">
      <alignment vertical="center" wrapText="1"/>
    </xf>
    <xf numFmtId="0" fontId="2" fillId="0" borderId="26" xfId="0" applyFont="1" applyBorder="1" applyAlignment="1">
      <alignment vertical="center" wrapText="1"/>
    </xf>
    <xf numFmtId="0" fontId="12" fillId="0" borderId="26" xfId="0" applyFont="1" applyBorder="1" applyAlignment="1">
      <alignment vertical="center" wrapText="1"/>
    </xf>
    <xf numFmtId="0" fontId="12" fillId="0" borderId="5" xfId="0" applyFont="1" applyBorder="1" applyAlignment="1">
      <alignment vertical="center" wrapText="1"/>
    </xf>
    <xf numFmtId="0" fontId="12" fillId="0" borderId="23" xfId="0" applyFont="1" applyBorder="1" applyAlignment="1">
      <alignment vertical="center" wrapText="1"/>
    </xf>
    <xf numFmtId="0" fontId="2" fillId="0" borderId="11" xfId="0" applyFont="1" applyBorder="1" applyAlignment="1">
      <alignment vertical="center" wrapText="1"/>
    </xf>
    <xf numFmtId="41" fontId="1" fillId="2" borderId="15" xfId="1" applyNumberFormat="1" applyFont="1" applyFill="1" applyBorder="1" applyAlignment="1">
      <alignment horizontal="center" vertical="center" wrapText="1"/>
    </xf>
    <xf numFmtId="41" fontId="0" fillId="0" borderId="0" xfId="1" applyNumberFormat="1" applyFont="1" applyAlignment="1">
      <alignment horizontal="center"/>
    </xf>
    <xf numFmtId="41" fontId="0" fillId="0" borderId="0" xfId="1" applyNumberFormat="1" applyFont="1" applyAlignment="1">
      <alignment horizontal="center" vertical="top"/>
    </xf>
    <xf numFmtId="0" fontId="11" fillId="5" borderId="2" xfId="5" applyBorder="1" applyAlignment="1">
      <alignment horizontal="center" vertical="center" wrapText="1"/>
    </xf>
    <xf numFmtId="0" fontId="11" fillId="5" borderId="0" xfId="5" applyBorder="1" applyAlignment="1">
      <alignment vertical="center" wrapText="1"/>
    </xf>
    <xf numFmtId="0" fontId="11" fillId="5" borderId="6" xfId="5" applyBorder="1" applyAlignment="1">
      <alignment vertical="center" wrapText="1"/>
    </xf>
    <xf numFmtId="0" fontId="16" fillId="2" borderId="12" xfId="0" applyFont="1" applyFill="1" applyBorder="1" applyAlignment="1">
      <alignment horizontal="center" vertical="center" wrapText="1"/>
    </xf>
    <xf numFmtId="0" fontId="17" fillId="2" borderId="12" xfId="0" applyFont="1" applyFill="1" applyBorder="1" applyAlignment="1">
      <alignment horizontal="center" vertical="center" wrapText="1"/>
    </xf>
    <xf numFmtId="3" fontId="17" fillId="2" borderId="12" xfId="1" applyNumberFormat="1" applyFont="1" applyFill="1" applyBorder="1" applyAlignment="1">
      <alignment horizontal="center" vertical="center" wrapText="1"/>
    </xf>
    <xf numFmtId="0" fontId="17" fillId="2" borderId="13" xfId="0" applyFont="1" applyFill="1" applyBorder="1" applyAlignment="1">
      <alignment horizontal="center" vertical="center" wrapText="1"/>
    </xf>
    <xf numFmtId="0" fontId="17" fillId="2" borderId="0" xfId="0" applyFont="1" applyFill="1" applyBorder="1" applyAlignment="1">
      <alignment horizontal="center" vertical="center" wrapText="1"/>
    </xf>
    <xf numFmtId="41" fontId="17" fillId="2" borderId="14" xfId="1" applyNumberFormat="1" applyFont="1" applyFill="1" applyBorder="1" applyAlignment="1">
      <alignment horizontal="center" vertical="center" wrapText="1"/>
    </xf>
    <xf numFmtId="0" fontId="17" fillId="2" borderId="14" xfId="0" applyFont="1" applyFill="1" applyBorder="1" applyAlignment="1">
      <alignment horizontal="center" vertical="top" wrapText="1"/>
    </xf>
    <xf numFmtId="0" fontId="18" fillId="0" borderId="1" xfId="0" applyFont="1" applyBorder="1" applyAlignment="1">
      <alignment vertical="center" wrapText="1"/>
    </xf>
    <xf numFmtId="0" fontId="18" fillId="0" borderId="10" xfId="0" applyFont="1" applyBorder="1" applyAlignment="1">
      <alignment vertical="center" wrapText="1"/>
    </xf>
    <xf numFmtId="0" fontId="18" fillId="0" borderId="9" xfId="0" applyFont="1" applyBorder="1" applyAlignment="1">
      <alignment vertical="center" wrapText="1"/>
    </xf>
    <xf numFmtId="41" fontId="18" fillId="0" borderId="9" xfId="1" applyNumberFormat="1" applyFont="1" applyBorder="1" applyAlignment="1">
      <alignment vertical="center" wrapText="1"/>
    </xf>
    <xf numFmtId="0" fontId="18" fillId="0" borderId="0" xfId="0" applyFont="1" applyBorder="1" applyAlignment="1">
      <alignment vertical="center" wrapText="1"/>
    </xf>
    <xf numFmtId="0" fontId="19" fillId="3" borderId="1" xfId="2" applyFont="1" applyBorder="1" applyAlignment="1">
      <alignment vertical="center" wrapText="1"/>
    </xf>
    <xf numFmtId="0" fontId="19" fillId="3" borderId="1" xfId="2" applyFont="1" applyBorder="1" applyAlignment="1">
      <alignment horizontal="center" vertical="center" wrapText="1"/>
    </xf>
    <xf numFmtId="3" fontId="19" fillId="3" borderId="1" xfId="2" applyNumberFormat="1" applyFont="1" applyBorder="1" applyAlignment="1">
      <alignment horizontal="center" vertical="center" wrapText="1"/>
    </xf>
    <xf numFmtId="3" fontId="19" fillId="3" borderId="10" xfId="2" applyNumberFormat="1" applyFont="1" applyBorder="1" applyAlignment="1">
      <alignment horizontal="center" vertical="center" wrapText="1"/>
    </xf>
    <xf numFmtId="0" fontId="19" fillId="3" borderId="10" xfId="2" applyFont="1" applyBorder="1" applyAlignment="1">
      <alignment horizontal="center" vertical="center" wrapText="1"/>
    </xf>
    <xf numFmtId="41" fontId="19" fillId="3" borderId="9" xfId="1" applyNumberFormat="1" applyFont="1" applyFill="1" applyBorder="1" applyAlignment="1">
      <alignment horizontal="center" vertical="center"/>
    </xf>
    <xf numFmtId="0" fontId="19" fillId="3" borderId="9" xfId="2" applyFont="1" applyBorder="1" applyAlignment="1">
      <alignment vertical="top" wrapText="1"/>
    </xf>
    <xf numFmtId="0" fontId="19" fillId="3" borderId="9" xfId="2" applyFont="1" applyBorder="1" applyAlignment="1">
      <alignment vertical="top"/>
    </xf>
    <xf numFmtId="41" fontId="18" fillId="0" borderId="1" xfId="1" applyNumberFormat="1" applyFont="1" applyBorder="1" applyAlignment="1">
      <alignment vertical="center" wrapText="1"/>
    </xf>
    <xf numFmtId="0" fontId="18" fillId="0" borderId="28" xfId="0" applyFont="1" applyBorder="1" applyAlignment="1">
      <alignment vertical="center" wrapText="1"/>
    </xf>
    <xf numFmtId="0" fontId="18" fillId="0" borderId="29" xfId="0" applyFont="1" applyBorder="1" applyAlignment="1">
      <alignment vertical="center" wrapText="1"/>
    </xf>
    <xf numFmtId="41" fontId="18" fillId="0" borderId="29" xfId="1" applyNumberFormat="1" applyFont="1" applyBorder="1" applyAlignment="1">
      <alignment vertical="center" wrapText="1"/>
    </xf>
    <xf numFmtId="0" fontId="18" fillId="0" borderId="12" xfId="0" applyFont="1" applyBorder="1" applyAlignment="1">
      <alignment vertical="center" wrapText="1"/>
    </xf>
    <xf numFmtId="0" fontId="18" fillId="0" borderId="18" xfId="0" applyFont="1" applyBorder="1" applyAlignment="1">
      <alignment vertical="center" wrapText="1"/>
    </xf>
    <xf numFmtId="0" fontId="18" fillId="0" borderId="19" xfId="0" applyFont="1" applyBorder="1" applyAlignment="1">
      <alignment vertical="center" wrapText="1"/>
    </xf>
    <xf numFmtId="41" fontId="18" fillId="0" borderId="14" xfId="1" applyNumberFormat="1" applyFont="1" applyBorder="1" applyAlignment="1">
      <alignment vertical="center" wrapText="1"/>
    </xf>
    <xf numFmtId="0" fontId="18" fillId="0" borderId="14" xfId="0" applyFont="1" applyBorder="1" applyAlignment="1">
      <alignment vertical="center" wrapText="1"/>
    </xf>
    <xf numFmtId="0" fontId="18" fillId="0" borderId="32" xfId="0" applyFont="1" applyBorder="1" applyAlignment="1">
      <alignment vertical="center" wrapText="1"/>
    </xf>
    <xf numFmtId="0" fontId="20" fillId="0" borderId="22" xfId="0" applyFont="1" applyBorder="1" applyAlignment="1">
      <alignment horizontal="center" vertical="center" wrapText="1"/>
    </xf>
    <xf numFmtId="3" fontId="20" fillId="0" borderId="22" xfId="1" applyNumberFormat="1" applyFont="1" applyBorder="1" applyAlignment="1">
      <alignment horizontal="center" vertical="center" wrapText="1"/>
    </xf>
    <xf numFmtId="3" fontId="20" fillId="0" borderId="30" xfId="1" applyNumberFormat="1" applyFont="1" applyBorder="1" applyAlignment="1">
      <alignment horizontal="center" vertical="center" wrapText="1"/>
    </xf>
    <xf numFmtId="0" fontId="20" fillId="0" borderId="30" xfId="0" applyFont="1" applyBorder="1" applyAlignment="1">
      <alignment horizontal="center" vertical="center" wrapText="1"/>
    </xf>
    <xf numFmtId="0" fontId="18" fillId="0" borderId="22" xfId="0" applyFont="1" applyBorder="1" applyAlignment="1">
      <alignment vertical="center" wrapText="1"/>
    </xf>
    <xf numFmtId="0" fontId="18" fillId="0" borderId="21" xfId="0" applyFont="1" applyBorder="1" applyAlignment="1">
      <alignment vertical="center" wrapText="1"/>
    </xf>
    <xf numFmtId="41" fontId="21" fillId="0" borderId="31" xfId="1" applyNumberFormat="1" applyFont="1" applyBorder="1" applyAlignment="1">
      <alignment horizontal="center" vertical="center"/>
    </xf>
    <xf numFmtId="0" fontId="21" fillId="0" borderId="31" xfId="0" applyFont="1" applyBorder="1" applyAlignment="1">
      <alignment vertical="top" wrapText="1"/>
    </xf>
    <xf numFmtId="0" fontId="21" fillId="0" borderId="31" xfId="0" applyFont="1" applyBorder="1" applyAlignment="1">
      <alignment vertical="top"/>
    </xf>
    <xf numFmtId="41" fontId="18" fillId="0" borderId="12" xfId="1" applyNumberFormat="1" applyFont="1" applyBorder="1" applyAlignment="1">
      <alignment vertical="center" wrapText="1"/>
    </xf>
    <xf numFmtId="0" fontId="18" fillId="0" borderId="30" xfId="0" applyFont="1" applyBorder="1" applyAlignment="1">
      <alignment vertical="center" wrapText="1"/>
    </xf>
    <xf numFmtId="41" fontId="18" fillId="0" borderId="31" xfId="1" applyNumberFormat="1" applyFont="1" applyBorder="1" applyAlignment="1">
      <alignment vertical="center" wrapText="1"/>
    </xf>
    <xf numFmtId="0" fontId="18" fillId="0" borderId="31" xfId="0" applyFont="1" applyBorder="1" applyAlignment="1">
      <alignment vertical="center" wrapText="1"/>
    </xf>
    <xf numFmtId="0" fontId="18" fillId="0" borderId="25" xfId="0" applyFont="1" applyBorder="1" applyAlignment="1">
      <alignment vertical="center" wrapText="1"/>
    </xf>
    <xf numFmtId="0" fontId="18" fillId="0" borderId="39" xfId="0" applyFont="1" applyBorder="1" applyAlignment="1">
      <alignment vertical="center" wrapText="1"/>
    </xf>
    <xf numFmtId="41" fontId="18" fillId="0" borderId="41" xfId="1" applyNumberFormat="1" applyFont="1" applyBorder="1" applyAlignment="1">
      <alignment vertical="center" wrapText="1"/>
    </xf>
    <xf numFmtId="0" fontId="18" fillId="0" borderId="38" xfId="0" applyFont="1" applyBorder="1" applyAlignment="1">
      <alignment vertical="center" wrapText="1"/>
    </xf>
    <xf numFmtId="0" fontId="18" fillId="0" borderId="40" xfId="0" applyFont="1" applyBorder="1" applyAlignment="1">
      <alignment vertical="center" wrapText="1"/>
    </xf>
    <xf numFmtId="0" fontId="22" fillId="5" borderId="1" xfId="5" applyFont="1" applyBorder="1" applyAlignment="1">
      <alignment vertical="center" wrapText="1"/>
    </xf>
    <xf numFmtId="41" fontId="22" fillId="5" borderId="1" xfId="5" applyNumberFormat="1" applyFont="1" applyBorder="1" applyAlignment="1">
      <alignment vertical="center" wrapText="1"/>
    </xf>
    <xf numFmtId="0" fontId="23" fillId="6" borderId="1" xfId="6" applyFont="1" applyBorder="1" applyAlignment="1">
      <alignment vertical="center" wrapText="1"/>
    </xf>
    <xf numFmtId="0" fontId="20" fillId="0" borderId="1" xfId="0" applyFont="1" applyBorder="1" applyAlignment="1">
      <alignment horizontal="center" vertical="center" wrapText="1"/>
    </xf>
    <xf numFmtId="3" fontId="20" fillId="0" borderId="1" xfId="1" applyNumberFormat="1" applyFont="1" applyBorder="1" applyAlignment="1">
      <alignment horizontal="center" vertical="center" wrapText="1"/>
    </xf>
    <xf numFmtId="0" fontId="18" fillId="0" borderId="1" xfId="0" applyFont="1" applyBorder="1" applyAlignment="1">
      <alignment vertical="top" wrapText="1"/>
    </xf>
    <xf numFmtId="41" fontId="21" fillId="0" borderId="1" xfId="1" applyNumberFormat="1" applyFont="1" applyBorder="1" applyAlignment="1">
      <alignment horizontal="center" vertical="center"/>
    </xf>
    <xf numFmtId="0" fontId="21" fillId="0" borderId="1" xfId="0" applyFont="1" applyBorder="1" applyAlignment="1">
      <alignment vertical="top" wrapText="1"/>
    </xf>
    <xf numFmtId="0" fontId="21" fillId="0" borderId="1" xfId="0" applyFont="1" applyBorder="1" applyAlignment="1">
      <alignment vertical="top"/>
    </xf>
    <xf numFmtId="41" fontId="19" fillId="3" borderId="1" xfId="1" applyNumberFormat="1" applyFont="1" applyFill="1" applyBorder="1" applyAlignment="1">
      <alignment horizontal="center" vertical="center"/>
    </xf>
    <xf numFmtId="0" fontId="19" fillId="3" borderId="1" xfId="2" applyFont="1" applyBorder="1" applyAlignment="1">
      <alignment vertical="top" wrapText="1"/>
    </xf>
    <xf numFmtId="0" fontId="19" fillId="3" borderId="1" xfId="2" applyFont="1" applyBorder="1" applyAlignment="1">
      <alignment vertical="top"/>
    </xf>
    <xf numFmtId="41" fontId="18" fillId="0" borderId="25" xfId="1" applyNumberFormat="1" applyFont="1" applyBorder="1" applyAlignment="1">
      <alignment vertical="center" wrapText="1"/>
    </xf>
    <xf numFmtId="41" fontId="18" fillId="0" borderId="40" xfId="1" applyNumberFormat="1" applyFont="1" applyBorder="1" applyAlignment="1">
      <alignment vertical="center" wrapText="1"/>
    </xf>
    <xf numFmtId="0" fontId="20" fillId="0" borderId="39" xfId="0" applyFont="1" applyBorder="1" applyAlignment="1">
      <alignment horizontal="center" vertical="center" wrapText="1"/>
    </xf>
    <xf numFmtId="3" fontId="20" fillId="0" borderId="39" xfId="1" applyNumberFormat="1" applyFont="1" applyBorder="1" applyAlignment="1">
      <alignment horizontal="center" vertical="center" wrapText="1"/>
    </xf>
    <xf numFmtId="3" fontId="20" fillId="0" borderId="25" xfId="1" applyNumberFormat="1" applyFont="1" applyBorder="1" applyAlignment="1">
      <alignment horizontal="center" vertical="center" wrapText="1"/>
    </xf>
    <xf numFmtId="41" fontId="21" fillId="0" borderId="39" xfId="1" applyNumberFormat="1" applyFont="1" applyBorder="1" applyAlignment="1">
      <alignment horizontal="center" vertical="center"/>
    </xf>
    <xf numFmtId="0" fontId="21" fillId="0" borderId="39" xfId="0" applyFont="1" applyBorder="1" applyAlignment="1">
      <alignment vertical="top" wrapText="1"/>
    </xf>
    <xf numFmtId="0" fontId="21" fillId="0" borderId="39" xfId="0" applyFont="1" applyBorder="1" applyAlignment="1">
      <alignment vertical="top"/>
    </xf>
    <xf numFmtId="0" fontId="18" fillId="0" borderId="37" xfId="0" applyFont="1" applyBorder="1" applyAlignment="1">
      <alignment vertical="center" wrapText="1"/>
    </xf>
    <xf numFmtId="0" fontId="20" fillId="0" borderId="37" xfId="0" applyFont="1" applyBorder="1" applyAlignment="1">
      <alignment horizontal="center" vertical="center" wrapText="1"/>
    </xf>
    <xf numFmtId="3" fontId="20" fillId="0" borderId="37" xfId="1" applyNumberFormat="1" applyFont="1" applyBorder="1" applyAlignment="1">
      <alignment horizontal="center" vertical="center" wrapText="1"/>
    </xf>
    <xf numFmtId="41" fontId="21" fillId="0" borderId="37" xfId="1" applyNumberFormat="1" applyFont="1" applyBorder="1" applyAlignment="1">
      <alignment horizontal="center" vertical="center"/>
    </xf>
    <xf numFmtId="0" fontId="21" fillId="0" borderId="37" xfId="0" applyFont="1" applyBorder="1" applyAlignment="1">
      <alignment vertical="top" wrapText="1"/>
    </xf>
    <xf numFmtId="0" fontId="21" fillId="0" borderId="37" xfId="0" applyFont="1" applyBorder="1" applyAlignment="1">
      <alignment vertical="top"/>
    </xf>
    <xf numFmtId="0" fontId="0" fillId="0" borderId="9" xfId="0" applyBorder="1" applyAlignment="1">
      <alignment vertical="center"/>
    </xf>
    <xf numFmtId="0" fontId="0" fillId="0" borderId="9" xfId="0" applyBorder="1" applyAlignment="1">
      <alignment horizontal="center" vertical="center"/>
    </xf>
    <xf numFmtId="0" fontId="21" fillId="0" borderId="9" xfId="0" applyFont="1" applyBorder="1" applyAlignment="1">
      <alignment horizontal="center" vertical="center"/>
    </xf>
    <xf numFmtId="0" fontId="25" fillId="3" borderId="9" xfId="2" applyFont="1" applyBorder="1" applyAlignment="1">
      <alignment horizontal="center" vertical="center"/>
    </xf>
    <xf numFmtId="0" fontId="0" fillId="0" borderId="0" xfId="0" applyAlignment="1">
      <alignment vertical="center"/>
    </xf>
    <xf numFmtId="0" fontId="25" fillId="3" borderId="9" xfId="2" applyFont="1" applyBorder="1" applyAlignment="1">
      <alignment horizontal="center" vertical="center" wrapText="1"/>
    </xf>
    <xf numFmtId="41" fontId="25" fillId="3" borderId="9" xfId="1" applyNumberFormat="1" applyFont="1" applyFill="1" applyBorder="1" applyAlignment="1">
      <alignment horizontal="center" vertical="center"/>
    </xf>
    <xf numFmtId="41" fontId="21" fillId="0" borderId="9" xfId="1" applyNumberFormat="1" applyFont="1" applyBorder="1" applyAlignment="1">
      <alignment horizontal="center" vertical="center"/>
    </xf>
    <xf numFmtId="41" fontId="0" fillId="0" borderId="0" xfId="1" applyNumberFormat="1" applyFont="1" applyAlignment="1">
      <alignment horizontal="center" vertical="center"/>
    </xf>
    <xf numFmtId="41" fontId="26" fillId="0" borderId="9" xfId="1" applyNumberFormat="1" applyFont="1" applyBorder="1"/>
    <xf numFmtId="0" fontId="21" fillId="0" borderId="9" xfId="0" applyFont="1" applyBorder="1" applyAlignment="1">
      <alignment horizontal="center" vertical="center"/>
    </xf>
  </cellXfs>
  <cellStyles count="7">
    <cellStyle name="Bad" xfId="5" builtinId="27"/>
    <cellStyle name="Check Cell" xfId="3" builtinId="23"/>
    <cellStyle name="Comma" xfId="4" builtinId="3"/>
    <cellStyle name="Currency" xfId="1" builtinId="4"/>
    <cellStyle name="Good" xfId="2" builtinId="26"/>
    <cellStyle name="Neutral" xfId="6"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topLeftCell="A18" zoomScale="69" zoomScaleNormal="69" workbookViewId="0">
      <selection activeCell="D14" sqref="D14"/>
    </sheetView>
  </sheetViews>
  <sheetFormatPr defaultRowHeight="14.4"/>
  <cols>
    <col min="1" max="1" width="5" bestFit="1" customWidth="1"/>
    <col min="2" max="2" width="8.5546875" customWidth="1"/>
    <col min="3" max="3" width="8.88671875" hidden="1" customWidth="1"/>
    <col min="4" max="4" width="47" style="1" bestFit="1" customWidth="1"/>
    <col min="5" max="5" width="10.6640625" bestFit="1" customWidth="1"/>
    <col min="6" max="6" width="14.109375" style="9" bestFit="1" customWidth="1"/>
    <col min="7" max="7" width="10.33203125" style="9" customWidth="1"/>
    <col min="8" max="8" width="9.77734375" style="9" customWidth="1"/>
    <col min="9" max="9" width="16.5546875" customWidth="1"/>
    <col min="10" max="10" width="49.109375" style="10" customWidth="1"/>
    <col min="11" max="11" width="26.5546875" style="10" customWidth="1"/>
    <col min="12" max="12" width="18.77734375" style="63" bestFit="1" customWidth="1"/>
    <col min="13" max="13" width="22.109375" style="10" customWidth="1"/>
    <col min="14" max="14" width="54.6640625" style="10" bestFit="1" customWidth="1"/>
  </cols>
  <sheetData>
    <row r="1" spans="1:14" ht="16.2" customHeight="1">
      <c r="A1" s="49" t="s">
        <v>0</v>
      </c>
      <c r="B1" s="50"/>
      <c r="C1" s="50"/>
      <c r="D1" s="50"/>
      <c r="E1" s="50"/>
      <c r="F1" s="50"/>
      <c r="G1" s="50"/>
      <c r="H1" s="50"/>
      <c r="I1" s="50"/>
      <c r="J1" s="50"/>
      <c r="K1" s="50"/>
      <c r="L1" s="62"/>
      <c r="M1" s="50"/>
      <c r="N1" s="50"/>
    </row>
    <row r="2" spans="1:14" ht="31.8" thickBot="1">
      <c r="A2" s="2" t="s">
        <v>1</v>
      </c>
      <c r="B2" s="51" t="s">
        <v>2</v>
      </c>
      <c r="C2" s="52"/>
      <c r="D2" s="68" t="s">
        <v>3</v>
      </c>
      <c r="E2" s="69" t="s">
        <v>49</v>
      </c>
      <c r="F2" s="70" t="s">
        <v>50</v>
      </c>
      <c r="G2" s="70" t="s">
        <v>92</v>
      </c>
      <c r="H2" s="70" t="s">
        <v>93</v>
      </c>
      <c r="I2" s="71" t="s">
        <v>96</v>
      </c>
      <c r="J2" s="71" t="s">
        <v>94</v>
      </c>
      <c r="K2" s="72" t="s">
        <v>183</v>
      </c>
      <c r="L2" s="73" t="s">
        <v>101</v>
      </c>
      <c r="M2" s="74" t="s">
        <v>51</v>
      </c>
      <c r="N2" s="74" t="s">
        <v>97</v>
      </c>
    </row>
    <row r="3" spans="1:14" ht="144.6" thickBot="1">
      <c r="A3" s="3">
        <v>1</v>
      </c>
      <c r="B3" s="54" t="s">
        <v>4</v>
      </c>
      <c r="C3" s="30"/>
      <c r="D3" s="75" t="s">
        <v>29</v>
      </c>
      <c r="E3" s="75">
        <v>10</v>
      </c>
      <c r="F3" s="75">
        <v>38000</v>
      </c>
      <c r="G3" s="75">
        <v>89000</v>
      </c>
      <c r="H3" s="76">
        <v>67000</v>
      </c>
      <c r="I3" s="76">
        <v>458</v>
      </c>
      <c r="J3" s="77" t="s">
        <v>128</v>
      </c>
      <c r="K3" s="77" t="s">
        <v>251</v>
      </c>
      <c r="L3" s="78">
        <f t="shared" ref="L3:L50" si="0">(H3-F3)*I3</f>
        <v>13282000</v>
      </c>
      <c r="M3" s="77" t="s">
        <v>73</v>
      </c>
      <c r="N3" s="77" t="s">
        <v>129</v>
      </c>
    </row>
    <row r="4" spans="1:14" ht="108.6" thickBot="1">
      <c r="A4" s="3">
        <v>2</v>
      </c>
      <c r="B4" s="55"/>
      <c r="C4" s="31"/>
      <c r="D4" s="75" t="s">
        <v>147</v>
      </c>
      <c r="E4" s="75">
        <v>10</v>
      </c>
      <c r="F4" s="75">
        <v>83000</v>
      </c>
      <c r="G4" s="75">
        <v>239000</v>
      </c>
      <c r="H4" s="76">
        <v>189000</v>
      </c>
      <c r="I4" s="76">
        <v>89</v>
      </c>
      <c r="J4" s="75" t="s">
        <v>148</v>
      </c>
      <c r="K4" s="79" t="s">
        <v>252</v>
      </c>
      <c r="L4" s="78">
        <f t="shared" si="0"/>
        <v>9434000</v>
      </c>
      <c r="M4" s="77" t="s">
        <v>81</v>
      </c>
      <c r="N4" s="77"/>
    </row>
    <row r="5" spans="1:14" ht="72.599999999999994" thickBot="1">
      <c r="A5" s="3">
        <v>3</v>
      </c>
      <c r="B5" s="55"/>
      <c r="C5" s="31"/>
      <c r="D5" s="80" t="s">
        <v>12</v>
      </c>
      <c r="E5" s="81">
        <v>10</v>
      </c>
      <c r="F5" s="82">
        <v>23000</v>
      </c>
      <c r="G5" s="82">
        <v>89000</v>
      </c>
      <c r="H5" s="83">
        <v>39000</v>
      </c>
      <c r="I5" s="84">
        <v>481</v>
      </c>
      <c r="J5" s="75" t="s">
        <v>109</v>
      </c>
      <c r="K5" s="79" t="s">
        <v>253</v>
      </c>
      <c r="L5" s="85">
        <f t="shared" si="0"/>
        <v>7696000</v>
      </c>
      <c r="M5" s="86" t="s">
        <v>58</v>
      </c>
      <c r="N5" s="87"/>
    </row>
    <row r="6" spans="1:14" ht="108.6" thickBot="1">
      <c r="A6" s="3">
        <v>4</v>
      </c>
      <c r="B6" s="55"/>
      <c r="C6" s="31"/>
      <c r="D6" s="75" t="s">
        <v>17</v>
      </c>
      <c r="E6" s="75">
        <v>10</v>
      </c>
      <c r="F6" s="75">
        <v>20000</v>
      </c>
      <c r="G6" s="75">
        <v>89000</v>
      </c>
      <c r="H6" s="75">
        <v>43000</v>
      </c>
      <c r="I6" s="75">
        <v>326</v>
      </c>
      <c r="J6" s="75" t="s">
        <v>113</v>
      </c>
      <c r="K6" s="75" t="s">
        <v>254</v>
      </c>
      <c r="L6" s="88">
        <f t="shared" si="0"/>
        <v>7498000</v>
      </c>
      <c r="M6" s="75" t="s">
        <v>62</v>
      </c>
      <c r="N6" s="75"/>
    </row>
    <row r="7" spans="1:14" ht="90.6" thickBot="1">
      <c r="A7" s="3">
        <v>5</v>
      </c>
      <c r="B7" s="55"/>
      <c r="C7" s="31"/>
      <c r="D7" s="75" t="s">
        <v>103</v>
      </c>
      <c r="E7" s="75">
        <v>10</v>
      </c>
      <c r="F7" s="75">
        <v>20000</v>
      </c>
      <c r="G7" s="75">
        <v>49000</v>
      </c>
      <c r="H7" s="75">
        <v>39000</v>
      </c>
      <c r="I7" s="75">
        <v>394</v>
      </c>
      <c r="J7" s="75" t="s">
        <v>102</v>
      </c>
      <c r="K7" s="75" t="s">
        <v>255</v>
      </c>
      <c r="L7" s="88">
        <f t="shared" si="0"/>
        <v>7486000</v>
      </c>
      <c r="M7" s="75" t="s">
        <v>55</v>
      </c>
      <c r="N7" s="75"/>
    </row>
    <row r="8" spans="1:14" ht="144.6" thickBot="1">
      <c r="A8" s="3">
        <v>6</v>
      </c>
      <c r="B8" s="56"/>
      <c r="C8" s="32"/>
      <c r="D8" s="89" t="s">
        <v>28</v>
      </c>
      <c r="E8" s="90">
        <v>10</v>
      </c>
      <c r="F8" s="90">
        <v>38000</v>
      </c>
      <c r="G8" s="90">
        <v>89000</v>
      </c>
      <c r="H8" s="90">
        <v>47000</v>
      </c>
      <c r="I8" s="90">
        <v>800</v>
      </c>
      <c r="J8" s="90" t="s">
        <v>127</v>
      </c>
      <c r="K8" s="90" t="s">
        <v>256</v>
      </c>
      <c r="L8" s="91">
        <f t="shared" si="0"/>
        <v>7200000</v>
      </c>
      <c r="M8" s="90" t="s">
        <v>72</v>
      </c>
      <c r="N8" s="90"/>
    </row>
    <row r="9" spans="1:14" ht="73.2" thickTop="1" thickBot="1">
      <c r="A9" s="3">
        <v>7</v>
      </c>
      <c r="B9" s="57" t="s">
        <v>184</v>
      </c>
      <c r="C9" s="27"/>
      <c r="D9" s="92" t="s">
        <v>14</v>
      </c>
      <c r="E9" s="92">
        <v>10</v>
      </c>
      <c r="F9" s="93">
        <v>26000</v>
      </c>
      <c r="G9" s="92">
        <v>75000</v>
      </c>
      <c r="H9" s="94">
        <v>45000</v>
      </c>
      <c r="I9" s="94">
        <v>301</v>
      </c>
      <c r="J9" s="92" t="s">
        <v>191</v>
      </c>
      <c r="K9" s="79" t="s">
        <v>257</v>
      </c>
      <c r="L9" s="95">
        <f t="shared" si="0"/>
        <v>5719000</v>
      </c>
      <c r="M9" s="96" t="s">
        <v>60</v>
      </c>
      <c r="N9" s="96"/>
    </row>
    <row r="10" spans="1:14" ht="162.6" thickBot="1">
      <c r="A10" s="3">
        <v>10</v>
      </c>
      <c r="B10" s="56"/>
      <c r="C10" s="28"/>
      <c r="D10" s="97" t="s">
        <v>11</v>
      </c>
      <c r="E10" s="98">
        <v>10</v>
      </c>
      <c r="F10" s="99">
        <v>35000</v>
      </c>
      <c r="G10" s="99">
        <v>69000</v>
      </c>
      <c r="H10" s="100">
        <v>49000</v>
      </c>
      <c r="I10" s="101">
        <v>394</v>
      </c>
      <c r="J10" s="102" t="s">
        <v>108</v>
      </c>
      <c r="K10" s="103" t="s">
        <v>258</v>
      </c>
      <c r="L10" s="104">
        <f t="shared" si="0"/>
        <v>5516000</v>
      </c>
      <c r="M10" s="105" t="s">
        <v>57</v>
      </c>
      <c r="N10" s="106" t="s">
        <v>121</v>
      </c>
    </row>
    <row r="11" spans="1:14" ht="246.6" customHeight="1" thickTop="1" thickBot="1">
      <c r="A11" s="3">
        <v>8</v>
      </c>
      <c r="B11" s="57" t="s">
        <v>18</v>
      </c>
      <c r="C11" s="28"/>
      <c r="D11" s="75" t="s">
        <v>31</v>
      </c>
      <c r="E11" s="75">
        <v>10</v>
      </c>
      <c r="F11" s="92">
        <v>59000</v>
      </c>
      <c r="G11" s="75">
        <v>129000</v>
      </c>
      <c r="H11" s="76">
        <v>81000</v>
      </c>
      <c r="I11" s="76">
        <v>247</v>
      </c>
      <c r="J11" s="75" t="s">
        <v>131</v>
      </c>
      <c r="K11" s="79" t="s">
        <v>259</v>
      </c>
      <c r="L11" s="78">
        <f t="shared" si="0"/>
        <v>5434000</v>
      </c>
      <c r="M11" s="77" t="s">
        <v>74</v>
      </c>
      <c r="N11" s="77"/>
    </row>
    <row r="12" spans="1:14" ht="180.6" thickBot="1">
      <c r="A12" s="3">
        <v>9</v>
      </c>
      <c r="B12" s="55"/>
      <c r="C12" s="28"/>
      <c r="D12" s="75" t="s">
        <v>30</v>
      </c>
      <c r="E12" s="75">
        <v>10</v>
      </c>
      <c r="F12" s="75">
        <v>36000</v>
      </c>
      <c r="G12" s="75">
        <v>129000</v>
      </c>
      <c r="H12" s="76">
        <v>72000</v>
      </c>
      <c r="I12" s="76">
        <v>145</v>
      </c>
      <c r="J12" s="75" t="s">
        <v>130</v>
      </c>
      <c r="K12" s="79" t="s">
        <v>260</v>
      </c>
      <c r="L12" s="78">
        <f t="shared" si="0"/>
        <v>5220000</v>
      </c>
      <c r="M12" s="77" t="s">
        <v>75</v>
      </c>
      <c r="N12" s="77"/>
    </row>
    <row r="13" spans="1:14" s="6" customFormat="1" ht="126.6" thickBot="1">
      <c r="A13" s="5">
        <v>13</v>
      </c>
      <c r="B13" s="55"/>
      <c r="C13" s="28"/>
      <c r="D13" s="92" t="s">
        <v>13</v>
      </c>
      <c r="E13" s="92">
        <v>10</v>
      </c>
      <c r="F13" s="92">
        <v>24000</v>
      </c>
      <c r="G13" s="92">
        <v>75000</v>
      </c>
      <c r="H13" s="92">
        <v>45000</v>
      </c>
      <c r="I13" s="92">
        <v>224</v>
      </c>
      <c r="J13" s="92" t="s">
        <v>110</v>
      </c>
      <c r="K13" s="92" t="s">
        <v>261</v>
      </c>
      <c r="L13" s="107">
        <f t="shared" si="0"/>
        <v>4704000</v>
      </c>
      <c r="M13" s="92" t="s">
        <v>59</v>
      </c>
      <c r="N13" s="92"/>
    </row>
    <row r="14" spans="1:14" ht="180.6" thickBot="1">
      <c r="A14" s="3">
        <v>14</v>
      </c>
      <c r="B14" s="56"/>
      <c r="C14" s="35"/>
      <c r="D14" s="102" t="s">
        <v>44</v>
      </c>
      <c r="E14" s="102">
        <v>5</v>
      </c>
      <c r="F14" s="102">
        <v>82000</v>
      </c>
      <c r="G14" s="102">
        <v>156000</v>
      </c>
      <c r="H14" s="108">
        <v>116000</v>
      </c>
      <c r="I14" s="108">
        <v>123</v>
      </c>
      <c r="J14" s="102" t="s">
        <v>145</v>
      </c>
      <c r="K14" s="103" t="s">
        <v>262</v>
      </c>
      <c r="L14" s="109">
        <f t="shared" si="0"/>
        <v>4182000</v>
      </c>
      <c r="M14" s="110" t="s">
        <v>88</v>
      </c>
      <c r="N14" s="110"/>
    </row>
    <row r="15" spans="1:14" ht="127.2" thickTop="1" thickBot="1">
      <c r="A15" s="3">
        <v>16</v>
      </c>
      <c r="B15" s="57" t="s">
        <v>185</v>
      </c>
      <c r="C15" s="12"/>
      <c r="D15" s="92" t="s">
        <v>24</v>
      </c>
      <c r="E15" s="92">
        <v>10</v>
      </c>
      <c r="F15" s="92">
        <v>72000</v>
      </c>
      <c r="G15" s="92">
        <v>149000</v>
      </c>
      <c r="H15" s="94">
        <v>99000</v>
      </c>
      <c r="I15" s="94">
        <v>150</v>
      </c>
      <c r="J15" s="92" t="s">
        <v>122</v>
      </c>
      <c r="K15" s="79" t="s">
        <v>263</v>
      </c>
      <c r="L15" s="95">
        <f t="shared" si="0"/>
        <v>4050000</v>
      </c>
      <c r="M15" s="96" t="s">
        <v>69</v>
      </c>
      <c r="N15" s="96"/>
    </row>
    <row r="16" spans="1:14" ht="90.6" thickBot="1">
      <c r="A16" s="3">
        <v>17</v>
      </c>
      <c r="B16" s="55"/>
      <c r="C16" s="12"/>
      <c r="D16" s="75" t="s">
        <v>8</v>
      </c>
      <c r="E16" s="75">
        <v>10</v>
      </c>
      <c r="F16" s="75">
        <v>21000</v>
      </c>
      <c r="G16" s="75">
        <v>49000</v>
      </c>
      <c r="H16" s="76">
        <v>32000</v>
      </c>
      <c r="I16" s="76">
        <v>303</v>
      </c>
      <c r="J16" s="75" t="s">
        <v>100</v>
      </c>
      <c r="K16" s="79" t="s">
        <v>264</v>
      </c>
      <c r="L16" s="78">
        <f t="shared" si="0"/>
        <v>3333000</v>
      </c>
      <c r="M16" s="77" t="s">
        <v>54</v>
      </c>
      <c r="N16" s="77"/>
    </row>
    <row r="17" spans="1:14" ht="72.599999999999994" thickBot="1">
      <c r="A17" s="3" t="s">
        <v>119</v>
      </c>
      <c r="B17" s="55"/>
      <c r="C17" s="12"/>
      <c r="D17" s="75" t="s">
        <v>25</v>
      </c>
      <c r="E17" s="75">
        <v>10</v>
      </c>
      <c r="F17" s="75">
        <v>72000</v>
      </c>
      <c r="G17" s="75">
        <v>169000</v>
      </c>
      <c r="H17" s="76">
        <v>115000</v>
      </c>
      <c r="I17" s="76">
        <v>75</v>
      </c>
      <c r="J17" s="75" t="s">
        <v>123</v>
      </c>
      <c r="K17" s="79" t="s">
        <v>265</v>
      </c>
      <c r="L17" s="78">
        <f t="shared" si="0"/>
        <v>3225000</v>
      </c>
      <c r="M17" s="77" t="s">
        <v>69</v>
      </c>
      <c r="N17" s="77"/>
    </row>
    <row r="18" spans="1:14" ht="90.6" thickBot="1">
      <c r="A18" s="3">
        <v>19</v>
      </c>
      <c r="B18" s="55"/>
      <c r="C18" s="12"/>
      <c r="D18" s="75" t="s">
        <v>43</v>
      </c>
      <c r="E18" s="75">
        <v>10</v>
      </c>
      <c r="F18" s="75">
        <v>67000</v>
      </c>
      <c r="G18" s="75">
        <v>149000</v>
      </c>
      <c r="H18" s="76">
        <v>99000</v>
      </c>
      <c r="I18" s="76">
        <v>92</v>
      </c>
      <c r="J18" s="75" t="s">
        <v>144</v>
      </c>
      <c r="K18" s="79" t="s">
        <v>266</v>
      </c>
      <c r="L18" s="78">
        <f t="shared" si="0"/>
        <v>2944000</v>
      </c>
      <c r="M18" s="77" t="s">
        <v>89</v>
      </c>
      <c r="N18" s="77"/>
    </row>
    <row r="19" spans="1:14" ht="72.599999999999994" thickBot="1">
      <c r="A19" s="3">
        <v>20</v>
      </c>
      <c r="B19" s="56"/>
      <c r="C19" s="36"/>
      <c r="D19" s="111" t="s">
        <v>138</v>
      </c>
      <c r="E19" s="111">
        <v>10</v>
      </c>
      <c r="F19" s="111">
        <v>20000</v>
      </c>
      <c r="G19" s="111">
        <v>59000</v>
      </c>
      <c r="H19" s="111">
        <v>35000</v>
      </c>
      <c r="I19" s="111">
        <v>189</v>
      </c>
      <c r="J19" s="112" t="s">
        <v>136</v>
      </c>
      <c r="K19" s="111" t="s">
        <v>267</v>
      </c>
      <c r="L19" s="113">
        <f t="shared" si="0"/>
        <v>2835000</v>
      </c>
      <c r="M19" s="111" t="s">
        <v>83</v>
      </c>
      <c r="N19" s="111" t="s">
        <v>137</v>
      </c>
    </row>
    <row r="20" spans="1:14" s="6" customFormat="1" ht="109.2" thickTop="1" thickBot="1">
      <c r="A20" s="5">
        <v>11</v>
      </c>
      <c r="B20" s="27" t="s">
        <v>34</v>
      </c>
      <c r="C20" s="28"/>
      <c r="D20" s="114" t="s">
        <v>23</v>
      </c>
      <c r="E20" s="115">
        <v>10</v>
      </c>
      <c r="F20" s="115">
        <v>28000</v>
      </c>
      <c r="G20" s="115">
        <v>69000</v>
      </c>
      <c r="H20" s="115">
        <v>45000</v>
      </c>
      <c r="I20" s="115">
        <v>150</v>
      </c>
      <c r="J20" s="92" t="s">
        <v>120</v>
      </c>
      <c r="K20" s="115" t="s">
        <v>268</v>
      </c>
      <c r="L20" s="107">
        <f t="shared" si="0"/>
        <v>2550000</v>
      </c>
      <c r="M20" s="115" t="s">
        <v>68</v>
      </c>
      <c r="N20" s="115"/>
    </row>
    <row r="21" spans="1:14" s="6" customFormat="1" ht="144.6" thickBot="1">
      <c r="A21" s="5">
        <v>12</v>
      </c>
      <c r="B21" s="28"/>
      <c r="C21" s="28"/>
      <c r="D21" s="75" t="s">
        <v>27</v>
      </c>
      <c r="E21" s="75">
        <v>10</v>
      </c>
      <c r="F21" s="75">
        <v>35000</v>
      </c>
      <c r="G21" s="75">
        <v>99000</v>
      </c>
      <c r="H21" s="75">
        <v>79000</v>
      </c>
      <c r="I21" s="75">
        <v>51</v>
      </c>
      <c r="J21" s="75" t="s">
        <v>126</v>
      </c>
      <c r="K21" s="75" t="s">
        <v>269</v>
      </c>
      <c r="L21" s="88">
        <f t="shared" si="0"/>
        <v>2244000</v>
      </c>
      <c r="M21" s="75" t="s">
        <v>71</v>
      </c>
      <c r="N21" s="75"/>
    </row>
    <row r="22" spans="1:14" ht="90.6" thickBot="1">
      <c r="A22" s="3">
        <v>21</v>
      </c>
      <c r="B22" s="28"/>
      <c r="C22" s="13"/>
      <c r="D22" s="75" t="s">
        <v>39</v>
      </c>
      <c r="E22" s="75">
        <v>10</v>
      </c>
      <c r="F22" s="75">
        <v>25000</v>
      </c>
      <c r="G22" s="75">
        <v>59000</v>
      </c>
      <c r="H22" s="75">
        <v>34000</v>
      </c>
      <c r="I22" s="75">
        <v>244</v>
      </c>
      <c r="J22" s="75" t="s">
        <v>140</v>
      </c>
      <c r="K22" s="75" t="s">
        <v>270</v>
      </c>
      <c r="L22" s="88">
        <f t="shared" si="0"/>
        <v>2196000</v>
      </c>
      <c r="M22" s="75"/>
      <c r="N22" s="75"/>
    </row>
    <row r="23" spans="1:14" s="8" customFormat="1" ht="73.2" thickTop="1" thickBot="1">
      <c r="A23" s="7">
        <v>15</v>
      </c>
      <c r="B23" s="28"/>
      <c r="C23" s="29"/>
      <c r="D23" s="75" t="s">
        <v>45</v>
      </c>
      <c r="E23" s="75">
        <v>10</v>
      </c>
      <c r="F23" s="75">
        <v>31000</v>
      </c>
      <c r="G23" s="75">
        <v>119000</v>
      </c>
      <c r="H23" s="75">
        <v>66000</v>
      </c>
      <c r="I23" s="75">
        <v>56</v>
      </c>
      <c r="J23" s="75" t="s">
        <v>146</v>
      </c>
      <c r="K23" s="75" t="s">
        <v>271</v>
      </c>
      <c r="L23" s="88">
        <f t="shared" si="0"/>
        <v>1960000</v>
      </c>
      <c r="M23" s="75" t="s">
        <v>87</v>
      </c>
      <c r="N23" s="75"/>
    </row>
    <row r="24" spans="1:14" ht="73.2" thickTop="1" thickBot="1">
      <c r="A24" s="3">
        <v>22</v>
      </c>
      <c r="B24" s="28"/>
      <c r="C24" s="30"/>
      <c r="D24" s="75" t="s">
        <v>40</v>
      </c>
      <c r="E24" s="75">
        <v>10</v>
      </c>
      <c r="F24" s="75">
        <v>22000</v>
      </c>
      <c r="G24" s="75">
        <v>69000</v>
      </c>
      <c r="H24" s="75">
        <v>49000</v>
      </c>
      <c r="I24" s="75">
        <v>71</v>
      </c>
      <c r="J24" s="75" t="s">
        <v>141</v>
      </c>
      <c r="K24" s="75" t="s">
        <v>272</v>
      </c>
      <c r="L24" s="88">
        <f t="shared" si="0"/>
        <v>1917000</v>
      </c>
      <c r="M24" s="75" t="s">
        <v>82</v>
      </c>
      <c r="N24" s="75"/>
    </row>
    <row r="25" spans="1:14" s="44" customFormat="1" ht="118.2" customHeight="1" thickBot="1">
      <c r="A25" s="65">
        <v>23</v>
      </c>
      <c r="B25" s="66"/>
      <c r="C25" s="67"/>
      <c r="D25" s="116" t="s">
        <v>150</v>
      </c>
      <c r="E25" s="116">
        <v>10</v>
      </c>
      <c r="F25" s="116">
        <v>28000</v>
      </c>
      <c r="G25" s="116">
        <v>69000</v>
      </c>
      <c r="H25" s="116">
        <v>49000</v>
      </c>
      <c r="I25" s="116">
        <v>77</v>
      </c>
      <c r="J25" s="116" t="s">
        <v>149</v>
      </c>
      <c r="K25" s="116" t="s">
        <v>273</v>
      </c>
      <c r="L25" s="117">
        <f t="shared" si="0"/>
        <v>1617000</v>
      </c>
      <c r="M25" s="116" t="s">
        <v>77</v>
      </c>
      <c r="N25" s="116"/>
    </row>
    <row r="26" spans="1:14" ht="162.6" thickBot="1">
      <c r="A26" s="3">
        <v>24</v>
      </c>
      <c r="B26" s="28"/>
      <c r="C26" s="31"/>
      <c r="D26" s="75" t="s">
        <v>48</v>
      </c>
      <c r="E26" s="75">
        <v>10</v>
      </c>
      <c r="F26" s="75">
        <v>24000</v>
      </c>
      <c r="G26" s="75">
        <v>59000</v>
      </c>
      <c r="H26" s="75">
        <v>31000</v>
      </c>
      <c r="I26" s="75">
        <v>228</v>
      </c>
      <c r="J26" s="75" t="s">
        <v>154</v>
      </c>
      <c r="K26" s="75" t="s">
        <v>274</v>
      </c>
      <c r="L26" s="88">
        <f t="shared" si="0"/>
        <v>1596000</v>
      </c>
      <c r="M26" s="75" t="s">
        <v>80</v>
      </c>
      <c r="N26" s="75" t="s">
        <v>192</v>
      </c>
    </row>
    <row r="27" spans="1:14" ht="108.6" thickBot="1">
      <c r="A27" s="3">
        <v>25</v>
      </c>
      <c r="B27" s="28"/>
      <c r="C27" s="31"/>
      <c r="D27" s="75" t="s">
        <v>41</v>
      </c>
      <c r="E27" s="75">
        <v>10</v>
      </c>
      <c r="F27" s="75">
        <v>36000</v>
      </c>
      <c r="G27" s="75">
        <v>65000</v>
      </c>
      <c r="H27" s="75">
        <v>47000</v>
      </c>
      <c r="I27" s="75">
        <v>145</v>
      </c>
      <c r="J27" s="75" t="s">
        <v>142</v>
      </c>
      <c r="K27" s="75" t="s">
        <v>275</v>
      </c>
      <c r="L27" s="88">
        <f t="shared" si="0"/>
        <v>1595000</v>
      </c>
      <c r="M27" s="75"/>
      <c r="N27" s="75"/>
    </row>
    <row r="28" spans="1:14" s="6" customFormat="1" ht="126.6" thickBot="1">
      <c r="A28" s="5">
        <v>26</v>
      </c>
      <c r="B28" s="28"/>
      <c r="C28" s="31"/>
      <c r="D28" s="118" t="s">
        <v>37</v>
      </c>
      <c r="E28" s="75">
        <v>10</v>
      </c>
      <c r="F28" s="75">
        <v>24000</v>
      </c>
      <c r="G28" s="75">
        <v>79000</v>
      </c>
      <c r="H28" s="75">
        <v>45000</v>
      </c>
      <c r="I28" s="75">
        <v>75</v>
      </c>
      <c r="J28" s="75" t="s">
        <v>135</v>
      </c>
      <c r="K28" s="75" t="s">
        <v>276</v>
      </c>
      <c r="L28" s="88">
        <f t="shared" si="0"/>
        <v>1575000</v>
      </c>
      <c r="M28" s="75"/>
      <c r="N28" s="75"/>
    </row>
    <row r="29" spans="1:14" s="6" customFormat="1" ht="108.6" thickBot="1">
      <c r="A29" s="5">
        <v>27</v>
      </c>
      <c r="B29" s="28"/>
      <c r="C29" s="31"/>
      <c r="D29" s="75" t="s">
        <v>6</v>
      </c>
      <c r="E29" s="119">
        <v>5</v>
      </c>
      <c r="F29" s="120">
        <v>33000</v>
      </c>
      <c r="G29" s="120">
        <v>69000</v>
      </c>
      <c r="H29" s="120">
        <v>45000</v>
      </c>
      <c r="I29" s="119">
        <v>128</v>
      </c>
      <c r="J29" s="121" t="s">
        <v>158</v>
      </c>
      <c r="K29" s="121" t="s">
        <v>277</v>
      </c>
      <c r="L29" s="122">
        <f t="shared" si="0"/>
        <v>1536000</v>
      </c>
      <c r="M29" s="123" t="s">
        <v>85</v>
      </c>
      <c r="N29" s="124"/>
    </row>
    <row r="30" spans="1:14" ht="72.599999999999994" thickBot="1">
      <c r="A30" s="3">
        <v>28</v>
      </c>
      <c r="B30" s="28"/>
      <c r="C30" s="31"/>
      <c r="D30" s="75" t="s">
        <v>22</v>
      </c>
      <c r="E30" s="75">
        <v>10</v>
      </c>
      <c r="F30" s="75">
        <v>24000</v>
      </c>
      <c r="G30" s="75">
        <v>49000</v>
      </c>
      <c r="H30" s="75">
        <v>35000</v>
      </c>
      <c r="I30" s="75">
        <v>123</v>
      </c>
      <c r="J30" s="75" t="s">
        <v>117</v>
      </c>
      <c r="K30" s="75" t="s">
        <v>278</v>
      </c>
      <c r="L30" s="88">
        <f t="shared" si="0"/>
        <v>1353000</v>
      </c>
      <c r="M30" s="75" t="s">
        <v>67</v>
      </c>
      <c r="N30" s="75"/>
    </row>
    <row r="31" spans="1:14" ht="126.6" thickBot="1">
      <c r="A31" s="3">
        <v>29</v>
      </c>
      <c r="B31" s="28"/>
      <c r="C31" s="31"/>
      <c r="D31" s="80" t="s">
        <v>250</v>
      </c>
      <c r="E31" s="81">
        <v>10</v>
      </c>
      <c r="F31" s="82">
        <v>17000</v>
      </c>
      <c r="G31" s="82">
        <v>39000</v>
      </c>
      <c r="H31" s="82">
        <v>24000</v>
      </c>
      <c r="I31" s="81">
        <v>162</v>
      </c>
      <c r="J31" s="75" t="s">
        <v>114</v>
      </c>
      <c r="K31" s="75" t="s">
        <v>279</v>
      </c>
      <c r="L31" s="125">
        <f t="shared" si="0"/>
        <v>1134000</v>
      </c>
      <c r="M31" s="126" t="s">
        <v>63</v>
      </c>
      <c r="N31" s="127"/>
    </row>
    <row r="32" spans="1:14" ht="108.6" thickBot="1">
      <c r="A32" s="3">
        <v>30</v>
      </c>
      <c r="B32" s="28"/>
      <c r="C32" s="31"/>
      <c r="D32" s="75" t="s">
        <v>33</v>
      </c>
      <c r="E32" s="75">
        <v>10</v>
      </c>
      <c r="F32" s="75">
        <v>45000</v>
      </c>
      <c r="G32" s="75"/>
      <c r="H32" s="75">
        <v>56000</v>
      </c>
      <c r="I32" s="75">
        <v>99</v>
      </c>
      <c r="J32" s="75" t="s">
        <v>133</v>
      </c>
      <c r="K32" s="75" t="s">
        <v>280</v>
      </c>
      <c r="L32" s="88">
        <f t="shared" si="0"/>
        <v>1089000</v>
      </c>
      <c r="M32" s="75" t="s">
        <v>76</v>
      </c>
      <c r="N32" s="75"/>
    </row>
    <row r="33" spans="1:14" ht="126.6" thickBot="1">
      <c r="A33" s="37">
        <v>31</v>
      </c>
      <c r="B33" s="35"/>
      <c r="C33" s="32"/>
      <c r="D33" s="111" t="s">
        <v>15</v>
      </c>
      <c r="E33" s="111">
        <v>5</v>
      </c>
      <c r="F33" s="112">
        <v>75000</v>
      </c>
      <c r="G33" s="111">
        <v>129000</v>
      </c>
      <c r="H33" s="111">
        <v>82000</v>
      </c>
      <c r="I33" s="111">
        <v>147</v>
      </c>
      <c r="J33" s="112" t="s">
        <v>111</v>
      </c>
      <c r="K33" s="111"/>
      <c r="L33" s="128">
        <f t="shared" si="0"/>
        <v>1029000</v>
      </c>
      <c r="M33" s="111"/>
      <c r="N33" s="112"/>
    </row>
    <row r="34" spans="1:14" ht="55.2" thickTop="1" thickBot="1">
      <c r="A34" s="26">
        <v>32</v>
      </c>
      <c r="B34" s="57" t="s">
        <v>35</v>
      </c>
      <c r="C34" s="31"/>
      <c r="D34" s="115" t="s">
        <v>38</v>
      </c>
      <c r="E34" s="115">
        <v>10</v>
      </c>
      <c r="F34" s="92">
        <v>20000</v>
      </c>
      <c r="G34" s="115">
        <v>65000</v>
      </c>
      <c r="H34" s="115">
        <v>35000</v>
      </c>
      <c r="I34" s="115">
        <v>56</v>
      </c>
      <c r="J34" s="92" t="s">
        <v>139</v>
      </c>
      <c r="K34" s="115" t="s">
        <v>281</v>
      </c>
      <c r="L34" s="129">
        <f t="shared" si="0"/>
        <v>840000</v>
      </c>
      <c r="M34" s="115" t="s">
        <v>84</v>
      </c>
      <c r="N34" s="92"/>
    </row>
    <row r="35" spans="1:14" ht="148.19999999999999" customHeight="1" thickBot="1">
      <c r="A35" s="3">
        <v>33</v>
      </c>
      <c r="B35" s="55"/>
      <c r="C35" s="31"/>
      <c r="D35" s="75" t="s">
        <v>42</v>
      </c>
      <c r="E35" s="75">
        <v>10</v>
      </c>
      <c r="F35" s="75">
        <v>28000</v>
      </c>
      <c r="G35" s="75">
        <v>89000</v>
      </c>
      <c r="H35" s="75">
        <v>42000</v>
      </c>
      <c r="I35" s="75">
        <v>60</v>
      </c>
      <c r="J35" s="75" t="s">
        <v>143</v>
      </c>
      <c r="K35" s="75" t="s">
        <v>282</v>
      </c>
      <c r="L35" s="88">
        <f t="shared" si="0"/>
        <v>840000</v>
      </c>
      <c r="M35" s="75" t="s">
        <v>90</v>
      </c>
      <c r="N35" s="75"/>
    </row>
    <row r="36" spans="1:14" ht="108.6" thickBot="1">
      <c r="A36" s="3">
        <v>34</v>
      </c>
      <c r="B36" s="55"/>
      <c r="C36" s="31"/>
      <c r="D36" s="75" t="s">
        <v>32</v>
      </c>
      <c r="E36" s="75">
        <v>10</v>
      </c>
      <c r="F36" s="75">
        <v>29000</v>
      </c>
      <c r="G36" s="75">
        <v>89000</v>
      </c>
      <c r="H36" s="75">
        <v>43000</v>
      </c>
      <c r="I36" s="75">
        <v>54</v>
      </c>
      <c r="J36" s="75" t="s">
        <v>132</v>
      </c>
      <c r="K36" s="75"/>
      <c r="L36" s="88">
        <f t="shared" si="0"/>
        <v>756000</v>
      </c>
      <c r="M36" s="75" t="s">
        <v>74</v>
      </c>
      <c r="N36" s="75"/>
    </row>
    <row r="37" spans="1:14" ht="162.6" thickBot="1">
      <c r="A37" s="3">
        <v>35</v>
      </c>
      <c r="B37" s="55"/>
      <c r="C37" s="31"/>
      <c r="D37" s="75" t="s">
        <v>26</v>
      </c>
      <c r="E37" s="75">
        <v>10</v>
      </c>
      <c r="F37" s="75">
        <v>45000</v>
      </c>
      <c r="G37" s="75">
        <v>99000</v>
      </c>
      <c r="H37" s="75">
        <v>49000</v>
      </c>
      <c r="I37" s="75">
        <v>168</v>
      </c>
      <c r="J37" s="75" t="s">
        <v>124</v>
      </c>
      <c r="K37" s="75" t="s">
        <v>283</v>
      </c>
      <c r="L37" s="88">
        <f t="shared" si="0"/>
        <v>672000</v>
      </c>
      <c r="M37" s="75" t="s">
        <v>70</v>
      </c>
      <c r="N37" s="75" t="s">
        <v>125</v>
      </c>
    </row>
    <row r="38" spans="1:14" ht="90.6" thickBot="1">
      <c r="A38" s="3">
        <v>36</v>
      </c>
      <c r="B38" s="55"/>
      <c r="C38" s="31"/>
      <c r="D38" s="75" t="s">
        <v>16</v>
      </c>
      <c r="E38" s="119">
        <v>10</v>
      </c>
      <c r="F38" s="120">
        <v>44000</v>
      </c>
      <c r="G38" s="120">
        <v>89000</v>
      </c>
      <c r="H38" s="120">
        <v>63000</v>
      </c>
      <c r="I38" s="119">
        <v>35</v>
      </c>
      <c r="J38" s="75" t="s">
        <v>112</v>
      </c>
      <c r="K38" s="75"/>
      <c r="L38" s="122">
        <f t="shared" si="0"/>
        <v>665000</v>
      </c>
      <c r="M38" s="123" t="s">
        <v>61</v>
      </c>
      <c r="N38" s="124"/>
    </row>
    <row r="39" spans="1:14" ht="72.599999999999994" thickBot="1">
      <c r="A39" s="3">
        <v>37</v>
      </c>
      <c r="B39" s="55"/>
      <c r="C39" s="31"/>
      <c r="D39" s="75" t="s">
        <v>19</v>
      </c>
      <c r="E39" s="119">
        <v>10</v>
      </c>
      <c r="F39" s="120">
        <v>37000</v>
      </c>
      <c r="G39" s="120">
        <v>65000</v>
      </c>
      <c r="H39" s="120">
        <v>46000</v>
      </c>
      <c r="I39" s="119">
        <v>63</v>
      </c>
      <c r="J39" s="75" t="s">
        <v>115</v>
      </c>
      <c r="K39" s="75"/>
      <c r="L39" s="122">
        <f t="shared" si="0"/>
        <v>567000</v>
      </c>
      <c r="M39" s="123" t="s">
        <v>64</v>
      </c>
      <c r="N39" s="124"/>
    </row>
    <row r="40" spans="1:14" ht="180.6" thickBot="1">
      <c r="A40" s="37">
        <v>38</v>
      </c>
      <c r="B40" s="56"/>
      <c r="C40" s="32"/>
      <c r="D40" s="112" t="s">
        <v>7</v>
      </c>
      <c r="E40" s="130">
        <v>10</v>
      </c>
      <c r="F40" s="131">
        <v>36000</v>
      </c>
      <c r="G40" s="132">
        <v>69000</v>
      </c>
      <c r="H40" s="132">
        <v>49000</v>
      </c>
      <c r="I40" s="130">
        <v>41</v>
      </c>
      <c r="J40" s="111" t="s">
        <v>99</v>
      </c>
      <c r="K40" s="111"/>
      <c r="L40" s="133">
        <f t="shared" si="0"/>
        <v>533000</v>
      </c>
      <c r="M40" s="134" t="s">
        <v>52</v>
      </c>
      <c r="N40" s="135" t="s">
        <v>160</v>
      </c>
    </row>
    <row r="41" spans="1:14" ht="37.200000000000003" thickTop="1" thickBot="1">
      <c r="A41" s="26">
        <v>39</v>
      </c>
      <c r="B41" s="58" t="s">
        <v>186</v>
      </c>
      <c r="C41" s="33"/>
      <c r="D41" s="92" t="s">
        <v>36</v>
      </c>
      <c r="E41" s="92">
        <v>10</v>
      </c>
      <c r="F41" s="92">
        <v>30000</v>
      </c>
      <c r="G41" s="115">
        <v>59000</v>
      </c>
      <c r="H41" s="115">
        <v>44000</v>
      </c>
      <c r="I41" s="92">
        <v>38</v>
      </c>
      <c r="J41" s="115" t="s">
        <v>134</v>
      </c>
      <c r="K41" s="115"/>
      <c r="L41" s="107">
        <f t="shared" si="0"/>
        <v>532000</v>
      </c>
      <c r="M41" s="92"/>
      <c r="N41" s="92"/>
    </row>
    <row r="42" spans="1:14" ht="58.2" thickBot="1">
      <c r="A42" s="3">
        <v>40</v>
      </c>
      <c r="B42" s="59"/>
      <c r="C42" s="33"/>
      <c r="D42" s="75" t="s">
        <v>21</v>
      </c>
      <c r="E42" s="119">
        <v>10</v>
      </c>
      <c r="F42" s="120">
        <v>30000</v>
      </c>
      <c r="G42" s="120">
        <v>69000</v>
      </c>
      <c r="H42" s="120">
        <v>45000</v>
      </c>
      <c r="I42" s="119">
        <v>35</v>
      </c>
      <c r="J42" s="75" t="s">
        <v>193</v>
      </c>
      <c r="K42" s="75"/>
      <c r="L42" s="122">
        <f t="shared" si="0"/>
        <v>525000</v>
      </c>
      <c r="M42" s="123" t="s">
        <v>66</v>
      </c>
      <c r="N42" s="124"/>
    </row>
    <row r="43" spans="1:14" ht="54.6" thickBot="1">
      <c r="A43" s="3">
        <v>41</v>
      </c>
      <c r="B43" s="59"/>
      <c r="C43" s="33"/>
      <c r="D43" s="75" t="s">
        <v>118</v>
      </c>
      <c r="E43" s="75">
        <v>5</v>
      </c>
      <c r="F43" s="75">
        <v>20000</v>
      </c>
      <c r="G43" s="75">
        <v>59000</v>
      </c>
      <c r="H43" s="75">
        <v>37000</v>
      </c>
      <c r="I43" s="75">
        <v>20</v>
      </c>
      <c r="J43" s="75" t="s">
        <v>157</v>
      </c>
      <c r="K43" s="75"/>
      <c r="L43" s="88">
        <f t="shared" si="0"/>
        <v>340000</v>
      </c>
      <c r="M43" s="75" t="s">
        <v>53</v>
      </c>
      <c r="N43" s="75"/>
    </row>
    <row r="44" spans="1:14" ht="36.6" thickBot="1">
      <c r="A44" s="3" t="s">
        <v>119</v>
      </c>
      <c r="B44" s="59"/>
      <c r="C44" s="33"/>
      <c r="D44" s="75" t="s">
        <v>155</v>
      </c>
      <c r="E44" s="75">
        <v>10</v>
      </c>
      <c r="F44" s="75">
        <v>31000</v>
      </c>
      <c r="G44" s="75"/>
      <c r="H44" s="75">
        <v>47000</v>
      </c>
      <c r="I44" s="75">
        <v>20</v>
      </c>
      <c r="J44" s="75" t="s">
        <v>156</v>
      </c>
      <c r="K44" s="75"/>
      <c r="L44" s="88">
        <f t="shared" si="0"/>
        <v>320000</v>
      </c>
      <c r="M44" s="75"/>
      <c r="N44" s="75"/>
    </row>
    <row r="45" spans="1:14" ht="54.6" thickBot="1">
      <c r="A45" s="37">
        <v>43</v>
      </c>
      <c r="B45" s="60"/>
      <c r="C45" s="39"/>
      <c r="D45" s="136" t="s">
        <v>20</v>
      </c>
      <c r="E45" s="137">
        <v>10</v>
      </c>
      <c r="F45" s="138">
        <v>28000</v>
      </c>
      <c r="G45" s="138">
        <v>49000</v>
      </c>
      <c r="H45" s="138">
        <v>35000</v>
      </c>
      <c r="I45" s="137">
        <v>44</v>
      </c>
      <c r="J45" s="136" t="s">
        <v>116</v>
      </c>
      <c r="K45" s="136"/>
      <c r="L45" s="139">
        <f t="shared" si="0"/>
        <v>308000</v>
      </c>
      <c r="M45" s="140" t="s">
        <v>65</v>
      </c>
      <c r="N45" s="141"/>
    </row>
    <row r="46" spans="1:14" s="6" customFormat="1" ht="55.2" thickTop="1" thickBot="1">
      <c r="A46" s="38">
        <v>44</v>
      </c>
      <c r="B46" s="57" t="s">
        <v>46</v>
      </c>
      <c r="C46" s="33"/>
      <c r="D46" s="92" t="s">
        <v>47</v>
      </c>
      <c r="E46" s="92">
        <v>10</v>
      </c>
      <c r="F46" s="92">
        <v>31000</v>
      </c>
      <c r="G46" s="92">
        <v>75000</v>
      </c>
      <c r="H46" s="92">
        <v>39000</v>
      </c>
      <c r="I46" s="92">
        <v>35</v>
      </c>
      <c r="J46" s="92" t="s">
        <v>153</v>
      </c>
      <c r="K46" s="92"/>
      <c r="L46" s="107">
        <f t="shared" si="0"/>
        <v>280000</v>
      </c>
      <c r="M46" s="92" t="s">
        <v>79</v>
      </c>
      <c r="N46" s="92"/>
    </row>
    <row r="47" spans="1:14" ht="108.6" thickBot="1">
      <c r="A47" s="3">
        <v>45</v>
      </c>
      <c r="B47" s="55"/>
      <c r="C47" s="33"/>
      <c r="D47" s="75" t="s">
        <v>10</v>
      </c>
      <c r="E47" s="119">
        <v>10</v>
      </c>
      <c r="F47" s="120">
        <v>32000</v>
      </c>
      <c r="G47" s="120">
        <v>49000</v>
      </c>
      <c r="H47" s="120">
        <v>39000</v>
      </c>
      <c r="I47" s="119">
        <v>37</v>
      </c>
      <c r="J47" s="75" t="s">
        <v>106</v>
      </c>
      <c r="K47" s="75"/>
      <c r="L47" s="122">
        <f t="shared" si="0"/>
        <v>259000</v>
      </c>
      <c r="M47" s="123" t="s">
        <v>56</v>
      </c>
      <c r="N47" s="124"/>
    </row>
    <row r="48" spans="1:14" ht="90.6" thickBot="1">
      <c r="A48" s="3">
        <v>46</v>
      </c>
      <c r="B48" s="55"/>
      <c r="C48" s="33"/>
      <c r="D48" s="75" t="s">
        <v>151</v>
      </c>
      <c r="E48" s="75">
        <v>10</v>
      </c>
      <c r="F48" s="75">
        <v>30000</v>
      </c>
      <c r="G48" s="75">
        <v>75000</v>
      </c>
      <c r="H48" s="75">
        <v>38000</v>
      </c>
      <c r="I48" s="75">
        <v>25</v>
      </c>
      <c r="J48" s="75" t="s">
        <v>152</v>
      </c>
      <c r="K48" s="75"/>
      <c r="L48" s="88">
        <f t="shared" si="0"/>
        <v>200000</v>
      </c>
      <c r="M48" s="75" t="s">
        <v>78</v>
      </c>
      <c r="N48" s="75"/>
    </row>
    <row r="49" spans="1:14" ht="216.6" thickBot="1">
      <c r="A49" s="3">
        <v>47</v>
      </c>
      <c r="B49" s="55"/>
      <c r="C49" s="33"/>
      <c r="D49" s="75" t="s">
        <v>9</v>
      </c>
      <c r="E49" s="119">
        <v>5</v>
      </c>
      <c r="F49" s="120">
        <v>40000</v>
      </c>
      <c r="G49" s="120">
        <v>69000</v>
      </c>
      <c r="H49" s="120">
        <v>49000</v>
      </c>
      <c r="I49" s="119">
        <v>20</v>
      </c>
      <c r="J49" s="75" t="s">
        <v>105</v>
      </c>
      <c r="K49" s="75"/>
      <c r="L49" s="122">
        <f t="shared" si="0"/>
        <v>180000</v>
      </c>
      <c r="M49" s="123" t="s">
        <v>86</v>
      </c>
      <c r="N49" s="124"/>
    </row>
    <row r="50" spans="1:14" ht="72.599999999999994" thickBot="1">
      <c r="A50" s="3">
        <v>48</v>
      </c>
      <c r="B50" s="61"/>
      <c r="C50" s="34"/>
      <c r="D50" s="75" t="s">
        <v>5</v>
      </c>
      <c r="E50" s="119">
        <v>5</v>
      </c>
      <c r="F50" s="120">
        <v>29000</v>
      </c>
      <c r="G50" s="120">
        <v>59000</v>
      </c>
      <c r="H50" s="120">
        <v>39000</v>
      </c>
      <c r="I50" s="119">
        <v>10</v>
      </c>
      <c r="J50" s="123" t="s">
        <v>119</v>
      </c>
      <c r="K50" s="123"/>
      <c r="L50" s="122">
        <f t="shared" si="0"/>
        <v>100000</v>
      </c>
      <c r="M50" s="123" t="s">
        <v>95</v>
      </c>
      <c r="N50" s="123" t="s">
        <v>98</v>
      </c>
    </row>
    <row r="52" spans="1:14" ht="18">
      <c r="I52" s="15" t="s">
        <v>163</v>
      </c>
      <c r="J52" s="10" t="s">
        <v>164</v>
      </c>
      <c r="L52" s="63" t="s">
        <v>161</v>
      </c>
      <c r="M52" s="10" t="s">
        <v>162</v>
      </c>
    </row>
    <row r="53" spans="1:14">
      <c r="A53" s="53" t="s">
        <v>107</v>
      </c>
      <c r="B53" s="53"/>
      <c r="C53" s="53"/>
      <c r="D53" s="53"/>
      <c r="H53" s="9">
        <v>7308</v>
      </c>
      <c r="I53">
        <f>SUM(I3:I50)</f>
        <v>7308</v>
      </c>
      <c r="L53" s="63">
        <f>SUM(L3:L50)</f>
        <v>131066000</v>
      </c>
      <c r="M53" s="14">
        <f>L53-(L53*5%)</f>
        <v>124512700</v>
      </c>
    </row>
    <row r="54" spans="1:14" ht="31.95" customHeight="1">
      <c r="B54" s="47" t="s">
        <v>91</v>
      </c>
      <c r="C54" s="48"/>
      <c r="D54" s="48"/>
      <c r="E54" s="48"/>
      <c r="F54" s="48"/>
      <c r="G54" s="48"/>
      <c r="H54" s="48"/>
      <c r="I54" s="48"/>
      <c r="J54" s="48"/>
      <c r="K54" s="48"/>
      <c r="L54" s="64"/>
      <c r="M54" s="48"/>
      <c r="N54" s="48"/>
    </row>
    <row r="55" spans="1:14" ht="29.4" customHeight="1">
      <c r="A55" s="47" t="s">
        <v>104</v>
      </c>
      <c r="B55" s="48"/>
      <c r="C55" s="48"/>
      <c r="D55" s="48"/>
      <c r="E55" s="48"/>
      <c r="F55" s="48"/>
      <c r="G55" s="48"/>
      <c r="H55" s="48"/>
      <c r="I55" s="48"/>
      <c r="J55" s="48"/>
      <c r="K55" s="48"/>
      <c r="L55" s="64"/>
      <c r="M55" s="48"/>
      <c r="N55" s="48"/>
    </row>
    <row r="58" spans="1:14">
      <c r="A58" s="46" t="s">
        <v>159</v>
      </c>
      <c r="B58" s="46"/>
      <c r="C58" s="46"/>
      <c r="D58" s="46"/>
    </row>
    <row r="62" spans="1:14" ht="57.6">
      <c r="D62" s="18" t="s">
        <v>165</v>
      </c>
      <c r="E62" s="16" t="s">
        <v>166</v>
      </c>
      <c r="F62" s="20" t="s">
        <v>164</v>
      </c>
      <c r="G62" s="19" t="s">
        <v>167</v>
      </c>
      <c r="I62" s="17" t="s">
        <v>166</v>
      </c>
    </row>
    <row r="71" spans="8:8">
      <c r="H71" s="9" t="s">
        <v>119</v>
      </c>
    </row>
  </sheetData>
  <sortState ref="D3:N50">
    <sortCondition descending="1" ref="L3:L50"/>
  </sortState>
  <pageMargins left="0" right="0" top="0" bottom="0" header="3.937007874015748E-2"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abSelected="1" zoomScale="78" zoomScaleNormal="78" workbookViewId="0">
      <selection activeCell="M11" sqref="M11"/>
    </sheetView>
  </sheetViews>
  <sheetFormatPr defaultRowHeight="13.8"/>
  <cols>
    <col min="1" max="1" width="8.88671875" style="21"/>
    <col min="2" max="2" width="19.21875" style="21" bestFit="1" customWidth="1"/>
    <col min="3" max="3" width="20.6640625" style="21" bestFit="1" customWidth="1"/>
    <col min="4" max="4" width="14.21875" style="21" bestFit="1" customWidth="1"/>
    <col min="5" max="5" width="15.109375" style="21" bestFit="1" customWidth="1"/>
    <col min="6" max="6" width="15.77734375" style="21" bestFit="1" customWidth="1"/>
    <col min="7" max="7" width="8.6640625" style="21" bestFit="1" customWidth="1"/>
    <col min="8" max="8" width="11.77734375" style="21" bestFit="1" customWidth="1"/>
    <col min="9" max="9" width="19.77734375" style="21" bestFit="1" customWidth="1"/>
    <col min="10" max="10" width="21.33203125" style="21" bestFit="1" customWidth="1"/>
    <col min="11" max="11" width="8.88671875" style="21"/>
    <col min="12" max="12" width="46.109375" style="21" bestFit="1" customWidth="1"/>
    <col min="13" max="13" width="53.33203125" style="21" customWidth="1"/>
    <col min="14" max="16384" width="8.88671875" style="21"/>
  </cols>
  <sheetData>
    <row r="1" spans="1:13" ht="63">
      <c r="A1" s="24"/>
      <c r="B1" s="22" t="s">
        <v>165</v>
      </c>
      <c r="C1" s="22" t="s">
        <v>166</v>
      </c>
      <c r="D1" s="22" t="s">
        <v>164</v>
      </c>
      <c r="E1" s="22" t="s">
        <v>168</v>
      </c>
      <c r="F1" s="22" t="s">
        <v>169</v>
      </c>
      <c r="G1" s="22" t="s">
        <v>170</v>
      </c>
      <c r="H1" s="22" t="s">
        <v>171</v>
      </c>
      <c r="I1" s="22" t="s">
        <v>172</v>
      </c>
      <c r="J1" s="22" t="s">
        <v>174</v>
      </c>
      <c r="K1" s="44"/>
      <c r="L1" s="25" t="s">
        <v>175</v>
      </c>
      <c r="M1" s="4" t="s">
        <v>179</v>
      </c>
    </row>
    <row r="2" spans="1:13" ht="41.4">
      <c r="A2" s="45" t="s">
        <v>187</v>
      </c>
      <c r="B2" s="40">
        <v>2500</v>
      </c>
      <c r="C2" s="40">
        <f>M8</f>
        <v>5</v>
      </c>
      <c r="D2" s="40">
        <f>B2/C2</f>
        <v>500</v>
      </c>
      <c r="E2" s="41">
        <f>M$9</f>
        <v>2.82</v>
      </c>
      <c r="F2" s="40">
        <f>(100/E2)*D2</f>
        <v>17730.496453900709</v>
      </c>
      <c r="G2" s="40">
        <f>M$10</f>
        <v>3</v>
      </c>
      <c r="H2" s="40">
        <f>M$11</f>
        <v>650</v>
      </c>
      <c r="I2" s="40">
        <f>(100/G2)*F2</f>
        <v>591016.54846335703</v>
      </c>
      <c r="J2" s="40">
        <f>F2*H2</f>
        <v>11524822.695035461</v>
      </c>
      <c r="K2" s="44"/>
      <c r="L2" s="25" t="s">
        <v>176</v>
      </c>
      <c r="M2" s="4" t="s">
        <v>180</v>
      </c>
    </row>
    <row r="3" spans="1:13" ht="27.6">
      <c r="A3" s="45" t="s">
        <v>188</v>
      </c>
      <c r="B3" s="40">
        <f>(B2/4)+B4*2</f>
        <v>791.66666666666663</v>
      </c>
      <c r="C3" s="40">
        <f>M8</f>
        <v>5</v>
      </c>
      <c r="D3" s="40">
        <f t="shared" ref="D3:D4" si="0">B3/C3</f>
        <v>158.33333333333331</v>
      </c>
      <c r="E3" s="41">
        <f t="shared" ref="E3:E4" si="1">M$9</f>
        <v>2.82</v>
      </c>
      <c r="F3" s="40">
        <f t="shared" ref="F3:F4" si="2">(100/E3)*D3</f>
        <v>5614.6572104018906</v>
      </c>
      <c r="G3" s="40">
        <f t="shared" ref="G3:G4" si="3">M$10</f>
        <v>3</v>
      </c>
      <c r="H3" s="40">
        <f t="shared" ref="H3:H4" si="4">M$11</f>
        <v>650</v>
      </c>
      <c r="I3" s="40">
        <f t="shared" ref="I3" si="5">(100/G3)*F3</f>
        <v>187155.2403467297</v>
      </c>
      <c r="J3" s="40">
        <f t="shared" ref="J3:J4" si="6">F3*H3</f>
        <v>3649527.1867612288</v>
      </c>
      <c r="K3" s="44"/>
      <c r="L3" s="25" t="s">
        <v>177</v>
      </c>
      <c r="M3" s="4" t="s">
        <v>181</v>
      </c>
    </row>
    <row r="4" spans="1:13" ht="41.4">
      <c r="A4" s="45" t="s">
        <v>189</v>
      </c>
      <c r="B4" s="40">
        <f>B2/30</f>
        <v>83.333333333333329</v>
      </c>
      <c r="C4" s="40">
        <f>M8</f>
        <v>5</v>
      </c>
      <c r="D4" s="40">
        <f t="shared" si="0"/>
        <v>16.666666666666664</v>
      </c>
      <c r="E4" s="41">
        <f t="shared" si="1"/>
        <v>2.82</v>
      </c>
      <c r="F4" s="40">
        <f t="shared" si="2"/>
        <v>591.01654846335691</v>
      </c>
      <c r="G4" s="40">
        <f t="shared" si="3"/>
        <v>3</v>
      </c>
      <c r="H4" s="40">
        <f t="shared" si="4"/>
        <v>650</v>
      </c>
      <c r="I4" s="40">
        <f>(100/G4)*F4</f>
        <v>19700.551615445231</v>
      </c>
      <c r="J4" s="40">
        <f t="shared" si="6"/>
        <v>384160.75650118198</v>
      </c>
      <c r="K4" s="44"/>
      <c r="L4" s="25" t="s">
        <v>178</v>
      </c>
      <c r="M4" s="4" t="s">
        <v>182</v>
      </c>
    </row>
    <row r="5" spans="1:13" ht="21">
      <c r="A5" s="24"/>
      <c r="B5" s="23"/>
      <c r="C5" s="23"/>
      <c r="D5" s="23"/>
      <c r="E5" s="23"/>
      <c r="F5" s="23"/>
      <c r="G5" s="23"/>
      <c r="H5" s="23"/>
      <c r="I5" s="23"/>
      <c r="J5" s="24"/>
      <c r="K5" s="44"/>
      <c r="L5" s="25"/>
      <c r="M5" s="11"/>
    </row>
    <row r="6" spans="1:13" ht="21">
      <c r="A6" s="24"/>
      <c r="B6" s="23"/>
      <c r="C6" s="23"/>
      <c r="D6" s="23"/>
      <c r="E6" s="23"/>
      <c r="F6" s="23"/>
      <c r="G6" s="23"/>
      <c r="H6" s="23"/>
      <c r="I6" s="23"/>
      <c r="J6" s="24"/>
      <c r="K6" s="44"/>
    </row>
    <row r="7" spans="1:13" ht="21">
      <c r="A7" s="24"/>
      <c r="B7" s="23"/>
      <c r="C7" s="23"/>
      <c r="D7" s="23"/>
      <c r="E7" s="23"/>
      <c r="F7" s="23"/>
      <c r="G7" s="23"/>
      <c r="H7" s="23"/>
      <c r="I7" s="23"/>
      <c r="J7" s="24"/>
      <c r="K7" s="44"/>
    </row>
    <row r="8" spans="1:13" ht="22.8">
      <c r="A8" s="24"/>
      <c r="B8" s="23"/>
      <c r="C8" s="23"/>
      <c r="D8" s="23"/>
      <c r="E8" s="23"/>
      <c r="F8" s="23"/>
      <c r="G8" s="23"/>
      <c r="H8" s="23"/>
      <c r="I8" s="23"/>
      <c r="J8" s="24"/>
      <c r="K8" s="44"/>
      <c r="L8" s="42" t="s">
        <v>166</v>
      </c>
      <c r="M8" s="43">
        <v>5</v>
      </c>
    </row>
    <row r="9" spans="1:13" ht="22.8">
      <c r="A9" s="24"/>
      <c r="B9" s="23"/>
      <c r="C9" s="23"/>
      <c r="D9" s="23"/>
      <c r="E9" s="23"/>
      <c r="F9" s="23"/>
      <c r="G9" s="23"/>
      <c r="H9" s="23"/>
      <c r="I9" s="23"/>
      <c r="J9" s="24"/>
      <c r="K9" s="44"/>
      <c r="L9" s="42" t="s">
        <v>190</v>
      </c>
      <c r="M9" s="43">
        <v>2.82</v>
      </c>
    </row>
    <row r="10" spans="1:13" ht="22.8">
      <c r="A10" s="24"/>
      <c r="B10" s="23"/>
      <c r="C10" s="23"/>
      <c r="D10" s="23"/>
      <c r="E10" s="23"/>
      <c r="F10" s="23"/>
      <c r="G10" s="23"/>
      <c r="H10" s="23"/>
      <c r="I10" s="23"/>
      <c r="J10" s="24"/>
      <c r="K10" s="44"/>
      <c r="L10" s="42" t="s">
        <v>170</v>
      </c>
      <c r="M10" s="43">
        <v>3</v>
      </c>
    </row>
    <row r="11" spans="1:13" ht="22.8">
      <c r="A11" s="24"/>
      <c r="B11" s="23"/>
      <c r="C11" s="23"/>
      <c r="D11" s="23"/>
      <c r="E11" s="23"/>
      <c r="F11" s="23"/>
      <c r="G11" s="23"/>
      <c r="H11" s="23"/>
      <c r="I11" s="23"/>
      <c r="J11" s="24"/>
      <c r="K11" s="44"/>
      <c r="L11" s="42" t="s">
        <v>171</v>
      </c>
      <c r="M11" s="43">
        <v>650</v>
      </c>
    </row>
    <row r="12" spans="1:13" ht="21">
      <c r="A12" s="24"/>
      <c r="B12" s="23"/>
      <c r="C12" s="23"/>
      <c r="D12" s="23"/>
      <c r="E12" s="23"/>
      <c r="F12" s="23"/>
      <c r="G12" s="23"/>
      <c r="H12" s="23"/>
      <c r="I12" s="23"/>
      <c r="J12" s="24"/>
      <c r="K12" s="44"/>
    </row>
    <row r="13" spans="1:13" ht="21">
      <c r="A13" s="24"/>
      <c r="B13" s="23"/>
      <c r="C13" s="23"/>
      <c r="D13" s="23"/>
      <c r="E13" s="23"/>
      <c r="F13" s="23"/>
      <c r="G13" s="23"/>
      <c r="H13" s="23"/>
      <c r="I13" s="23"/>
      <c r="J13" s="24"/>
      <c r="K13" s="44"/>
    </row>
    <row r="14" spans="1:13" ht="21">
      <c r="A14" s="24"/>
      <c r="B14" s="23"/>
      <c r="C14" s="23"/>
      <c r="D14" s="23"/>
      <c r="E14" s="23"/>
      <c r="F14" s="23"/>
      <c r="G14" s="23"/>
      <c r="H14" s="23"/>
      <c r="I14" s="23"/>
      <c r="J14" s="24"/>
      <c r="K14" s="44"/>
      <c r="M14" s="21" t="s">
        <v>173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A22" workbookViewId="0">
      <selection activeCell="G8" sqref="G8"/>
    </sheetView>
  </sheetViews>
  <sheetFormatPr defaultRowHeight="14.4"/>
  <cols>
    <col min="1" max="1" width="5.21875" style="146" customWidth="1"/>
    <col min="2" max="2" width="18.21875" style="146" bestFit="1" customWidth="1"/>
    <col min="3" max="3" width="26.21875" style="146" customWidth="1"/>
    <col min="4" max="4" width="13.33203125" style="146" customWidth="1"/>
    <col min="5" max="5" width="10.88671875" style="150" customWidth="1"/>
    <col min="6" max="6" width="9.88671875" style="146" customWidth="1"/>
    <col min="7" max="7" width="9.33203125" style="146" customWidth="1"/>
    <col min="8" max="8" width="10.6640625" style="146" bestFit="1" customWidth="1"/>
    <col min="9" max="9" width="11.44140625" style="146" bestFit="1" customWidth="1"/>
    <col min="10" max="16384" width="8.88671875" style="146"/>
  </cols>
  <sheetData>
    <row r="1" spans="1:9" ht="43.2" customHeight="1">
      <c r="A1" s="143" t="s">
        <v>1</v>
      </c>
      <c r="B1" s="145" t="s">
        <v>194</v>
      </c>
      <c r="C1" s="145" t="s">
        <v>3</v>
      </c>
      <c r="D1" s="145" t="s">
        <v>204</v>
      </c>
      <c r="E1" s="148" t="s">
        <v>211</v>
      </c>
      <c r="F1" s="147" t="s">
        <v>247</v>
      </c>
      <c r="G1" s="147" t="s">
        <v>248</v>
      </c>
      <c r="H1" s="145" t="s">
        <v>195</v>
      </c>
      <c r="I1" s="145" t="s">
        <v>249</v>
      </c>
    </row>
    <row r="2" spans="1:9" ht="43.2" customHeight="1">
      <c r="A2" s="142">
        <v>1</v>
      </c>
      <c r="B2" s="152" t="s">
        <v>196</v>
      </c>
      <c r="C2" s="144" t="s">
        <v>212</v>
      </c>
      <c r="D2" s="144" t="s">
        <v>214</v>
      </c>
      <c r="E2" s="149">
        <v>38000</v>
      </c>
      <c r="F2" s="149">
        <v>67000</v>
      </c>
      <c r="G2" s="144">
        <v>42000</v>
      </c>
      <c r="H2" s="144"/>
      <c r="I2" s="144"/>
    </row>
    <row r="3" spans="1:9" ht="43.2" customHeight="1">
      <c r="A3" s="142">
        <v>2</v>
      </c>
      <c r="B3" s="152"/>
      <c r="C3" s="144" t="s">
        <v>213</v>
      </c>
      <c r="D3" s="144" t="s">
        <v>214</v>
      </c>
      <c r="E3" s="149">
        <v>38000</v>
      </c>
      <c r="F3" s="149">
        <v>47000</v>
      </c>
      <c r="G3" s="144"/>
      <c r="H3" s="144"/>
      <c r="I3" s="144"/>
    </row>
    <row r="4" spans="1:9" ht="43.2" customHeight="1">
      <c r="A4" s="142">
        <v>3</v>
      </c>
      <c r="B4" s="152"/>
      <c r="C4" s="144" t="s">
        <v>223</v>
      </c>
      <c r="D4" s="144" t="s">
        <v>214</v>
      </c>
      <c r="E4" s="149">
        <v>72000</v>
      </c>
      <c r="F4" s="149">
        <v>99000</v>
      </c>
      <c r="G4" s="144"/>
      <c r="H4" s="144"/>
      <c r="I4" s="144"/>
    </row>
    <row r="5" spans="1:9" ht="43.2" customHeight="1">
      <c r="A5" s="142">
        <v>4</v>
      </c>
      <c r="B5" s="152" t="s">
        <v>197</v>
      </c>
      <c r="C5" s="144" t="s">
        <v>219</v>
      </c>
      <c r="D5" s="144" t="s">
        <v>214</v>
      </c>
      <c r="E5" s="149">
        <v>59000</v>
      </c>
      <c r="F5" s="149">
        <v>81000</v>
      </c>
      <c r="G5" s="144">
        <v>72000</v>
      </c>
      <c r="H5" s="144"/>
      <c r="I5" s="144"/>
    </row>
    <row r="6" spans="1:9" ht="43.2" customHeight="1">
      <c r="A6" s="142">
        <v>5</v>
      </c>
      <c r="B6" s="152"/>
      <c r="C6" s="144" t="s">
        <v>220</v>
      </c>
      <c r="D6" s="144" t="s">
        <v>221</v>
      </c>
      <c r="E6" s="149">
        <v>59000</v>
      </c>
      <c r="F6" s="149">
        <v>72000</v>
      </c>
      <c r="G6" s="144"/>
      <c r="H6" s="144"/>
      <c r="I6" s="144"/>
    </row>
    <row r="7" spans="1:9" ht="43.2" customHeight="1">
      <c r="A7" s="142">
        <v>6</v>
      </c>
      <c r="B7" s="152" t="s">
        <v>198</v>
      </c>
      <c r="C7" s="144" t="s">
        <v>229</v>
      </c>
      <c r="D7" s="144" t="s">
        <v>221</v>
      </c>
      <c r="E7" s="149">
        <v>28000</v>
      </c>
      <c r="F7" s="151">
        <v>45000</v>
      </c>
      <c r="G7" s="144"/>
      <c r="H7" s="144"/>
      <c r="I7" s="144"/>
    </row>
    <row r="8" spans="1:9" ht="43.2" customHeight="1">
      <c r="A8" s="142">
        <v>7</v>
      </c>
      <c r="B8" s="152"/>
      <c r="C8" s="144" t="s">
        <v>240</v>
      </c>
      <c r="D8" s="144" t="s">
        <v>214</v>
      </c>
      <c r="E8" s="149">
        <v>17000</v>
      </c>
      <c r="F8" s="149">
        <v>24000</v>
      </c>
      <c r="G8" s="144"/>
      <c r="H8" s="144"/>
      <c r="I8" s="144"/>
    </row>
    <row r="9" spans="1:9" ht="43.2" customHeight="1">
      <c r="A9" s="142">
        <v>8</v>
      </c>
      <c r="B9" s="152"/>
      <c r="C9" s="144" t="s">
        <v>236</v>
      </c>
      <c r="D9" s="144" t="s">
        <v>214</v>
      </c>
      <c r="E9" s="149">
        <v>24000</v>
      </c>
      <c r="F9" s="149">
        <v>35000</v>
      </c>
      <c r="G9" s="144"/>
      <c r="H9" s="144"/>
      <c r="I9" s="144"/>
    </row>
    <row r="10" spans="1:9" ht="43.2" customHeight="1">
      <c r="A10" s="142">
        <v>9</v>
      </c>
      <c r="B10" s="152" t="s">
        <v>199</v>
      </c>
      <c r="C10" s="144" t="s">
        <v>227</v>
      </c>
      <c r="D10" s="144" t="s">
        <v>228</v>
      </c>
      <c r="E10" s="149">
        <v>20000</v>
      </c>
      <c r="F10" s="149">
        <v>35000</v>
      </c>
      <c r="G10" s="144"/>
      <c r="H10" s="144"/>
      <c r="I10" s="144"/>
    </row>
    <row r="11" spans="1:9" ht="43.2" customHeight="1">
      <c r="A11" s="142">
        <v>10</v>
      </c>
      <c r="B11" s="152"/>
      <c r="C11" s="144" t="s">
        <v>230</v>
      </c>
      <c r="D11" s="144" t="s">
        <v>228</v>
      </c>
      <c r="E11" s="149">
        <v>25000</v>
      </c>
      <c r="F11" s="149">
        <v>34000</v>
      </c>
      <c r="G11" s="144"/>
      <c r="H11" s="144"/>
      <c r="I11" s="144"/>
    </row>
    <row r="12" spans="1:9" ht="43.2" customHeight="1">
      <c r="A12" s="142">
        <v>11</v>
      </c>
      <c r="B12" s="152"/>
      <c r="C12" s="144" t="s">
        <v>237</v>
      </c>
      <c r="D12" s="144" t="s">
        <v>238</v>
      </c>
      <c r="E12" s="149">
        <v>24000</v>
      </c>
      <c r="F12" s="149">
        <v>45000</v>
      </c>
      <c r="G12" s="144"/>
      <c r="H12" s="144"/>
      <c r="I12" s="144"/>
    </row>
    <row r="13" spans="1:9" ht="43.2" customHeight="1">
      <c r="A13" s="142">
        <v>12</v>
      </c>
      <c r="B13" s="152" t="s">
        <v>200</v>
      </c>
      <c r="C13" s="144" t="s">
        <v>224</v>
      </c>
      <c r="D13" s="144" t="s">
        <v>225</v>
      </c>
      <c r="E13" s="149">
        <v>21000</v>
      </c>
      <c r="F13" s="149">
        <v>32000</v>
      </c>
      <c r="G13" s="144"/>
      <c r="H13" s="144"/>
      <c r="I13" s="144"/>
    </row>
    <row r="14" spans="1:9" ht="43.2" customHeight="1">
      <c r="A14" s="142">
        <v>13</v>
      </c>
      <c r="B14" s="152"/>
      <c r="C14" s="144" t="s">
        <v>244</v>
      </c>
      <c r="D14" s="144" t="s">
        <v>245</v>
      </c>
      <c r="E14" s="149">
        <v>36000</v>
      </c>
      <c r="F14" s="149">
        <v>49000</v>
      </c>
      <c r="G14" s="144"/>
      <c r="H14" s="144"/>
      <c r="I14" s="144"/>
    </row>
    <row r="15" spans="1:9" ht="43.2" customHeight="1">
      <c r="A15" s="142">
        <v>14</v>
      </c>
      <c r="B15" s="152"/>
      <c r="C15" s="144" t="s">
        <v>239</v>
      </c>
      <c r="D15" s="144" t="s">
        <v>214</v>
      </c>
      <c r="E15" s="149">
        <v>33000</v>
      </c>
      <c r="F15" s="149">
        <v>45000</v>
      </c>
      <c r="G15" s="144"/>
      <c r="H15" s="144"/>
      <c r="I15" s="144"/>
    </row>
    <row r="16" spans="1:9" ht="43.2" customHeight="1">
      <c r="A16" s="142">
        <v>15</v>
      </c>
      <c r="B16" s="144" t="s">
        <v>201</v>
      </c>
      <c r="C16" s="144" t="s">
        <v>209</v>
      </c>
      <c r="D16" s="144" t="s">
        <v>205</v>
      </c>
      <c r="E16" s="149">
        <v>35000</v>
      </c>
      <c r="F16" s="149">
        <v>49000</v>
      </c>
      <c r="G16" s="144"/>
      <c r="H16" s="144"/>
      <c r="I16" s="144"/>
    </row>
    <row r="17" spans="1:9" ht="43.2" customHeight="1">
      <c r="A17" s="142">
        <v>16</v>
      </c>
      <c r="B17" s="152" t="s">
        <v>202</v>
      </c>
      <c r="C17" s="144" t="s">
        <v>222</v>
      </c>
      <c r="D17" s="144" t="s">
        <v>205</v>
      </c>
      <c r="E17" s="149">
        <v>82000</v>
      </c>
      <c r="F17" s="149">
        <v>116000</v>
      </c>
      <c r="G17" s="144"/>
      <c r="H17" s="144"/>
      <c r="I17" s="144"/>
    </row>
    <row r="18" spans="1:9" ht="43.2" customHeight="1">
      <c r="A18" s="142">
        <v>17</v>
      </c>
      <c r="B18" s="152"/>
      <c r="C18" s="144" t="s">
        <v>203</v>
      </c>
      <c r="D18" s="144" t="s">
        <v>205</v>
      </c>
      <c r="E18" s="149">
        <v>83000</v>
      </c>
      <c r="F18" s="149">
        <v>189000</v>
      </c>
      <c r="G18" s="144"/>
      <c r="H18" s="144"/>
      <c r="I18" s="144"/>
    </row>
    <row r="19" spans="1:9" ht="43.2" customHeight="1">
      <c r="A19" s="142">
        <v>18</v>
      </c>
      <c r="B19" s="152"/>
      <c r="C19" s="144" t="s">
        <v>243</v>
      </c>
      <c r="D19" s="144" t="s">
        <v>205</v>
      </c>
      <c r="E19" s="149">
        <v>28000</v>
      </c>
      <c r="F19" s="149">
        <v>42000</v>
      </c>
      <c r="G19" s="144"/>
      <c r="H19" s="144"/>
      <c r="I19" s="144"/>
    </row>
    <row r="20" spans="1:9" ht="43.2" customHeight="1">
      <c r="A20" s="142">
        <v>19</v>
      </c>
      <c r="B20" s="152"/>
      <c r="C20" s="144" t="s">
        <v>226</v>
      </c>
      <c r="D20" s="144">
        <v>500</v>
      </c>
      <c r="E20" s="149">
        <v>67000</v>
      </c>
      <c r="F20" s="149">
        <v>99000</v>
      </c>
      <c r="G20" s="144"/>
      <c r="H20" s="144"/>
      <c r="I20" s="144"/>
    </row>
    <row r="21" spans="1:9" ht="43.2" customHeight="1">
      <c r="A21" s="142">
        <v>20</v>
      </c>
      <c r="B21" s="152"/>
      <c r="C21" s="144" t="s">
        <v>231</v>
      </c>
      <c r="D21" s="144" t="s">
        <v>214</v>
      </c>
      <c r="E21" s="149">
        <v>31000</v>
      </c>
      <c r="F21" s="149">
        <v>66000</v>
      </c>
      <c r="G21" s="144"/>
      <c r="H21" s="144"/>
      <c r="I21" s="144"/>
    </row>
    <row r="22" spans="1:9" ht="43.2" customHeight="1">
      <c r="A22" s="142">
        <v>21</v>
      </c>
      <c r="B22" s="144" t="s">
        <v>206</v>
      </c>
      <c r="C22" s="144" t="s">
        <v>207</v>
      </c>
      <c r="D22" s="144" t="s">
        <v>208</v>
      </c>
      <c r="E22" s="149">
        <v>20000</v>
      </c>
      <c r="F22" s="149">
        <v>39000</v>
      </c>
      <c r="G22" s="144"/>
      <c r="H22" s="144"/>
      <c r="I22" s="144"/>
    </row>
    <row r="23" spans="1:9" ht="43.2" customHeight="1">
      <c r="A23" s="142">
        <v>22</v>
      </c>
      <c r="B23" s="144" t="s">
        <v>216</v>
      </c>
      <c r="C23" s="144" t="s">
        <v>217</v>
      </c>
      <c r="D23" s="144" t="s">
        <v>214</v>
      </c>
      <c r="E23" s="149">
        <v>20000</v>
      </c>
      <c r="F23" s="149">
        <v>43000</v>
      </c>
      <c r="G23" s="144"/>
      <c r="H23" s="144"/>
      <c r="I23" s="144"/>
    </row>
    <row r="24" spans="1:9" ht="43.2" customHeight="1">
      <c r="A24" s="142">
        <v>23</v>
      </c>
      <c r="B24" s="144" t="s">
        <v>215</v>
      </c>
      <c r="C24" s="144" t="s">
        <v>210</v>
      </c>
      <c r="D24" s="144" t="s">
        <v>218</v>
      </c>
      <c r="E24" s="149">
        <v>23000</v>
      </c>
      <c r="F24" s="149">
        <v>39000</v>
      </c>
      <c r="G24" s="144"/>
      <c r="H24" s="144"/>
      <c r="I24" s="144"/>
    </row>
    <row r="25" spans="1:9" ht="43.2" customHeight="1">
      <c r="A25" s="142">
        <v>24</v>
      </c>
      <c r="B25" s="152" t="s">
        <v>232</v>
      </c>
      <c r="C25" s="144" t="s">
        <v>233</v>
      </c>
      <c r="D25" s="144" t="s">
        <v>205</v>
      </c>
      <c r="E25" s="149">
        <v>28000</v>
      </c>
      <c r="F25" s="149">
        <v>49000</v>
      </c>
      <c r="G25" s="144"/>
      <c r="H25" s="144"/>
      <c r="I25" s="144"/>
    </row>
    <row r="26" spans="1:9" ht="43.2" customHeight="1">
      <c r="A26" s="142">
        <v>25</v>
      </c>
      <c r="B26" s="152"/>
      <c r="C26" s="144" t="s">
        <v>246</v>
      </c>
      <c r="D26" s="144" t="s">
        <v>228</v>
      </c>
      <c r="E26" s="149">
        <v>31000</v>
      </c>
      <c r="F26" s="149">
        <v>47000</v>
      </c>
      <c r="G26" s="144"/>
      <c r="H26" s="144"/>
      <c r="I26" s="144"/>
    </row>
    <row r="27" spans="1:9" ht="43.2" customHeight="1">
      <c r="A27" s="142">
        <v>26</v>
      </c>
      <c r="B27" s="152"/>
      <c r="C27" s="144" t="s">
        <v>234</v>
      </c>
      <c r="D27" s="144" t="s">
        <v>235</v>
      </c>
      <c r="E27" s="149">
        <v>24000</v>
      </c>
      <c r="F27" s="149">
        <v>31000</v>
      </c>
      <c r="G27" s="144"/>
      <c r="H27" s="144"/>
      <c r="I27" s="144"/>
    </row>
    <row r="28" spans="1:9" ht="43.2" customHeight="1">
      <c r="A28" s="142">
        <v>27</v>
      </c>
      <c r="B28" s="144" t="s">
        <v>241</v>
      </c>
      <c r="C28" s="144" t="s">
        <v>242</v>
      </c>
      <c r="D28" s="144" t="s">
        <v>214</v>
      </c>
      <c r="E28" s="149">
        <v>45000</v>
      </c>
      <c r="F28" s="149">
        <v>56000</v>
      </c>
      <c r="G28" s="144"/>
      <c r="H28" s="144"/>
      <c r="I28" s="144"/>
    </row>
    <row r="29" spans="1:9" ht="43.2" customHeight="1">
      <c r="A29" s="142">
        <v>28</v>
      </c>
      <c r="B29" s="144"/>
      <c r="C29" s="144"/>
      <c r="D29" s="144"/>
      <c r="E29" s="149"/>
      <c r="F29" s="144"/>
      <c r="G29" s="144"/>
      <c r="H29" s="144"/>
      <c r="I29" s="144"/>
    </row>
    <row r="30" spans="1:9" ht="43.2" customHeight="1"/>
  </sheetData>
  <mergeCells count="7">
    <mergeCell ref="B17:B21"/>
    <mergeCell ref="B25:B27"/>
    <mergeCell ref="B2:B4"/>
    <mergeCell ref="B5:B6"/>
    <mergeCell ref="B7:B9"/>
    <mergeCell ref="B10:B12"/>
    <mergeCell ref="B13:B15"/>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Kế hoạch từ khóa</vt:lpstr>
      <vt:lpstr>Ước tính lượng trung cập</vt:lpstr>
      <vt:lpstr>Sản phẩm phễu từng danh mục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Trần Tuấn Khải</dc:creator>
  <cp:lastModifiedBy>Trần Tuấn Khải</cp:lastModifiedBy>
  <cp:lastPrinted>2021-04-29T05:09:55Z</cp:lastPrinted>
  <dcterms:created xsi:type="dcterms:W3CDTF">2021-03-30T02:28:18Z</dcterms:created>
  <dcterms:modified xsi:type="dcterms:W3CDTF">2021-05-05T17:53:46Z</dcterms:modified>
</cp:coreProperties>
</file>