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6120" yWindow="5580" windowWidth="19160" windowHeight="12020"/>
  </bookViews>
  <sheets>
    <sheet name="Calibration" sheetId="5" r:id="rId1"/>
    <sheet name="Sheet2" sheetId="2" r:id="rId2"/>
    <sheet name="Sheet3" sheetId="3" r:id="rId3"/>
  </sheets>
  <externalReferences>
    <externalReference r:id="rId4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  <definedName name="u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 l="1"/>
  <c r="C8" i="5"/>
  <c r="D7" i="5"/>
  <c r="E7" i="5"/>
  <c r="E8" i="5"/>
  <c r="E9" i="5"/>
  <c r="E10" i="5"/>
  <c r="E11" i="5"/>
  <c r="E12" i="5"/>
  <c r="E13" i="5"/>
  <c r="E14" i="5"/>
  <c r="E15" i="5"/>
  <c r="E16" i="5"/>
  <c r="P7" i="5"/>
  <c r="J7" i="5"/>
  <c r="AH7" i="5"/>
  <c r="C9" i="5"/>
  <c r="D9" i="5"/>
  <c r="D8" i="5"/>
  <c r="AB8" i="5"/>
  <c r="AB7" i="5"/>
  <c r="V7" i="5"/>
  <c r="P8" i="5"/>
  <c r="AH9" i="5"/>
  <c r="J8" i="5"/>
  <c r="J18" i="5"/>
  <c r="V8" i="5"/>
  <c r="V9" i="5"/>
  <c r="AH8" i="5"/>
  <c r="AB9" i="5"/>
  <c r="C10" i="5"/>
  <c r="P9" i="5"/>
  <c r="D10" i="5"/>
  <c r="J20" i="5"/>
  <c r="AB10" i="5"/>
  <c r="D11" i="5"/>
  <c r="AH10" i="5"/>
  <c r="V10" i="5"/>
  <c r="C11" i="5"/>
  <c r="P10" i="5"/>
  <c r="P18" i="5"/>
  <c r="AH11" i="5"/>
  <c r="C12" i="5"/>
  <c r="D12" i="5"/>
  <c r="V11" i="5"/>
  <c r="AB11" i="5"/>
  <c r="P20" i="5"/>
  <c r="D13" i="5"/>
  <c r="AH12" i="5"/>
  <c r="AB12" i="5"/>
  <c r="C13" i="5"/>
  <c r="V12" i="5"/>
  <c r="V18" i="5"/>
  <c r="AH13" i="5"/>
  <c r="D14" i="5"/>
  <c r="AB13" i="5"/>
  <c r="C14" i="5"/>
  <c r="V20" i="5"/>
  <c r="AH14" i="5"/>
  <c r="D15" i="5"/>
  <c r="C15" i="5"/>
  <c r="AB14" i="5"/>
  <c r="AB18" i="5"/>
  <c r="D16" i="5"/>
  <c r="AH15" i="5"/>
  <c r="C16" i="5"/>
  <c r="AB20" i="5"/>
  <c r="AH16" i="5"/>
  <c r="AH18" i="5"/>
  <c r="AH20" i="5"/>
  <c r="J21" i="5"/>
</calcChain>
</file>

<file path=xl/sharedStrings.xml><?xml version="1.0" encoding="utf-8"?>
<sst xmlns="http://schemas.openxmlformats.org/spreadsheetml/2006/main" count="50" uniqueCount="19">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</sst>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0" fillId="2" borderId="0" xfId="0" applyNumberFormat="1" applyFill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tabSelected="1" topLeftCell="A3" workbookViewId="0">
      <selection activeCell="D3" sqref="D3"/>
    </sheetView>
  </sheetViews>
  <sheetFormatPr baseColWidth="10" defaultColWidth="8.83203125" defaultRowHeight="14" x14ac:dyDescent="0"/>
  <cols>
    <col min="1" max="1" width="12" style="8" customWidth="1"/>
    <col min="2" max="2" width="8.5" customWidth="1"/>
    <col min="3" max="4" width="12.5" style="1" customWidth="1"/>
    <col min="5" max="5" width="7.6640625" style="1" customWidth="1"/>
    <col min="6" max="6" width="8.83203125" style="1"/>
    <col min="8" max="8" width="15.33203125" customWidth="1"/>
    <col min="9" max="9" width="11.6640625" customWidth="1"/>
    <col min="10" max="10" width="8.83203125" style="1"/>
    <col min="14" max="14" width="15.33203125" customWidth="1"/>
    <col min="15" max="15" width="11" customWidth="1"/>
    <col min="16" max="16" width="8.83203125" style="1"/>
    <col min="21" max="21" width="13.1640625" customWidth="1"/>
    <col min="27" max="27" width="11.6640625" customWidth="1"/>
    <col min="33" max="33" width="12.1640625" customWidth="1"/>
  </cols>
  <sheetData>
    <row r="2" spans="1:36">
      <c r="B2" s="4"/>
      <c r="E2" s="7" t="s">
        <v>0</v>
      </c>
      <c r="F2" s="1">
        <v>0.05</v>
      </c>
    </row>
    <row r="3" spans="1:36" s="2" customFormat="1" ht="42">
      <c r="A3" s="9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>
      <c r="A4" s="10" t="s">
        <v>5</v>
      </c>
      <c r="B4" s="4" t="s">
        <v>6</v>
      </c>
      <c r="C4" s="4" t="s">
        <v>7</v>
      </c>
      <c r="D4" s="4" t="s">
        <v>8</v>
      </c>
      <c r="E4" s="7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>
      <c r="A6" s="8">
        <v>2.1141784471806892E-2</v>
      </c>
      <c r="B6">
        <v>0</v>
      </c>
      <c r="C6" s="1">
        <v>1</v>
      </c>
      <c r="E6" s="1">
        <v>1</v>
      </c>
      <c r="V6" s="1"/>
      <c r="AB6" s="1"/>
    </row>
    <row r="7" spans="1:36">
      <c r="A7" s="8">
        <v>2.1308119961058938E-2</v>
      </c>
      <c r="B7">
        <v>6</v>
      </c>
      <c r="C7" s="1">
        <f t="shared" ref="C7:C16" si="0">C6*(1-A6)</f>
        <v>0.97885821552819308</v>
      </c>
      <c r="D7" s="1">
        <f t="shared" ref="D7:D16" si="1">C6*A6</f>
        <v>2.1141784471806892E-2</v>
      </c>
      <c r="E7" s="1">
        <f t="shared" ref="E7:E16" si="2">1/(1+rf/2)^(B7/6)</f>
        <v>0.97560975609756106</v>
      </c>
      <c r="H7">
        <v>5</v>
      </c>
      <c r="I7">
        <v>10</v>
      </c>
      <c r="J7" s="1">
        <f>$E7*(H7*$C7+I7*$D7)</f>
        <v>4.9811794364478388</v>
      </c>
      <c r="N7">
        <v>2</v>
      </c>
      <c r="O7">
        <v>25</v>
      </c>
      <c r="P7" s="1">
        <f>$E7*(N7*$C7+O7*$D7)</f>
        <v>2.4256205296112769</v>
      </c>
      <c r="T7">
        <v>5</v>
      </c>
      <c r="U7">
        <v>50</v>
      </c>
      <c r="V7" s="1">
        <f t="shared" ref="V7:V12" si="3">$E7*(T7*$C7+U7*$D7)</f>
        <v>5.8062246841281082</v>
      </c>
      <c r="Z7">
        <v>5</v>
      </c>
      <c r="AA7">
        <v>10</v>
      </c>
      <c r="AB7" s="1">
        <f t="shared" ref="AB7:AB14" si="4">$E7*(Z7*$C7+AA7*$D7)</f>
        <v>4.9811794364478388</v>
      </c>
      <c r="AF7">
        <v>10</v>
      </c>
      <c r="AG7">
        <v>20</v>
      </c>
      <c r="AH7" s="1">
        <f t="shared" ref="AH7:AH16" si="5">$E7*(AF7*$C7+AG7*$D7)</f>
        <v>9.9623588728956776</v>
      </c>
    </row>
    <row r="8" spans="1:36">
      <c r="A8" s="8">
        <v>2.6198054327402822E-2</v>
      </c>
      <c r="B8">
        <v>12</v>
      </c>
      <c r="C8" s="1">
        <f t="shared" si="0"/>
        <v>0.95800058724685022</v>
      </c>
      <c r="D8" s="1">
        <f t="shared" si="1"/>
        <v>2.0857628281342824E-2</v>
      </c>
      <c r="E8" s="1">
        <f t="shared" si="2"/>
        <v>0.95181439619274244</v>
      </c>
      <c r="H8">
        <v>105</v>
      </c>
      <c r="I8">
        <v>10</v>
      </c>
      <c r="J8" s="1">
        <f>$E8*(H8*$C8+I8*$D8)</f>
        <v>95.941594711464802</v>
      </c>
      <c r="N8">
        <v>2</v>
      </c>
      <c r="O8">
        <v>25</v>
      </c>
      <c r="P8" s="1">
        <f>$E8*(N8*$C8+O8*$D8)</f>
        <v>2.3199922727207816</v>
      </c>
      <c r="T8">
        <v>5</v>
      </c>
      <c r="U8">
        <v>50</v>
      </c>
      <c r="V8" s="1">
        <f t="shared" si="3"/>
        <v>5.5518232959442164</v>
      </c>
      <c r="Z8">
        <v>5</v>
      </c>
      <c r="AA8">
        <v>10</v>
      </c>
      <c r="AB8" s="1">
        <f t="shared" si="4"/>
        <v>4.7577196611994577</v>
      </c>
      <c r="AF8">
        <v>10</v>
      </c>
      <c r="AG8">
        <v>20</v>
      </c>
      <c r="AH8" s="1">
        <f t="shared" si="5"/>
        <v>9.5154393223989153</v>
      </c>
    </row>
    <row r="9" spans="1:36">
      <c r="A9" s="8">
        <v>2.6356818698321044E-2</v>
      </c>
      <c r="B9">
        <v>18</v>
      </c>
      <c r="C9" s="1">
        <f t="shared" si="0"/>
        <v>0.93290283581647337</v>
      </c>
      <c r="D9" s="1">
        <f t="shared" si="1"/>
        <v>2.5097751430376788E-2</v>
      </c>
      <c r="E9" s="1">
        <f t="shared" si="2"/>
        <v>0.92859941091974885</v>
      </c>
      <c r="N9">
        <v>2</v>
      </c>
      <c r="O9">
        <v>25</v>
      </c>
      <c r="P9" s="1">
        <f>$E9*(N9*$C9+O9*$D9)</f>
        <v>2.3152299774105347</v>
      </c>
      <c r="T9">
        <v>5</v>
      </c>
      <c r="U9">
        <v>50</v>
      </c>
      <c r="V9" s="1">
        <f t="shared" si="3"/>
        <v>5.4967529786056106</v>
      </c>
      <c r="Z9">
        <v>5</v>
      </c>
      <c r="AA9">
        <v>10</v>
      </c>
      <c r="AB9" s="1">
        <f t="shared" si="4"/>
        <v>4.5645226908592837</v>
      </c>
      <c r="AF9">
        <v>10</v>
      </c>
      <c r="AG9">
        <v>20</v>
      </c>
      <c r="AH9" s="1">
        <f t="shared" si="5"/>
        <v>9.1290453817185675</v>
      </c>
    </row>
    <row r="10" spans="1:36">
      <c r="A10" s="8">
        <v>3.088891346348727E-2</v>
      </c>
      <c r="B10">
        <v>24</v>
      </c>
      <c r="C10" s="1">
        <f t="shared" si="0"/>
        <v>0.90831448490970901</v>
      </c>
      <c r="D10" s="1">
        <f t="shared" si="1"/>
        <v>2.4588350906764353E-2</v>
      </c>
      <c r="E10" s="1">
        <f t="shared" si="2"/>
        <v>0.90595064479975507</v>
      </c>
      <c r="N10">
        <v>102</v>
      </c>
      <c r="O10">
        <v>25</v>
      </c>
      <c r="P10" s="1">
        <f>$E10*(N10*$C10+O10*$D10)</f>
        <v>84.491481324024278</v>
      </c>
      <c r="T10">
        <v>5</v>
      </c>
      <c r="U10">
        <v>50</v>
      </c>
      <c r="V10" s="1">
        <f t="shared" si="3"/>
        <v>5.2282320843518324</v>
      </c>
      <c r="Z10">
        <v>5</v>
      </c>
      <c r="AA10">
        <v>10</v>
      </c>
      <c r="AB10" s="1">
        <f t="shared" si="4"/>
        <v>4.3371987900099995</v>
      </c>
      <c r="AF10">
        <v>10</v>
      </c>
      <c r="AG10">
        <v>20</v>
      </c>
      <c r="AH10" s="1">
        <f t="shared" si="5"/>
        <v>8.6743975800199991</v>
      </c>
    </row>
    <row r="11" spans="1:36">
      <c r="A11" s="8">
        <v>3.1606603308998477E-2</v>
      </c>
      <c r="B11">
        <v>30</v>
      </c>
      <c r="C11" s="1">
        <f t="shared" si="0"/>
        <v>0.88025763738770091</v>
      </c>
      <c r="D11" s="1">
        <f t="shared" si="1"/>
        <v>2.8056847522008016E-2</v>
      </c>
      <c r="E11" s="1">
        <f t="shared" si="2"/>
        <v>0.88385428760951712</v>
      </c>
      <c r="T11">
        <v>5</v>
      </c>
      <c r="U11">
        <v>50</v>
      </c>
      <c r="V11" s="1">
        <f t="shared" si="3"/>
        <v>5.1300056839873767</v>
      </c>
      <c r="Z11">
        <v>5</v>
      </c>
      <c r="AA11">
        <v>10</v>
      </c>
      <c r="AB11" s="1">
        <f t="shared" si="4"/>
        <v>4.1380790848220474</v>
      </c>
      <c r="AF11">
        <v>10</v>
      </c>
      <c r="AG11">
        <v>20</v>
      </c>
      <c r="AH11" s="1">
        <f t="shared" si="5"/>
        <v>8.2761581696440949</v>
      </c>
    </row>
    <row r="12" spans="1:36">
      <c r="A12" s="8">
        <v>3.3455335339918998E-2</v>
      </c>
      <c r="B12">
        <v>36</v>
      </c>
      <c r="C12" s="1">
        <f t="shared" si="0"/>
        <v>0.85243568343307163</v>
      </c>
      <c r="D12" s="1">
        <f t="shared" si="1"/>
        <v>2.7821953954629289E-2</v>
      </c>
      <c r="E12" s="1">
        <f t="shared" si="2"/>
        <v>0.86229686596050459</v>
      </c>
      <c r="T12">
        <v>105</v>
      </c>
      <c r="U12">
        <v>50</v>
      </c>
      <c r="V12" s="1">
        <f t="shared" si="3"/>
        <v>78.38006410200876</v>
      </c>
      <c r="Z12">
        <v>5</v>
      </c>
      <c r="AA12">
        <v>10</v>
      </c>
      <c r="AB12" s="1">
        <f t="shared" si="4"/>
        <v>3.915170928285935</v>
      </c>
      <c r="AF12">
        <v>10</v>
      </c>
      <c r="AG12">
        <v>20</v>
      </c>
      <c r="AH12" s="1">
        <f t="shared" si="5"/>
        <v>7.8303418565718701</v>
      </c>
    </row>
    <row r="13" spans="1:36">
      <c r="A13" s="8">
        <v>3.8840785732615166E-2</v>
      </c>
      <c r="B13">
        <v>42</v>
      </c>
      <c r="C13" s="1">
        <f t="shared" si="0"/>
        <v>0.82391716178810526</v>
      </c>
      <c r="D13" s="1">
        <f t="shared" si="1"/>
        <v>2.8518521644966446E-2</v>
      </c>
      <c r="E13" s="1">
        <f t="shared" si="2"/>
        <v>0.84126523508341911</v>
      </c>
      <c r="V13" s="1"/>
      <c r="Z13">
        <v>5</v>
      </c>
      <c r="AA13">
        <v>10</v>
      </c>
      <c r="AB13" s="1">
        <f t="shared" si="4"/>
        <v>3.7055807321635119</v>
      </c>
      <c r="AF13">
        <v>10</v>
      </c>
      <c r="AG13">
        <v>20</v>
      </c>
      <c r="AH13" s="1">
        <f t="shared" si="5"/>
        <v>7.4111614643270238</v>
      </c>
    </row>
    <row r="14" spans="1:36">
      <c r="A14" s="8">
        <v>4.1148345834670745E-2</v>
      </c>
      <c r="B14">
        <v>48</v>
      </c>
      <c r="C14" s="1">
        <f t="shared" si="0"/>
        <v>0.79191557184566908</v>
      </c>
      <c r="D14" s="1">
        <f t="shared" si="1"/>
        <v>3.2001589942436223E-2</v>
      </c>
      <c r="E14" s="1">
        <f t="shared" si="2"/>
        <v>0.82074657081309188</v>
      </c>
      <c r="V14" s="1"/>
      <c r="Z14">
        <v>105</v>
      </c>
      <c r="AA14">
        <v>10</v>
      </c>
      <c r="AB14" s="1">
        <f t="shared" si="4"/>
        <v>68.508660898469472</v>
      </c>
      <c r="AF14">
        <v>10</v>
      </c>
      <c r="AG14">
        <v>20</v>
      </c>
      <c r="AH14" s="1">
        <f t="shared" si="5"/>
        <v>7.02492380377464</v>
      </c>
    </row>
    <row r="15" spans="1:36">
      <c r="A15" s="8">
        <v>4.114834583467071E-2</v>
      </c>
      <c r="B15">
        <v>54</v>
      </c>
      <c r="C15" s="1">
        <f t="shared" si="0"/>
        <v>0.75932955602350238</v>
      </c>
      <c r="D15" s="1">
        <f t="shared" si="1"/>
        <v>3.2586015822166636E-2</v>
      </c>
      <c r="E15" s="1">
        <f t="shared" si="2"/>
        <v>0.8007283617688703</v>
      </c>
      <c r="V15" s="1"/>
      <c r="AB15" s="1"/>
      <c r="AF15">
        <v>10</v>
      </c>
      <c r="AG15">
        <v>20</v>
      </c>
      <c r="AH15" s="1">
        <f t="shared" si="5"/>
        <v>6.6020180556909871</v>
      </c>
    </row>
    <row r="16" spans="1:36">
      <c r="A16" s="8">
        <v>4.1148345834670738E-2</v>
      </c>
      <c r="B16">
        <v>60</v>
      </c>
      <c r="C16" s="1">
        <f t="shared" si="0"/>
        <v>0.72808440084976034</v>
      </c>
      <c r="D16" s="1">
        <f t="shared" si="1"/>
        <v>3.1245155173742045E-2</v>
      </c>
      <c r="E16" s="1">
        <f t="shared" si="2"/>
        <v>0.78119840172572708</v>
      </c>
      <c r="V16" s="1"/>
      <c r="AB16" s="1"/>
      <c r="AF16">
        <v>110</v>
      </c>
      <c r="AG16">
        <v>20</v>
      </c>
      <c r="AH16" s="1">
        <f t="shared" si="5"/>
        <v>63.053794034847293</v>
      </c>
    </row>
    <row r="17" spans="9:34">
      <c r="V17" s="1"/>
      <c r="AB17" s="1"/>
    </row>
    <row r="18" spans="9:34">
      <c r="I18" s="5" t="s">
        <v>16</v>
      </c>
      <c r="J18" s="1">
        <f>SUM(J7:J16)</f>
        <v>100.92277414791263</v>
      </c>
      <c r="O18" s="5" t="s">
        <v>16</v>
      </c>
      <c r="P18" s="1">
        <f>SUM(P7:P16)</f>
        <v>91.552324103766864</v>
      </c>
      <c r="U18" s="5" t="s">
        <v>16</v>
      </c>
      <c r="V18" s="1">
        <f>SUM(V7:V16)</f>
        <v>105.5931028290259</v>
      </c>
      <c r="AA18" s="5" t="s">
        <v>16</v>
      </c>
      <c r="AB18" s="1">
        <f>SUM(AB7:AB16)</f>
        <v>98.908112222257543</v>
      </c>
      <c r="AG18" s="5" t="s">
        <v>16</v>
      </c>
      <c r="AH18" s="1">
        <f>SUM(AH7:AH16)</f>
        <v>137.47963854188907</v>
      </c>
    </row>
    <row r="19" spans="9:34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>
      <c r="I20" s="5" t="s">
        <v>14</v>
      </c>
      <c r="J20" s="1">
        <f>(J18-J19)^2</f>
        <v>5.2384300332496249E-7</v>
      </c>
      <c r="O20" s="5" t="s">
        <v>14</v>
      </c>
      <c r="P20" s="1">
        <f>(P18-P19)^2</f>
        <v>9.1232088522301783E-6</v>
      </c>
      <c r="U20" s="5" t="s">
        <v>14</v>
      </c>
      <c r="V20" s="1">
        <f>(V18-V19)^2</f>
        <v>1.0863565100284888E-4</v>
      </c>
      <c r="AA20" s="5" t="s">
        <v>14</v>
      </c>
      <c r="AB20" s="1">
        <f>(AB18-AB19)^2</f>
        <v>2.4138675903924557E-5</v>
      </c>
      <c r="AG20" s="5" t="s">
        <v>14</v>
      </c>
      <c r="AH20" s="1">
        <f>(AH18-AH19)^2</f>
        <v>1.4164738350320566E-6</v>
      </c>
    </row>
    <row r="21" spans="9:34">
      <c r="I21" s="5" t="s">
        <v>13</v>
      </c>
      <c r="J21" s="6">
        <f>J20+P20+V20+AB20+AH20</f>
        <v>1.4383785259736062E-4</v>
      </c>
    </row>
    <row r="23" spans="9:34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Nikhil S</cp:lastModifiedBy>
  <dcterms:created xsi:type="dcterms:W3CDTF">2013-03-29T21:40:54Z</dcterms:created>
  <dcterms:modified xsi:type="dcterms:W3CDTF">2013-04-06T01:17:20Z</dcterms:modified>
</cp:coreProperties>
</file>