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powell\AppData\Local\Microsoft\Windows\INetCache\Content.Outlook\PJ5BAP0C\"/>
    </mc:Choice>
  </mc:AlternateContent>
  <xr:revisionPtr revIDLastSave="0" documentId="13_ncr:1_{18CEE965-FC8B-494A-AE35-6ED986FC44D0}" xr6:coauthVersionLast="28" xr6:coauthVersionMax="28" xr10:uidLastSave="{00000000-0000-0000-0000-000000000000}"/>
  <bookViews>
    <workbookView xWindow="450" yWindow="1395" windowWidth="17520" windowHeight="9270" xr2:uid="{00000000-000D-0000-FFFF-FFFF00000000}"/>
  </bookViews>
  <sheets>
    <sheet name="Calculator" sheetId="3" r:id="rId1"/>
    <sheet name="MedicalDental" sheetId="2" state="hidden" r:id="rId2"/>
  </sheets>
  <definedNames>
    <definedName name="drop">MedicalDental!$A$18:$A$19</definedName>
    <definedName name="Frequency">MedicalDental!$A$21:$A$26</definedName>
    <definedName name="_xlnm.Print_Area" localSheetId="0">Calculator!$A$1:$C$19</definedName>
    <definedName name="scale">#REF!</definedName>
  </definedNames>
  <calcPr calcId="171027"/>
</workbook>
</file>

<file path=xl/calcChain.xml><?xml version="1.0" encoding="utf-8"?>
<calcChain xmlns="http://schemas.openxmlformats.org/spreadsheetml/2006/main">
  <c r="B16" i="3" l="1"/>
  <c r="B18" i="3" s="1"/>
  <c r="B12" i="3" l="1"/>
  <c r="G25" i="3" l="1"/>
  <c r="F25" i="3"/>
  <c r="E25" i="3"/>
  <c r="D25" i="3"/>
  <c r="C25" i="3" l="1"/>
  <c r="B26" i="2" l="1"/>
  <c r="B14" i="3" l="1"/>
</calcChain>
</file>

<file path=xl/sharedStrings.xml><?xml version="1.0" encoding="utf-8"?>
<sst xmlns="http://schemas.openxmlformats.org/spreadsheetml/2006/main" count="35" uniqueCount="34">
  <si>
    <t>&gt;200%</t>
  </si>
  <si>
    <t># in family</t>
  </si>
  <si>
    <t>Annually</t>
  </si>
  <si>
    <t>Monthly</t>
  </si>
  <si>
    <t>Semi-Monthly (2 times per month)</t>
  </si>
  <si>
    <t>Weekly</t>
  </si>
  <si>
    <t>Bi-Weekly (every other week)</t>
  </si>
  <si>
    <t>Daily (assumes pay 5 days per week)</t>
  </si>
  <si>
    <t>Full Fee</t>
  </si>
  <si>
    <t>Number of individuals in household:</t>
  </si>
  <si>
    <t>Frequency of income reported:</t>
  </si>
  <si>
    <t>Amount of income reported:</t>
  </si>
  <si>
    <t>Annual Income:</t>
  </si>
  <si>
    <t>Monthly Income:</t>
  </si>
  <si>
    <t>all columns have 1 added to their values to make the calculator work correctly</t>
  </si>
  <si>
    <t>Sliding Scale Level</t>
  </si>
  <si>
    <t>Patient Pays:</t>
  </si>
  <si>
    <t>Patient Pays</t>
  </si>
  <si>
    <t>Heritage Health</t>
  </si>
  <si>
    <t>FPL 2018</t>
  </si>
  <si>
    <t>Group 1</t>
  </si>
  <si>
    <t>Group 2</t>
  </si>
  <si>
    <t>Group 3</t>
  </si>
  <si>
    <t>Group 4</t>
  </si>
  <si>
    <t>Group 5</t>
  </si>
  <si>
    <t>Group 6</t>
  </si>
  <si>
    <t>Sliding Fee Group :</t>
  </si>
  <si>
    <t>1</t>
  </si>
  <si>
    <t>2</t>
  </si>
  <si>
    <t>3</t>
  </si>
  <si>
    <t>4</t>
  </si>
  <si>
    <t>5</t>
  </si>
  <si>
    <t>Income  Calculator</t>
  </si>
  <si>
    <t>Heritage Health Srvcs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</si>
</sst>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9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Tahoma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66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5" fillId="0" borderId="2" xfId="0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center"/>
      <protection locked="0"/>
    </xf>
    <xf numFmtId="0" fontId="7" fillId="3" borderId="4" xfId="0" applyFont="1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7" fillId="3" borderId="4" xfId="0" applyFont="1" applyFill="1" applyBorder="1" applyAlignment="1" applyProtection="1">
      <alignment horizontal="center" wrapText="1"/>
      <protection locked="0"/>
    </xf>
    <xf numFmtId="0" fontId="8" fillId="3" borderId="1" xfId="0" applyFont="1" applyFill="1" applyBorder="1" applyAlignment="1" applyProtection="1">
      <alignment horizontal="center"/>
    </xf>
    <xf numFmtId="44" fontId="1" fillId="3" borderId="0" xfId="1" applyFont="1" applyFill="1" applyProtection="1"/>
    <xf numFmtId="0" fontId="0" fillId="3" borderId="0" xfId="0" applyFill="1" applyProtection="1"/>
    <xf numFmtId="0" fontId="0" fillId="3" borderId="0" xfId="0" applyFill="1" applyBorder="1" applyProtection="1"/>
    <xf numFmtId="0" fontId="0" fillId="3" borderId="5" xfId="0" applyFill="1" applyBorder="1" applyProtection="1"/>
    <xf numFmtId="0" fontId="7" fillId="3" borderId="4" xfId="0" applyFont="1" applyFill="1" applyBorder="1" applyAlignment="1" applyProtection="1">
      <alignment horizontal="right"/>
    </xf>
    <xf numFmtId="0" fontId="7" fillId="3" borderId="0" xfId="0" applyFont="1" applyFill="1" applyBorder="1" applyProtection="1"/>
    <xf numFmtId="0" fontId="0" fillId="3" borderId="5" xfId="0" applyFill="1" applyBorder="1" applyAlignment="1" applyProtection="1"/>
    <xf numFmtId="44" fontId="9" fillId="3" borderId="0" xfId="1" applyFont="1" applyFill="1" applyBorder="1" applyAlignment="1" applyProtection="1">
      <alignment horizontal="center"/>
    </xf>
    <xf numFmtId="0" fontId="7" fillId="3" borderId="6" xfId="0" applyFont="1" applyFill="1" applyBorder="1" applyProtection="1"/>
    <xf numFmtId="0" fontId="0" fillId="3" borderId="7" xfId="0" applyFill="1" applyBorder="1" applyProtection="1"/>
    <xf numFmtId="0" fontId="0" fillId="3" borderId="8" xfId="0" applyFill="1" applyBorder="1" applyProtection="1"/>
    <xf numFmtId="0" fontId="7" fillId="3" borderId="0" xfId="0" applyFont="1" applyFill="1" applyProtection="1"/>
    <xf numFmtId="44" fontId="7" fillId="2" borderId="1" xfId="1" applyFont="1" applyFill="1" applyBorder="1" applyAlignment="1" applyProtection="1">
      <protection locked="0"/>
    </xf>
    <xf numFmtId="44" fontId="7" fillId="3" borderId="1" xfId="1" applyFont="1" applyFill="1" applyBorder="1" applyAlignment="1" applyProtection="1"/>
    <xf numFmtId="0" fontId="0" fillId="2" borderId="1" xfId="0" applyFont="1" applyFill="1" applyBorder="1" applyAlignment="1" applyProtection="1">
      <alignment horizontal="center"/>
      <protection locked="0"/>
    </xf>
    <xf numFmtId="0" fontId="7" fillId="3" borderId="4" xfId="0" applyFont="1" applyFill="1" applyBorder="1" applyProtection="1"/>
    <xf numFmtId="164" fontId="8" fillId="3" borderId="1" xfId="2" applyNumberFormat="1" applyFont="1" applyFill="1" applyBorder="1" applyAlignment="1" applyProtection="1">
      <alignment horizontal="center"/>
    </xf>
    <xf numFmtId="0" fontId="13" fillId="4" borderId="12" xfId="0" applyFont="1" applyFill="1" applyBorder="1" applyAlignment="1" applyProtection="1">
      <alignment horizontal="center" vertical="center"/>
      <protection locked="0"/>
    </xf>
    <xf numFmtId="1" fontId="0" fillId="0" borderId="0" xfId="0" applyNumberFormat="1"/>
    <xf numFmtId="0" fontId="2" fillId="5" borderId="0" xfId="0" applyFont="1" applyFill="1" applyAlignment="1">
      <alignment horizontal="center" vertical="center"/>
    </xf>
    <xf numFmtId="9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3" fontId="0" fillId="0" borderId="0" xfId="0" applyNumberFormat="1"/>
    <xf numFmtId="0" fontId="3" fillId="5" borderId="0" xfId="0" quotePrefix="1" applyFont="1" applyFill="1" applyAlignment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0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66FF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5" Type="http://schemas.openxmlformats.org/officeDocument/2006/relationships/customProperty" Target="../customProperty8.bin"/><Relationship Id="rId4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5"/>
  <sheetViews>
    <sheetView tabSelected="1" zoomScale="125" zoomScaleNormal="125" workbookViewId="0">
      <selection activeCell="D3" sqref="D3"/>
    </sheetView>
  </sheetViews>
  <sheetFormatPr defaultColWidth="8.85546875" defaultRowHeight="15" x14ac:dyDescent="0.2"/>
  <cols>
    <col min="1" max="1" width="37" style="21" customWidth="1"/>
    <col min="2" max="2" width="30.42578125" style="11" customWidth="1"/>
    <col min="3" max="3" width="27.7109375" style="11" customWidth="1"/>
    <col min="4" max="6" width="14" style="11" customWidth="1"/>
    <col min="7" max="7" width="16.42578125" style="11" customWidth="1"/>
    <col min="8" max="16384" width="8.85546875" style="11"/>
  </cols>
  <sheetData>
    <row r="1" spans="1:3" ht="24.75" customHeight="1" x14ac:dyDescent="0.35">
      <c r="A1" s="36" t="s">
        <v>18</v>
      </c>
      <c r="B1" s="37"/>
      <c r="C1" s="38"/>
    </row>
    <row r="2" spans="1:3" ht="19.5" customHeight="1" x14ac:dyDescent="0.2">
      <c r="A2" s="39" t="s">
        <v>32</v>
      </c>
      <c r="B2" s="40"/>
      <c r="C2" s="41"/>
    </row>
    <row r="3" spans="1:3" ht="19.5" customHeight="1" x14ac:dyDescent="0.2">
      <c r="A3" s="5"/>
      <c r="B3" s="6"/>
      <c r="C3" s="7"/>
    </row>
    <row r="4" spans="1:3" ht="19.5" customHeight="1" x14ac:dyDescent="0.2">
      <c r="A4" s="8"/>
      <c r="B4" s="27" t="s">
        <v>33</v>
      </c>
      <c r="C4" s="7"/>
    </row>
    <row r="5" spans="1:3" ht="19.5" customHeight="1" x14ac:dyDescent="0.2">
      <c r="A5" s="5"/>
      <c r="B5" s="6"/>
      <c r="C5" s="7"/>
    </row>
    <row r="6" spans="1:3" ht="19.5" customHeight="1" thickBot="1" x14ac:dyDescent="0.25">
      <c r="A6" s="14" t="s">
        <v>9</v>
      </c>
      <c r="B6" s="4">
        <v>8</v>
      </c>
      <c r="C6" s="13"/>
    </row>
    <row r="7" spans="1:3" ht="19.5" customHeight="1" x14ac:dyDescent="0.2">
      <c r="A7" s="14"/>
      <c r="B7" s="15"/>
      <c r="C7" s="13"/>
    </row>
    <row r="8" spans="1:3" ht="19.5" customHeight="1" thickBot="1" x14ac:dyDescent="0.25">
      <c r="A8" s="14" t="s">
        <v>10</v>
      </c>
      <c r="B8" s="24" t="s">
        <v>6</v>
      </c>
      <c r="C8" s="16"/>
    </row>
    <row r="9" spans="1:3" ht="19.5" customHeight="1" x14ac:dyDescent="0.2">
      <c r="A9" s="14"/>
      <c r="B9" s="15"/>
      <c r="C9" s="13"/>
    </row>
    <row r="10" spans="1:3" ht="19.5" customHeight="1" thickBot="1" x14ac:dyDescent="0.25">
      <c r="A10" s="14" t="s">
        <v>11</v>
      </c>
      <c r="B10" s="22">
        <v>2000</v>
      </c>
      <c r="C10" s="13"/>
    </row>
    <row r="11" spans="1:3" ht="19.5" customHeight="1" x14ac:dyDescent="0.2">
      <c r="A11" s="14"/>
      <c r="B11" s="15"/>
      <c r="C11" s="13"/>
    </row>
    <row r="12" spans="1:3" ht="19.5" customHeight="1" thickBot="1" x14ac:dyDescent="0.25">
      <c r="A12" s="14" t="s">
        <v>12</v>
      </c>
      <c r="B12" s="23">
        <f>VLOOKUP(B8,MedicalDental!A21:B26,2,FALSE)*B10</f>
        <v>52000</v>
      </c>
      <c r="C12" s="13"/>
    </row>
    <row r="13" spans="1:3" ht="19.5" customHeight="1" x14ac:dyDescent="0.2">
      <c r="A13" s="14"/>
      <c r="B13" s="12"/>
      <c r="C13" s="13"/>
    </row>
    <row r="14" spans="1:3" ht="19.5" customHeight="1" thickBot="1" x14ac:dyDescent="0.25">
      <c r="A14" s="14" t="s">
        <v>13</v>
      </c>
      <c r="B14" s="23">
        <f>+B12/12</f>
        <v>4333.333333333333</v>
      </c>
      <c r="C14" s="13"/>
    </row>
    <row r="15" spans="1:3" ht="19.5" customHeight="1" x14ac:dyDescent="0.25">
      <c r="A15" s="14"/>
      <c r="B15" s="17"/>
      <c r="C15" s="13"/>
    </row>
    <row r="16" spans="1:3" ht="19.5" customHeight="1" thickBot="1" x14ac:dyDescent="0.35">
      <c r="A16" s="14" t="s">
        <v>26</v>
      </c>
      <c r="B16" s="9" t="str">
        <f>IF($B12&lt;C25,"1",IF($B12&lt;D25,"2",IF($B12&lt;E25,"3",IF($B12&lt;F25,"4",IF($B12&lt;G25,"5",IF($B12&gt;G25,"Full Fee","X"))))))</f>
        <v>2</v>
      </c>
      <c r="C16" s="13"/>
    </row>
    <row r="17" spans="1:7" ht="19.5" customHeight="1" x14ac:dyDescent="0.2">
      <c r="A17" s="14"/>
      <c r="B17" s="12"/>
      <c r="C17" s="13"/>
    </row>
    <row r="18" spans="1:7" ht="19.5" customHeight="1" thickBot="1" x14ac:dyDescent="0.35">
      <c r="A18" s="14" t="s">
        <v>16</v>
      </c>
      <c r="B18" s="26">
        <f>HLOOKUP(B16,MedicalDental!$B$2:$G$3,2,0)</f>
        <v>35</v>
      </c>
      <c r="C18" s="13"/>
    </row>
    <row r="19" spans="1:7" ht="19.5" customHeight="1" x14ac:dyDescent="0.2">
      <c r="A19" s="25"/>
      <c r="B19" s="12"/>
      <c r="C19" s="13"/>
    </row>
    <row r="20" spans="1:7" ht="19.5" customHeight="1" x14ac:dyDescent="0.2">
      <c r="A20" s="18"/>
      <c r="B20" s="19"/>
      <c r="C20" s="20"/>
    </row>
    <row r="21" spans="1:7" ht="19.5" customHeight="1" x14ac:dyDescent="0.2">
      <c r="A21" s="15"/>
      <c r="B21" s="12"/>
      <c r="C21" s="12"/>
    </row>
    <row r="22" spans="1:7" ht="19.5" customHeight="1" x14ac:dyDescent="0.2">
      <c r="A22" s="15"/>
      <c r="B22" s="12"/>
      <c r="C22" s="12"/>
    </row>
    <row r="23" spans="1:7" ht="19.5" customHeight="1" x14ac:dyDescent="0.2">
      <c r="A23" s="15"/>
      <c r="B23" s="12"/>
      <c r="C23" s="12"/>
    </row>
    <row r="25" spans="1:7" ht="15.75" customHeight="1" x14ac:dyDescent="0.2">
      <c r="A25" s="11"/>
      <c r="C25" s="10">
        <f>VLOOKUP($B$6,MedicalDental!A6:$F$15,2,FALSE)</f>
        <v>42381</v>
      </c>
      <c r="D25" s="10">
        <f>VLOOKUP($B$6,MedicalDental!A6:$F$15,3,FALSE)</f>
        <v>56366</v>
      </c>
      <c r="E25" s="10">
        <f>VLOOKUP($B$6,MedicalDental!A6:$F$15,4,FALSE)</f>
        <v>63571</v>
      </c>
      <c r="F25" s="10">
        <f>VLOOKUP($B$6,MedicalDental!A6:$F$15,5,FALSE)</f>
        <v>74166</v>
      </c>
      <c r="G25" s="10">
        <f>VLOOKUP($B$6,MedicalDental!A6:$F$15,6,FALSE)</f>
        <v>84761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C1"/>
    <mergeCell ref="A2:C2"/>
  </mergeCells>
  <dataValidations count="1">
    <dataValidation type="list" allowBlank="1" showInputMessage="1" showErrorMessage="1" sqref="B8" xr:uid="{00000000-0002-0000-0000-000000000000}">
      <formula1>Frequency</formula1>
    </dataValidation>
  </dataValidations>
  <printOptions horizontalCentered="1"/>
  <pageMargins left="0.7" right="0.7" top="0.75" bottom="0.75" header="0.3" footer="0.3"/>
  <pageSetup orientation="portrait" r:id="rId1"/>
  <customProperties>
    <customPr name="DrillPoint.Mode" r:id="rId2"/>
    <customPr name="DrillPoint.SaveEntireSheet" r:id="rId3"/>
    <customPr name="DrillPoint.Subsheet" r:id="rId4"/>
    <customPr name="DrillPoint.WorksheetID" r:id="rId5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26"/>
  <sheetViews>
    <sheetView zoomScale="125" zoomScaleNormal="125" workbookViewId="0">
      <selection activeCell="G2" sqref="G2"/>
    </sheetView>
  </sheetViews>
  <sheetFormatPr defaultRowHeight="18" customHeight="1" x14ac:dyDescent="0.2"/>
  <cols>
    <col min="1" max="1" width="22.85546875" customWidth="1"/>
    <col min="2" max="6" width="18.5703125" customWidth="1"/>
    <col min="7" max="7" width="21.140625" customWidth="1"/>
    <col min="11" max="11" width="9.28515625" bestFit="1" customWidth="1"/>
    <col min="12" max="15" width="9.5703125" bestFit="1" customWidth="1"/>
  </cols>
  <sheetData>
    <row r="1" spans="1:15" ht="18" customHeight="1" x14ac:dyDescent="0.2">
      <c r="A1" s="29" t="s">
        <v>19</v>
      </c>
      <c r="B1" s="30">
        <v>1</v>
      </c>
      <c r="C1" s="30">
        <v>1.33</v>
      </c>
      <c r="D1" s="30">
        <v>1.5</v>
      </c>
      <c r="E1" s="30">
        <v>1.75</v>
      </c>
      <c r="F1" s="30">
        <v>2</v>
      </c>
      <c r="G1" s="31" t="s">
        <v>0</v>
      </c>
    </row>
    <row r="2" spans="1:15" ht="18" customHeight="1" x14ac:dyDescent="0.2">
      <c r="A2" s="29" t="s">
        <v>15</v>
      </c>
      <c r="B2" s="35" t="s">
        <v>27</v>
      </c>
      <c r="C2" s="35" t="s">
        <v>28</v>
      </c>
      <c r="D2" s="35" t="s">
        <v>29</v>
      </c>
      <c r="E2" s="35" t="s">
        <v>30</v>
      </c>
      <c r="F2" s="35" t="s">
        <v>31</v>
      </c>
      <c r="G2" s="31" t="s">
        <v>8</v>
      </c>
    </row>
    <row r="3" spans="1:15" ht="18" customHeight="1" x14ac:dyDescent="0.2">
      <c r="A3" s="29" t="s">
        <v>17</v>
      </c>
      <c r="B3" s="31">
        <v>25</v>
      </c>
      <c r="C3" s="31">
        <v>35</v>
      </c>
      <c r="D3" s="31">
        <v>45</v>
      </c>
      <c r="E3" s="31">
        <v>55</v>
      </c>
      <c r="F3" s="31">
        <v>65</v>
      </c>
      <c r="G3" s="31">
        <v>80</v>
      </c>
    </row>
    <row r="4" spans="1:15" ht="18" customHeight="1" x14ac:dyDescent="0.2">
      <c r="A4" s="32"/>
      <c r="B4" s="32"/>
      <c r="C4" s="32"/>
      <c r="D4" s="32"/>
      <c r="E4" s="32"/>
      <c r="F4" s="32"/>
      <c r="G4" s="32"/>
    </row>
    <row r="5" spans="1:15" ht="18" customHeight="1" thickBot="1" x14ac:dyDescent="0.25">
      <c r="A5" s="33" t="s">
        <v>1</v>
      </c>
      <c r="B5" s="33" t="s">
        <v>20</v>
      </c>
      <c r="C5" s="33" t="s">
        <v>21</v>
      </c>
      <c r="D5" s="33" t="s">
        <v>22</v>
      </c>
      <c r="E5" s="33" t="s">
        <v>23</v>
      </c>
      <c r="F5" s="33" t="s">
        <v>24</v>
      </c>
      <c r="G5" s="33" t="s">
        <v>25</v>
      </c>
    </row>
    <row r="6" spans="1:15" ht="18" customHeight="1" thickBot="1" x14ac:dyDescent="0.25">
      <c r="A6" s="1">
        <v>1</v>
      </c>
      <c r="B6" s="2">
        <v>12141</v>
      </c>
      <c r="C6" s="2">
        <v>16147</v>
      </c>
      <c r="D6" s="2">
        <v>18211</v>
      </c>
      <c r="E6" s="2">
        <v>21245</v>
      </c>
      <c r="F6" s="2">
        <v>24281</v>
      </c>
      <c r="G6" s="2">
        <v>24282</v>
      </c>
      <c r="K6" s="34"/>
      <c r="L6" s="34"/>
      <c r="M6" s="28"/>
      <c r="N6" s="28"/>
      <c r="O6" s="28"/>
    </row>
    <row r="7" spans="1:15" ht="18" customHeight="1" thickBot="1" x14ac:dyDescent="0.25">
      <c r="A7" s="1">
        <v>2</v>
      </c>
      <c r="B7" s="2">
        <v>16461</v>
      </c>
      <c r="C7" s="2">
        <v>21892</v>
      </c>
      <c r="D7" s="2">
        <v>24691</v>
      </c>
      <c r="E7" s="2">
        <v>28805</v>
      </c>
      <c r="F7" s="2">
        <v>32921</v>
      </c>
      <c r="G7" s="2">
        <v>32922</v>
      </c>
      <c r="K7" s="34"/>
      <c r="L7" s="34"/>
      <c r="M7" s="28"/>
      <c r="N7" s="28"/>
      <c r="O7" s="28"/>
    </row>
    <row r="8" spans="1:15" ht="18" customHeight="1" thickBot="1" x14ac:dyDescent="0.25">
      <c r="A8" s="1">
        <v>3</v>
      </c>
      <c r="B8" s="2">
        <v>20781</v>
      </c>
      <c r="C8" s="2">
        <v>27638</v>
      </c>
      <c r="D8" s="2">
        <v>31171</v>
      </c>
      <c r="E8" s="2">
        <v>36366</v>
      </c>
      <c r="F8" s="2">
        <v>40561</v>
      </c>
      <c r="G8" s="2">
        <v>40562</v>
      </c>
      <c r="K8" s="34"/>
      <c r="L8" s="34"/>
      <c r="M8" s="28"/>
      <c r="N8" s="28"/>
      <c r="O8" s="28"/>
    </row>
    <row r="9" spans="1:15" ht="18" customHeight="1" thickBot="1" x14ac:dyDescent="0.25">
      <c r="A9" s="1">
        <v>4</v>
      </c>
      <c r="B9" s="2">
        <v>25101</v>
      </c>
      <c r="C9" s="2">
        <v>33384</v>
      </c>
      <c r="D9" s="2">
        <v>37651</v>
      </c>
      <c r="E9" s="2">
        <v>43926</v>
      </c>
      <c r="F9" s="2">
        <v>50201</v>
      </c>
      <c r="G9" s="2">
        <v>50202</v>
      </c>
      <c r="K9" s="34"/>
      <c r="L9" s="34"/>
      <c r="M9" s="28"/>
      <c r="N9" s="28"/>
      <c r="O9" s="28"/>
    </row>
    <row r="10" spans="1:15" ht="18" customHeight="1" thickBot="1" x14ac:dyDescent="0.25">
      <c r="A10" s="1">
        <v>5</v>
      </c>
      <c r="B10" s="2">
        <v>29421</v>
      </c>
      <c r="C10" s="2">
        <v>39130</v>
      </c>
      <c r="D10" s="2">
        <v>44131</v>
      </c>
      <c r="E10" s="2">
        <v>51486</v>
      </c>
      <c r="F10" s="2">
        <v>58841</v>
      </c>
      <c r="G10" s="2">
        <v>58842</v>
      </c>
      <c r="K10" s="34"/>
      <c r="L10" s="34"/>
      <c r="M10" s="28"/>
      <c r="N10" s="28"/>
      <c r="O10" s="28"/>
    </row>
    <row r="11" spans="1:15" ht="18" customHeight="1" thickBot="1" x14ac:dyDescent="0.25">
      <c r="A11" s="1">
        <v>6</v>
      </c>
      <c r="B11" s="2">
        <v>33741</v>
      </c>
      <c r="C11" s="2">
        <v>44875</v>
      </c>
      <c r="D11" s="2">
        <v>50611</v>
      </c>
      <c r="E11" s="2">
        <v>59046</v>
      </c>
      <c r="F11" s="2">
        <v>67481</v>
      </c>
      <c r="G11" s="2">
        <v>67482</v>
      </c>
      <c r="K11" s="34"/>
      <c r="L11" s="34"/>
      <c r="M11" s="28"/>
      <c r="N11" s="28"/>
      <c r="O11" s="28"/>
    </row>
    <row r="12" spans="1:15" ht="18" customHeight="1" thickBot="1" x14ac:dyDescent="0.25">
      <c r="A12" s="1">
        <v>7</v>
      </c>
      <c r="B12" s="2">
        <v>38061</v>
      </c>
      <c r="C12" s="2">
        <v>50621</v>
      </c>
      <c r="D12" s="2">
        <v>57091</v>
      </c>
      <c r="E12" s="2">
        <v>66606</v>
      </c>
      <c r="F12" s="2">
        <v>76121</v>
      </c>
      <c r="G12" s="2">
        <v>76122</v>
      </c>
      <c r="K12" s="34"/>
      <c r="L12" s="34"/>
      <c r="M12" s="28"/>
      <c r="N12" s="28"/>
      <c r="O12" s="28"/>
    </row>
    <row r="13" spans="1:15" ht="18" customHeight="1" thickBot="1" x14ac:dyDescent="0.25">
      <c r="A13" s="1">
        <v>8</v>
      </c>
      <c r="B13" s="2">
        <v>42381</v>
      </c>
      <c r="C13" s="2">
        <v>56366</v>
      </c>
      <c r="D13" s="2">
        <v>63571</v>
      </c>
      <c r="E13" s="2">
        <v>74166</v>
      </c>
      <c r="F13" s="2">
        <v>84761</v>
      </c>
      <c r="G13" s="2">
        <v>84762</v>
      </c>
      <c r="K13" s="34"/>
      <c r="L13" s="34"/>
      <c r="M13" s="28"/>
      <c r="N13" s="28"/>
      <c r="O13" s="28"/>
    </row>
    <row r="14" spans="1:15" ht="18" customHeight="1" thickBot="1" x14ac:dyDescent="0.25">
      <c r="A14" s="1">
        <v>9</v>
      </c>
      <c r="B14" s="2">
        <v>46701</v>
      </c>
      <c r="C14" s="2">
        <v>62112</v>
      </c>
      <c r="D14" s="2">
        <v>70051</v>
      </c>
      <c r="E14" s="2">
        <v>81726</v>
      </c>
      <c r="F14" s="2">
        <v>93401</v>
      </c>
      <c r="G14" s="2">
        <v>83402</v>
      </c>
      <c r="K14" s="34"/>
      <c r="L14" s="34"/>
      <c r="M14" s="28"/>
      <c r="N14" s="28"/>
      <c r="O14" s="28"/>
    </row>
    <row r="15" spans="1:15" ht="18" customHeight="1" thickBot="1" x14ac:dyDescent="0.25">
      <c r="A15" s="1">
        <v>10</v>
      </c>
      <c r="B15" s="2">
        <v>51021</v>
      </c>
      <c r="C15" s="2">
        <v>67858</v>
      </c>
      <c r="D15" s="2">
        <v>76531</v>
      </c>
      <c r="E15" s="2">
        <v>89286</v>
      </c>
      <c r="F15" s="2">
        <v>102041</v>
      </c>
      <c r="G15" s="2">
        <v>102042</v>
      </c>
      <c r="K15" s="34"/>
      <c r="L15" s="34"/>
      <c r="M15" s="28"/>
      <c r="N15" s="28"/>
      <c r="O15" s="28"/>
    </row>
    <row r="16" spans="1:15" ht="18" customHeight="1" x14ac:dyDescent="0.2">
      <c r="C16" t="s">
        <v>14</v>
      </c>
    </row>
    <row r="21" spans="1:2" ht="18" customHeight="1" x14ac:dyDescent="0.2">
      <c r="A21" t="s">
        <v>2</v>
      </c>
      <c r="B21" s="3">
        <v>1</v>
      </c>
    </row>
    <row r="22" spans="1:2" ht="18" customHeight="1" x14ac:dyDescent="0.2">
      <c r="A22" t="s">
        <v>3</v>
      </c>
      <c r="B22" s="3">
        <v>12</v>
      </c>
    </row>
    <row r="23" spans="1:2" ht="18" customHeight="1" x14ac:dyDescent="0.2">
      <c r="A23" t="s">
        <v>4</v>
      </c>
      <c r="B23" s="3">
        <v>24</v>
      </c>
    </row>
    <row r="24" spans="1:2" ht="18" customHeight="1" x14ac:dyDescent="0.2">
      <c r="A24" t="s">
        <v>6</v>
      </c>
      <c r="B24" s="3">
        <v>26</v>
      </c>
    </row>
    <row r="25" spans="1:2" ht="18" customHeight="1" x14ac:dyDescent="0.2">
      <c r="A25" t="s">
        <v>5</v>
      </c>
      <c r="B25" s="3">
        <v>52</v>
      </c>
    </row>
    <row r="26" spans="1:2" ht="18" customHeight="1" x14ac:dyDescent="0.2">
      <c r="A26" t="s">
        <v>7</v>
      </c>
      <c r="B26" s="3">
        <f>52*5</f>
        <v>260</v>
      </c>
    </row>
  </sheetData>
  <pageMargins left="0.7" right="0.7" top="0.75" bottom="0.75" header="0.3" footer="0.3"/>
  <pageSetup scale="96" orientation="landscape" r:id="rId1"/>
  <customProperties>
    <customPr name="DrillPoint.Mode" r:id="rId2"/>
    <customPr name="DrillPoint.SaveEntireSheet" r:id="rId3"/>
    <customPr name="DrillPoint.Subsheet" r:id="rId4"/>
    <customPr name="DrillPoint.WorksheetID" r:id="rId5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Calculator</vt:lpstr>
      <vt:lpstr>MedicalDental</vt:lpstr>
      <vt:lpstr>drop</vt:lpstr>
      <vt:lpstr>Frequency</vt:lpstr>
      <vt:lpstr>Calculator!Print_Area</vt:lpstr>
    </vt:vector>
  </TitlesOfParts>
  <Company>HealthPoint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Gatewood</dc:creator>
  <cp:lastModifiedBy>Cyndi Powell</cp:lastModifiedBy>
  <cp:lastPrinted>2017-04-18T21:23:09Z</cp:lastPrinted>
  <dcterms:created xsi:type="dcterms:W3CDTF">2012-08-22T15:51:29Z</dcterms:created>
  <dcterms:modified xsi:type="dcterms:W3CDTF">2018-03-20T14:45:16Z</dcterms:modified>
</cp:coreProperties>
</file>