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gcforage/Desktop/Forage Working Docs/Siemens/Project Management/"/>
    </mc:Choice>
  </mc:AlternateContent>
  <xr:revisionPtr revIDLastSave="0" documentId="13_ncr:1_{521DBE85-43AA-F147-A61B-D17ADE46FE37}" xr6:coauthVersionLast="47" xr6:coauthVersionMax="47" xr10:uidLastSave="{00000000-0000-0000-0000-000000000000}"/>
  <bookViews>
    <workbookView xWindow="0" yWindow="520" windowWidth="28800" windowHeight="17500" xr2:uid="{77323CB0-5A8F-694A-97B0-F71A6F0F97D2}"/>
  </bookViews>
  <sheets>
    <sheet name="Tracker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G12" i="1"/>
  <c r="F12" i="1"/>
  <c r="G8" i="1"/>
  <c r="F8" i="1"/>
  <c r="F7" i="1"/>
  <c r="G6" i="1"/>
  <c r="F6" i="1"/>
  <c r="G5" i="1"/>
  <c r="F5" i="1"/>
</calcChain>
</file>

<file path=xl/sharedStrings.xml><?xml version="1.0" encoding="utf-8"?>
<sst xmlns="http://schemas.openxmlformats.org/spreadsheetml/2006/main" count="77" uniqueCount="69">
  <si>
    <t>Segment</t>
  </si>
  <si>
    <t>% Completion</t>
  </si>
  <si>
    <t>Notes</t>
  </si>
  <si>
    <t>Central Urban Corridor</t>
  </si>
  <si>
    <t>Southeastern Quadrant</t>
  </si>
  <si>
    <t>Western Industrial Area</t>
  </si>
  <si>
    <t>Track Installation</t>
  </si>
  <si>
    <t>19 mi</t>
  </si>
  <si>
    <t>12 mi</t>
  </si>
  <si>
    <t>16 mi</t>
  </si>
  <si>
    <t>15 mi</t>
  </si>
  <si>
    <t>6 mi</t>
  </si>
  <si>
    <t>10 mi</t>
  </si>
  <si>
    <t>Eastern Section</t>
  </si>
  <si>
    <t>22 mi</t>
  </si>
  <si>
    <t>9 mi</t>
  </si>
  <si>
    <t>Electrification</t>
  </si>
  <si>
    <t>24 mi</t>
  </si>
  <si>
    <t>30 mi</t>
  </si>
  <si>
    <t>Planned Mi</t>
  </si>
  <si>
    <t>Completed Mi (Previous)</t>
  </si>
  <si>
    <t>Completed Mi (Current)</t>
  </si>
  <si>
    <t>Advanced machinery and night shifts increased pace. Monitor potential community noise concerns.</t>
  </si>
  <si>
    <t>Recent equipment upgrades significantly improved installation rate. Continued focus on maintaining momentum.</t>
  </si>
  <si>
    <t>No progress due to rocky terrain. Exploring alternative methods and potential rerouting. Strategic review needed.</t>
  </si>
  <si>
    <t>Accelerated progress with enhanced equipment deployment. Optimize resource allocation to sustain pace.</t>
  </si>
  <si>
    <t>Component</t>
  </si>
  <si>
    <t>Planned Units</t>
  </si>
  <si>
    <t>Completed Units (Previous)</t>
  </si>
  <si>
    <t>Completed Units (Current)</t>
  </si>
  <si>
    <t>Track Electrification</t>
  </si>
  <si>
    <t>Significant progress with 6 mi electrified recently. Continuing efforts to stay on track.</t>
  </si>
  <si>
    <t>Substations Construction</t>
  </si>
  <si>
    <t>No new substations completed. Delay in electrical components impacts schedule.</t>
  </si>
  <si>
    <t>Completed Mi % (Previous)</t>
  </si>
  <si>
    <t>Completed Mi % (This Week)</t>
  </si>
  <si>
    <t>Completed Units % (Previous)</t>
  </si>
  <si>
    <t>Completed Units % (This Week)</t>
  </si>
  <si>
    <t>Challenges</t>
  </si>
  <si>
    <t>Noise Concerns: There's been a significant increase in complaints about nighttime construction noise in the Eastern Section. Residents are requesting that we limit work to daytime hours.</t>
  </si>
  <si>
    <t>Our efforts to engage with the community have been well-received, with many expressing appreciation for our transparency and the opportunity to voice their concerns.</t>
  </si>
  <si>
    <t>Budget</t>
  </si>
  <si>
    <t xml:space="preserve">Project Financials </t>
  </si>
  <si>
    <t>M1</t>
  </si>
  <si>
    <t>M2</t>
  </si>
  <si>
    <t>M3</t>
  </si>
  <si>
    <t>M4</t>
  </si>
  <si>
    <t>Phase 1</t>
  </si>
  <si>
    <t>Phase 2</t>
  </si>
  <si>
    <t>Phase 3</t>
  </si>
  <si>
    <t>Phase 4</t>
  </si>
  <si>
    <t>Q1</t>
  </si>
  <si>
    <t>Q2</t>
  </si>
  <si>
    <t>Q3</t>
  </si>
  <si>
    <t>Q4</t>
  </si>
  <si>
    <t>Community Feedback Highlights</t>
  </si>
  <si>
    <t>PHASE 1</t>
  </si>
  <si>
    <t xml:space="preserve">Progress - Completion % </t>
  </si>
  <si>
    <t>Status Update</t>
  </si>
  <si>
    <r>
      <t xml:space="preserve">- Eastern section in risk
            - </t>
    </r>
    <r>
      <rPr>
        <sz val="16"/>
        <color theme="5" tint="-0.249977111117893"/>
        <rFont val="Aptos Narrow"/>
        <family val="2"/>
        <scheme val="minor"/>
      </rPr>
      <t>D</t>
    </r>
    <r>
      <rPr>
        <sz val="16"/>
        <color theme="5" tint="-0.249977111117893"/>
        <rFont val="Aptos Narrow (Body)"/>
      </rPr>
      <t>elay</t>
    </r>
    <r>
      <rPr>
        <sz val="16"/>
        <color theme="1"/>
        <rFont val="Aptos Narrow"/>
        <family val="2"/>
        <scheme val="minor"/>
      </rPr>
      <t xml:space="preserve"> due to rocky terrain - 6mi behind schedule
                                </t>
    </r>
    <r>
      <rPr>
        <sz val="16"/>
        <rFont val="Aptos Narrow (Body)"/>
      </rPr>
      <t xml:space="preserve">ACTION: in progress evaluation of alternative method to
                               expedite progress. </t>
    </r>
    <r>
      <rPr>
        <sz val="16"/>
        <color theme="1"/>
        <rFont val="Aptos Narrow"/>
        <family val="2"/>
        <scheme val="minor"/>
      </rPr>
      <t xml:space="preserve">
            - </t>
    </r>
    <r>
      <rPr>
        <sz val="16"/>
        <color theme="5" tint="-0.249977111117893"/>
        <rFont val="Aptos Narrow (Body)"/>
      </rPr>
      <t>Overspent</t>
    </r>
    <r>
      <rPr>
        <sz val="16"/>
        <color theme="1"/>
        <rFont val="Aptos Narrow (Body)"/>
      </rPr>
      <t xml:space="preserve"> in the excavation </t>
    </r>
    <r>
      <rPr>
        <sz val="16"/>
        <color theme="1"/>
        <rFont val="Aptos Narrow"/>
        <family val="2"/>
        <scheme val="minor"/>
      </rPr>
      <t xml:space="preserve"> 
                                ACTION: </t>
    </r>
    <r>
      <rPr>
        <sz val="16"/>
        <color theme="1"/>
        <rFont val="Aptos Narrow (Body)"/>
      </rPr>
      <t>Savings on materials</t>
    </r>
    <r>
      <rPr>
        <sz val="16"/>
        <color theme="1"/>
        <rFont val="Aptos Narrow"/>
        <family val="2"/>
        <scheme val="minor"/>
      </rPr>
      <t xml:space="preserve"> have offset this, keeping us
</t>
    </r>
    <r>
      <rPr>
        <sz val="16"/>
        <color theme="6"/>
        <rFont val="Aptos Narrow (Body)"/>
      </rPr>
      <t xml:space="preserve">                               within 5% of our overall budget</t>
    </r>
    <r>
      <rPr>
        <sz val="16"/>
        <color theme="1"/>
        <rFont val="Aptos Narrow"/>
        <family val="2"/>
        <scheme val="minor"/>
      </rPr>
      <t xml:space="preserve"> projection for this phase.
- Substations construction: </t>
    </r>
    <r>
      <rPr>
        <sz val="16"/>
        <color theme="5" tint="-0.249977111117893"/>
        <rFont val="Aptos Narrow (Body)"/>
      </rPr>
      <t>Delay</t>
    </r>
    <r>
      <rPr>
        <sz val="16"/>
        <color theme="5"/>
        <rFont val="Aptos Narrow (Body)"/>
      </rPr>
      <t xml:space="preserve"> </t>
    </r>
    <r>
      <rPr>
        <sz val="16"/>
        <color theme="1"/>
        <rFont val="Aptos Narrow"/>
        <family val="2"/>
        <scheme val="minor"/>
      </rPr>
      <t>in electrical components
                                 ACTION: action plan in progress with Buyer</t>
    </r>
  </si>
  <si>
    <t>Metroville Urban Rail Expansion Project Dashboard</t>
  </si>
  <si>
    <t>M5</t>
  </si>
  <si>
    <r>
      <rPr>
        <b/>
        <i/>
        <sz val="14"/>
        <color theme="1"/>
        <rFont val="Aptos Narrow"/>
        <scheme val="minor"/>
      </rPr>
      <t xml:space="preserve">Eastern Section Standstill: </t>
    </r>
    <r>
      <rPr>
        <i/>
        <sz val="14"/>
        <color theme="1"/>
        <rFont val="Aptos Narrow"/>
        <scheme val="minor"/>
      </rPr>
      <t xml:space="preserve">Persistent challenges with the rocky terrain have led to no progress in track installation, posing a risk to the project timeline and necessitating innovative solutions.
</t>
    </r>
    <r>
      <rPr>
        <b/>
        <i/>
        <sz val="14"/>
        <color theme="1"/>
        <rFont val="Aptos Narrow"/>
        <scheme val="minor"/>
      </rPr>
      <t>Substation Construction Delays:</t>
    </r>
    <r>
      <rPr>
        <i/>
        <sz val="14"/>
        <color theme="1"/>
        <rFont val="Aptos Narrow"/>
        <scheme val="minor"/>
      </rPr>
      <t xml:space="preserve"> A halt in the construction of substations due to delayed delivery of electrical components threatens to disrupt the planned electrification schedule.
</t>
    </r>
    <r>
      <rPr>
        <b/>
        <i/>
        <sz val="14"/>
        <color theme="1"/>
        <rFont val="Aptos Narrow"/>
        <scheme val="minor"/>
      </rPr>
      <t>Budget Overruns:</t>
    </r>
    <r>
      <rPr>
        <i/>
        <sz val="14"/>
        <color theme="1"/>
        <rFont val="Aptos Narrow"/>
        <scheme val="minor"/>
      </rPr>
      <t xml:space="preserve"> The actual costs exceeding budgeted amounts in the initial milestones could signal a trend that, if not managed, may lead to significant budget overruns as the project progresses.</t>
    </r>
  </si>
  <si>
    <r>
      <rPr>
        <b/>
        <i/>
        <sz val="16"/>
        <color theme="1"/>
        <rFont val="Aptos Narrow"/>
        <scheme val="minor"/>
      </rPr>
      <t xml:space="preserve">Track Installation Progress: </t>
    </r>
    <r>
      <rPr>
        <i/>
        <sz val="16"/>
        <color theme="1"/>
        <rFont val="Aptos Narrow"/>
        <scheme val="minor"/>
      </rPr>
      <t xml:space="preserve">The team has installed 4 additional miles in the Southeastern Quadrant, showing an improvement in pace due to equipment upgrades.
</t>
    </r>
    <r>
      <rPr>
        <b/>
        <i/>
        <sz val="16"/>
        <color theme="1"/>
        <rFont val="Aptos Narrow"/>
        <scheme val="minor"/>
      </rPr>
      <t>Electrification Milestones:</t>
    </r>
    <r>
      <rPr>
        <i/>
        <sz val="16"/>
        <color theme="1"/>
        <rFont val="Aptos Narrow"/>
        <scheme val="minor"/>
      </rPr>
      <t xml:space="preserve"> Achieved significant progress by electrifying an extra 6 miles of track, indicating effective management of the electrification phase despite component delivery delays.</t>
    </r>
  </si>
  <si>
    <t>68 mi</t>
  </si>
  <si>
    <r>
      <rPr>
        <b/>
        <i/>
        <sz val="14"/>
        <color theme="1"/>
        <rFont val="Aptos Narrow"/>
        <scheme val="minor"/>
      </rPr>
      <t>KPIs</t>
    </r>
    <r>
      <rPr>
        <i/>
        <sz val="14"/>
        <color theme="1"/>
        <rFont val="Aptos Narrow"/>
        <scheme val="minor"/>
      </rPr>
      <t xml:space="preserve">
Monthly Track Installation Progress
Electrification Infrastructure Completion Rate
Community Engagement Index</t>
    </r>
  </si>
  <si>
    <t>Budget ($M)</t>
  </si>
  <si>
    <t>Actual ($M)</t>
  </si>
  <si>
    <t>Projected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</si>
</sst>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2"/>
      <color theme="1"/>
      <name val="Aptos Narrow"/>
      <family val="2"/>
      <scheme val="minor"/>
    </font>
    <font>
      <sz val="10.5"/>
      <color rgb="FFECECEC"/>
      <name val="Arial"/>
      <family val="2"/>
    </font>
    <font>
      <sz val="10.5"/>
      <color rgb="FFECECEC"/>
      <name val="Arial"/>
      <family val="2"/>
    </font>
    <font>
      <sz val="10.5"/>
      <name val="Arial"/>
      <family val="2"/>
    </font>
    <font>
      <sz val="10.5"/>
      <name val="Calibri"/>
      <family val="2"/>
    </font>
    <font>
      <sz val="10.5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color theme="1"/>
      <name val="Aptos Narrow"/>
      <family val="2"/>
      <scheme val="minor"/>
    </font>
    <font>
      <b/>
      <sz val="16"/>
      <color theme="0"/>
      <name val="Aptos Narrow"/>
      <scheme val="minor"/>
    </font>
    <font>
      <sz val="12"/>
      <color theme="1"/>
      <name val="Arial"/>
      <family val="2"/>
    </font>
    <font>
      <b/>
      <sz val="16"/>
      <name val="Arial"/>
      <family val="2"/>
    </font>
    <font>
      <b/>
      <sz val="16"/>
      <name val="Aptos Narrow"/>
      <scheme val="minor"/>
    </font>
    <font>
      <sz val="14"/>
      <color theme="1"/>
      <name val="Aptos Narrow"/>
      <family val="2"/>
      <scheme val="minor"/>
    </font>
    <font>
      <sz val="14"/>
      <color theme="1"/>
      <name val="Arial"/>
      <family val="2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4"/>
      <color theme="1"/>
      <name val="Aptos Narrow"/>
      <scheme val="minor"/>
    </font>
    <font>
      <sz val="24"/>
      <color theme="0"/>
      <name val="Arial"/>
      <family val="2"/>
    </font>
    <font>
      <sz val="24"/>
      <color theme="4"/>
      <name val="Arial"/>
      <family val="2"/>
    </font>
    <font>
      <sz val="16"/>
      <color theme="5"/>
      <name val="Aptos Narrow (Body)"/>
    </font>
    <font>
      <sz val="16"/>
      <color theme="1"/>
      <name val="Aptos Narrow (Body)"/>
    </font>
    <font>
      <sz val="16"/>
      <color theme="6"/>
      <name val="Aptos Narrow (Body)"/>
    </font>
    <font>
      <sz val="16"/>
      <color theme="5" tint="-0.249977111117893"/>
      <name val="Aptos Narrow"/>
      <family val="2"/>
      <scheme val="minor"/>
    </font>
    <font>
      <sz val="16"/>
      <color theme="5" tint="-0.249977111117893"/>
      <name val="Aptos Narrow (Body)"/>
    </font>
    <font>
      <i/>
      <sz val="12"/>
      <color theme="8"/>
      <name val="Aptos Narrow"/>
      <scheme val="minor"/>
    </font>
    <font>
      <sz val="16"/>
      <name val="Aptos Narrow (Body)"/>
    </font>
    <font>
      <i/>
      <sz val="14"/>
      <color theme="1"/>
      <name val="Aptos Narrow"/>
      <scheme val="minor"/>
    </font>
    <font>
      <i/>
      <sz val="14"/>
      <color theme="8"/>
      <name val="Aptos Narrow (Body)"/>
    </font>
    <font>
      <sz val="14"/>
      <color theme="8"/>
      <name val="Aptos Narrow"/>
      <family val="2"/>
      <scheme val="minor"/>
    </font>
    <font>
      <sz val="10.5"/>
      <color theme="1"/>
      <name val="Arial"/>
      <family val="2"/>
    </font>
    <font>
      <b/>
      <i/>
      <sz val="14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0.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double">
        <color theme="1"/>
      </bottom>
      <diagonal/>
    </border>
    <border>
      <left/>
      <right/>
      <top style="medium">
        <color theme="1"/>
      </top>
      <bottom style="double">
        <color theme="1"/>
      </bottom>
      <diagonal/>
    </border>
    <border>
      <left/>
      <right style="medium">
        <color theme="1"/>
      </right>
      <top style="medium">
        <color theme="1"/>
      </top>
      <bottom style="double">
        <color theme="1"/>
      </bottom>
      <diagonal/>
    </border>
    <border>
      <left style="medium">
        <color theme="1"/>
      </left>
      <right/>
      <top style="medium">
        <color theme="1"/>
      </top>
      <bottom style="double">
        <color indexed="64"/>
      </bottom>
      <diagonal/>
    </border>
    <border>
      <left/>
      <right/>
      <top style="medium">
        <color theme="1"/>
      </top>
      <bottom style="double">
        <color indexed="64"/>
      </bottom>
      <diagonal/>
    </border>
    <border>
      <left/>
      <right style="medium">
        <color theme="1"/>
      </right>
      <top style="medium">
        <color theme="1"/>
      </top>
      <bottom style="double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0" fillId="4" borderId="0" xfId="0" applyFont="1" applyFill="1"/>
    <xf numFmtId="0" fontId="0" fillId="4" borderId="0" xfId="0" applyFill="1"/>
    <xf numFmtId="0" fontId="11" fillId="4" borderId="0" xfId="0" applyFont="1" applyFill="1"/>
    <xf numFmtId="0" fontId="12" fillId="4" borderId="0" xfId="0" applyFont="1" applyFill="1"/>
    <xf numFmtId="0" fontId="10" fillId="4" borderId="1" xfId="0" applyFont="1" applyFill="1" applyBorder="1"/>
    <xf numFmtId="0" fontId="14" fillId="4" borderId="0" xfId="0" applyFont="1" applyFill="1"/>
    <xf numFmtId="0" fontId="13" fillId="4" borderId="7" xfId="0" applyFont="1" applyFill="1" applyBorder="1"/>
    <xf numFmtId="0" fontId="18" fillId="4" borderId="0" xfId="0" applyFont="1" applyFill="1" applyAlignment="1">
      <alignment horizontal="center"/>
    </xf>
    <xf numFmtId="0" fontId="18" fillId="4" borderId="7" xfId="0" applyFont="1" applyFill="1" applyBorder="1" applyAlignment="1">
      <alignment horizontal="center"/>
    </xf>
    <xf numFmtId="0" fontId="13" fillId="4" borderId="0" xfId="0" applyFont="1" applyFill="1"/>
    <xf numFmtId="0" fontId="18" fillId="3" borderId="8" xfId="0" applyFont="1" applyFill="1" applyBorder="1" applyAlignment="1">
      <alignment horizontal="center"/>
    </xf>
    <xf numFmtId="0" fontId="13" fillId="3" borderId="6" xfId="0" applyFont="1" applyFill="1" applyBorder="1"/>
    <xf numFmtId="0" fontId="13" fillId="4" borderId="6" xfId="0" applyFont="1" applyFill="1" applyBorder="1"/>
    <xf numFmtId="0" fontId="13" fillId="4" borderId="8" xfId="0" applyFont="1" applyFill="1" applyBorder="1"/>
    <xf numFmtId="0" fontId="18" fillId="4" borderId="8" xfId="0" applyFont="1" applyFill="1" applyBorder="1" applyAlignment="1">
      <alignment horizontal="center"/>
    </xf>
    <xf numFmtId="0" fontId="20" fillId="5" borderId="0" xfId="0" applyFont="1" applyFill="1" applyAlignment="1">
      <alignment vertical="center"/>
    </xf>
    <xf numFmtId="0" fontId="9" fillId="2" borderId="0" xfId="0" applyFont="1" applyFill="1"/>
    <xf numFmtId="0" fontId="9" fillId="4" borderId="0" xfId="0" applyFont="1" applyFill="1"/>
    <xf numFmtId="0" fontId="19" fillId="5" borderId="0" xfId="0" applyFont="1" applyFill="1" applyAlignment="1">
      <alignment horizontal="center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6" fillId="4" borderId="14" xfId="0" quotePrefix="1" applyFont="1" applyFill="1" applyBorder="1" applyAlignment="1">
      <alignment vertical="top" wrapText="1"/>
    </xf>
    <xf numFmtId="0" fontId="16" fillId="4" borderId="2" xfId="0" applyFont="1" applyFill="1" applyBorder="1" applyAlignment="1">
      <alignment vertical="top" wrapText="1"/>
    </xf>
    <xf numFmtId="0" fontId="16" fillId="4" borderId="15" xfId="0" applyFont="1" applyFill="1" applyBorder="1" applyAlignment="1">
      <alignment vertical="top" wrapText="1"/>
    </xf>
    <xf numFmtId="0" fontId="16" fillId="4" borderId="9" xfId="0" applyFont="1" applyFill="1" applyBorder="1" applyAlignment="1">
      <alignment vertical="top" wrapText="1"/>
    </xf>
    <xf numFmtId="0" fontId="16" fillId="4" borderId="0" xfId="0" applyFont="1" applyFill="1" applyAlignment="1">
      <alignment vertical="top" wrapText="1"/>
    </xf>
    <xf numFmtId="0" fontId="16" fillId="4" borderId="10" xfId="0" applyFont="1" applyFill="1" applyBorder="1" applyAlignment="1">
      <alignment vertical="top" wrapText="1"/>
    </xf>
    <xf numFmtId="0" fontId="16" fillId="4" borderId="11" xfId="0" applyFont="1" applyFill="1" applyBorder="1" applyAlignment="1">
      <alignment vertical="top" wrapText="1"/>
    </xf>
    <xf numFmtId="0" fontId="16" fillId="4" borderId="12" xfId="0" applyFont="1" applyFill="1" applyBorder="1" applyAlignment="1">
      <alignment vertical="top" wrapText="1"/>
    </xf>
    <xf numFmtId="0" fontId="16" fillId="4" borderId="13" xfId="0" applyFont="1" applyFill="1" applyBorder="1" applyAlignment="1">
      <alignment vertical="top" wrapText="1"/>
    </xf>
    <xf numFmtId="0" fontId="9" fillId="2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29" fillId="4" borderId="0" xfId="0" applyFont="1" applyFill="1" applyAlignment="1">
      <alignment horizontal="left" vertical="top"/>
    </xf>
    <xf numFmtId="0" fontId="30" fillId="4" borderId="0" xfId="0" applyFont="1" applyFill="1" applyAlignment="1">
      <alignment horizontal="left" vertical="top"/>
    </xf>
    <xf numFmtId="0" fontId="0" fillId="4" borderId="0" xfId="0" applyFill="1" applyBorder="1"/>
    <xf numFmtId="0" fontId="13" fillId="4" borderId="0" xfId="0" applyFont="1" applyFill="1" applyBorder="1"/>
    <xf numFmtId="0" fontId="26" fillId="4" borderId="0" xfId="0" applyFont="1" applyFill="1" applyBorder="1" applyAlignment="1">
      <alignment horizontal="center" vertical="center"/>
    </xf>
    <xf numFmtId="0" fontId="28" fillId="4" borderId="17" xfId="0" applyFont="1" applyFill="1" applyBorder="1" applyAlignment="1">
      <alignment horizontal="center" vertical="center" wrapText="1"/>
    </xf>
    <xf numFmtId="0" fontId="28" fillId="4" borderId="18" xfId="0" applyFont="1" applyFill="1" applyBorder="1" applyAlignment="1">
      <alignment horizontal="center" vertical="center"/>
    </xf>
    <xf numFmtId="0" fontId="28" fillId="4" borderId="21" xfId="0" applyFont="1" applyFill="1" applyBorder="1" applyAlignment="1">
      <alignment horizontal="center" vertical="center"/>
    </xf>
    <xf numFmtId="0" fontId="28" fillId="4" borderId="16" xfId="0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/>
    </xf>
    <xf numFmtId="0" fontId="28" fillId="4" borderId="22" xfId="0" applyFont="1" applyFill="1" applyBorder="1" applyAlignment="1">
      <alignment horizontal="center" vertical="center"/>
    </xf>
    <xf numFmtId="0" fontId="28" fillId="4" borderId="19" xfId="0" applyFont="1" applyFill="1" applyBorder="1" applyAlignment="1">
      <alignment horizontal="center" vertical="center"/>
    </xf>
    <xf numFmtId="0" fontId="28" fillId="4" borderId="20" xfId="0" applyFont="1" applyFill="1" applyBorder="1" applyAlignment="1">
      <alignment horizontal="center" vertical="center"/>
    </xf>
    <xf numFmtId="0" fontId="28" fillId="4" borderId="23" xfId="0" applyFont="1" applyFill="1" applyBorder="1" applyAlignment="1">
      <alignment horizontal="center" vertical="center"/>
    </xf>
    <xf numFmtId="0" fontId="28" fillId="4" borderId="17" xfId="0" applyFont="1" applyFill="1" applyBorder="1" applyAlignment="1">
      <alignment horizontal="left" vertical="center" wrapText="1"/>
    </xf>
    <xf numFmtId="0" fontId="28" fillId="4" borderId="18" xfId="0" applyFont="1" applyFill="1" applyBorder="1" applyAlignment="1">
      <alignment horizontal="left" vertical="center"/>
    </xf>
    <xf numFmtId="0" fontId="28" fillId="4" borderId="21" xfId="0" applyFont="1" applyFill="1" applyBorder="1" applyAlignment="1">
      <alignment horizontal="left" vertical="center"/>
    </xf>
    <xf numFmtId="0" fontId="28" fillId="4" borderId="16" xfId="0" applyFont="1" applyFill="1" applyBorder="1" applyAlignment="1">
      <alignment horizontal="left" vertical="center"/>
    </xf>
    <xf numFmtId="0" fontId="28" fillId="4" borderId="0" xfId="0" applyFont="1" applyFill="1" applyBorder="1" applyAlignment="1">
      <alignment horizontal="left" vertical="center"/>
    </xf>
    <xf numFmtId="0" fontId="28" fillId="4" borderId="22" xfId="0" applyFont="1" applyFill="1" applyBorder="1" applyAlignment="1">
      <alignment horizontal="left" vertical="center"/>
    </xf>
    <xf numFmtId="0" fontId="28" fillId="4" borderId="19" xfId="0" applyFont="1" applyFill="1" applyBorder="1" applyAlignment="1">
      <alignment horizontal="left" vertical="center"/>
    </xf>
    <xf numFmtId="0" fontId="28" fillId="4" borderId="20" xfId="0" applyFont="1" applyFill="1" applyBorder="1" applyAlignment="1">
      <alignment horizontal="left" vertical="center"/>
    </xf>
    <xf numFmtId="0" fontId="28" fillId="4" borderId="23" xfId="0" applyFont="1" applyFill="1" applyBorder="1" applyAlignment="1">
      <alignment horizontal="left" vertical="center"/>
    </xf>
    <xf numFmtId="0" fontId="33" fillId="4" borderId="14" xfId="0" quotePrefix="1" applyFont="1" applyFill="1" applyBorder="1" applyAlignment="1">
      <alignment horizontal="left" vertical="top" wrapText="1"/>
    </xf>
    <xf numFmtId="0" fontId="33" fillId="4" borderId="2" xfId="0" applyFont="1" applyFill="1" applyBorder="1" applyAlignment="1">
      <alignment horizontal="left" vertical="top" wrapText="1"/>
    </xf>
    <xf numFmtId="0" fontId="33" fillId="4" borderId="15" xfId="0" applyFont="1" applyFill="1" applyBorder="1" applyAlignment="1">
      <alignment horizontal="left" vertical="top" wrapText="1"/>
    </xf>
    <xf numFmtId="0" fontId="33" fillId="4" borderId="9" xfId="0" applyFont="1" applyFill="1" applyBorder="1" applyAlignment="1">
      <alignment horizontal="left" vertical="top" wrapText="1"/>
    </xf>
    <xf numFmtId="0" fontId="33" fillId="4" borderId="0" xfId="0" applyFont="1" applyFill="1" applyAlignment="1">
      <alignment horizontal="left" vertical="top" wrapText="1"/>
    </xf>
    <xf numFmtId="0" fontId="33" fillId="4" borderId="10" xfId="0" applyFont="1" applyFill="1" applyBorder="1" applyAlignment="1">
      <alignment horizontal="left" vertical="top" wrapText="1"/>
    </xf>
    <xf numFmtId="0" fontId="33" fillId="4" borderId="11" xfId="0" applyFont="1" applyFill="1" applyBorder="1" applyAlignment="1">
      <alignment horizontal="left" vertical="top" wrapText="1"/>
    </xf>
    <xf numFmtId="0" fontId="33" fillId="4" borderId="12" xfId="0" applyFont="1" applyFill="1" applyBorder="1" applyAlignment="1">
      <alignment horizontal="left" vertical="top" wrapText="1"/>
    </xf>
    <xf numFmtId="0" fontId="33" fillId="4" borderId="13" xfId="0" applyFont="1" applyFill="1" applyBorder="1" applyAlignment="1">
      <alignment horizontal="left" vertical="top" wrapText="1"/>
    </xf>
    <xf numFmtId="0" fontId="31" fillId="0" borderId="0" xfId="0" applyFont="1" applyAlignment="1"/>
    <xf numFmtId="0" fontId="2" fillId="0" borderId="0" xfId="0" applyFont="1" applyBorder="1"/>
    <xf numFmtId="0" fontId="31" fillId="0" borderId="0" xfId="0" applyFont="1" applyBorder="1"/>
    <xf numFmtId="0" fontId="2" fillId="0" borderId="24" xfId="0" applyFont="1" applyBorder="1"/>
    <xf numFmtId="0" fontId="31" fillId="0" borderId="25" xfId="0" applyFont="1" applyBorder="1"/>
    <xf numFmtId="0" fontId="1" fillId="0" borderId="24" xfId="0" applyFont="1" applyBorder="1"/>
    <xf numFmtId="0" fontId="0" fillId="0" borderId="25" xfId="0" applyFont="1" applyBorder="1"/>
    <xf numFmtId="0" fontId="0" fillId="0" borderId="24" xfId="0" applyBorder="1"/>
    <xf numFmtId="0" fontId="0" fillId="0" borderId="26" xfId="0" applyBorder="1"/>
    <xf numFmtId="0" fontId="31" fillId="0" borderId="27" xfId="0" applyFont="1" applyBorder="1"/>
    <xf numFmtId="0" fontId="0" fillId="0" borderId="27" xfId="0" applyFont="1" applyBorder="1"/>
    <xf numFmtId="0" fontId="0" fillId="0" borderId="28" xfId="0" applyFont="1" applyBorder="1"/>
    <xf numFmtId="0" fontId="35" fillId="0" borderId="29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5" fillId="0" borderId="31" xfId="0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0" fillId="0" borderId="0" xfId="0" applyFont="1" applyBorder="1"/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4" fillId="0" borderId="24" xfId="0" applyFont="1" applyBorder="1"/>
    <xf numFmtId="0" fontId="4" fillId="0" borderId="0" xfId="0" applyFont="1" applyBorder="1"/>
    <xf numFmtId="0" fontId="0" fillId="0" borderId="0" xfId="0" applyBorder="1"/>
    <xf numFmtId="0" fontId="4" fillId="0" borderId="25" xfId="0" applyFont="1" applyBorder="1"/>
    <xf numFmtId="0" fontId="5" fillId="0" borderId="0" xfId="0" applyFont="1" applyBorder="1"/>
    <xf numFmtId="9" fontId="5" fillId="0" borderId="0" xfId="0" applyNumberFormat="1" applyFont="1" applyBorder="1"/>
    <xf numFmtId="9" fontId="0" fillId="0" borderId="0" xfId="1" applyFont="1" applyBorder="1"/>
    <xf numFmtId="0" fontId="5" fillId="0" borderId="25" xfId="0" applyFont="1" applyBorder="1"/>
    <xf numFmtId="0" fontId="4" fillId="0" borderId="26" xfId="0" applyFont="1" applyBorder="1"/>
    <xf numFmtId="0" fontId="5" fillId="0" borderId="27" xfId="0" applyFont="1" applyBorder="1"/>
    <xf numFmtId="9" fontId="5" fillId="0" borderId="27" xfId="0" applyNumberFormat="1" applyFont="1" applyBorder="1"/>
    <xf numFmtId="9" fontId="0" fillId="0" borderId="27" xfId="1" applyFont="1" applyBorder="1"/>
    <xf numFmtId="0" fontId="5" fillId="0" borderId="28" xfId="0" applyFont="1" applyBorder="1"/>
    <xf numFmtId="0" fontId="7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4" fillId="0" borderId="28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Track Installation - Completion %</a:t>
            </a:r>
          </a:p>
        </c:rich>
      </c:tx>
      <c:layout>
        <c:manualLayout>
          <c:xMode val="edge"/>
          <c:yMode val="edge"/>
          <c:x val="0.280381889763779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Tracker!$F$4</c:f>
              <c:strCache>
                <c:ptCount val="1"/>
                <c:pt idx="0">
                  <c:v>Completed Mi % (Previous)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Tracker!$A$5:$A$8</c:f>
              <c:strCache>
                <c:ptCount val="4"/>
                <c:pt idx="0">
                  <c:v>Central Urban Corridor</c:v>
                </c:pt>
                <c:pt idx="1">
                  <c:v>Southeastern Quadrant</c:v>
                </c:pt>
                <c:pt idx="2">
                  <c:v>Eastern Section</c:v>
                </c:pt>
                <c:pt idx="3">
                  <c:v>Western Industrial Area</c:v>
                </c:pt>
              </c:strCache>
            </c:strRef>
          </c:cat>
          <c:val>
            <c:numRef>
              <c:f>Tracker!$F$5:$F$8</c:f>
              <c:numCache>
                <c:formatCode>0%</c:formatCode>
                <c:ptCount val="4"/>
                <c:pt idx="0">
                  <c:v>0.63157894736842102</c:v>
                </c:pt>
                <c:pt idx="1">
                  <c:v>0.4</c:v>
                </c:pt>
                <c:pt idx="2">
                  <c:v>0.5</c:v>
                </c:pt>
                <c:pt idx="3">
                  <c:v>0.40909090909090912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3-AF42-BF26-39B44F68EEA2}"/>
            </c:ext>
          </c:extLst>
        </c:ser>
        <c:ser>
          <c:idx val="2"/>
          <c:order val="1"/>
          <c:tx>
            <c:strRef>
              <c:f>Tracker!$G$4</c:f>
              <c:strCache>
                <c:ptCount val="1"/>
                <c:pt idx="0">
                  <c:v>Completed Mi % (This Week)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Tracker!$A$5:$A$8</c:f>
              <c:strCache>
                <c:ptCount val="4"/>
                <c:pt idx="0">
                  <c:v>Central Urban Corridor</c:v>
                </c:pt>
                <c:pt idx="1">
                  <c:v>Southeastern Quadrant</c:v>
                </c:pt>
                <c:pt idx="2">
                  <c:v>Eastern Section</c:v>
                </c:pt>
                <c:pt idx="3">
                  <c:v>Western Industrial Area</c:v>
                </c:pt>
              </c:strCache>
            </c:strRef>
          </c:cat>
          <c:val>
            <c:numRef>
              <c:f>Tracker!$G$5:$G$8</c:f>
              <c:numCache>
                <c:formatCode>0%</c:formatCode>
                <c:ptCount val="4"/>
                <c:pt idx="0">
                  <c:v>0.21052631578947367</c:v>
                </c:pt>
                <c:pt idx="1">
                  <c:v>0.26666666666666666</c:v>
                </c:pt>
                <c:pt idx="2">
                  <c:v>0</c:v>
                </c:pt>
                <c:pt idx="3">
                  <c:v>0.31818181818181818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3-AF42-BF26-39B44F68E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91325584"/>
        <c:axId val="1753355440"/>
      </c:barChart>
      <c:catAx>
        <c:axId val="199132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3355440"/>
        <c:crosses val="autoZero"/>
        <c:auto val="1"/>
        <c:lblAlgn val="ctr"/>
        <c:lblOffset val="100"/>
        <c:noMultiLvlLbl val="0"/>
      </c:catAx>
      <c:valAx>
        <c:axId val="175335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13255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Electrification - Completion %</a:t>
            </a:r>
          </a:p>
        </c:rich>
      </c:tx>
      <c:layout>
        <c:manualLayout>
          <c:xMode val="edge"/>
          <c:yMode val="edge"/>
          <c:x val="0.280381889763779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795731558816156"/>
          <c:y val="0.20146688168086016"/>
          <c:w val="0.60277566462475574"/>
          <c:h val="0.311298573476876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Tracker!$F$11</c:f>
              <c:strCache>
                <c:ptCount val="1"/>
                <c:pt idx="0">
                  <c:v>Completed Units % (Previous)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Tracker!$A$12:$A$13</c:f>
              <c:strCache>
                <c:ptCount val="2"/>
                <c:pt idx="0">
                  <c:v>Track Electrification</c:v>
                </c:pt>
                <c:pt idx="1">
                  <c:v>Substations Construction</c:v>
                </c:pt>
              </c:strCache>
            </c:strRef>
          </c:cat>
          <c:val>
            <c:numRef>
              <c:f>Tracker!$F$12:$F$13</c:f>
              <c:numCache>
                <c:formatCode>0%</c:formatCode>
                <c:ptCount val="2"/>
                <c:pt idx="0">
                  <c:v>0.3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2-B94B-B5AA-DF6D8148A369}"/>
            </c:ext>
          </c:extLst>
        </c:ser>
        <c:ser>
          <c:idx val="2"/>
          <c:order val="1"/>
          <c:tx>
            <c:strRef>
              <c:f>Tracker!$G$11</c:f>
              <c:strCache>
                <c:ptCount val="1"/>
                <c:pt idx="0">
                  <c:v>Completed Units % (This Week)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Tracker!$A$12:$A$13</c:f>
              <c:strCache>
                <c:ptCount val="2"/>
                <c:pt idx="0">
                  <c:v>Track Electrification</c:v>
                </c:pt>
                <c:pt idx="1">
                  <c:v>Substations Construction</c:v>
                </c:pt>
              </c:strCache>
            </c:strRef>
          </c:cat>
          <c:val>
            <c:numRef>
              <c:f>Tracker!$G$12:$G$13</c:f>
              <c:numCache>
                <c:formatCode>0%</c:formatCode>
                <c:ptCount val="2"/>
                <c:pt idx="0">
                  <c:v>7.4999999999999997E-2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12-B94B-B5AA-DF6D8148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91325584"/>
        <c:axId val="1753355440"/>
      </c:barChart>
      <c:catAx>
        <c:axId val="199132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3355440"/>
        <c:crosses val="autoZero"/>
        <c:auto val="1"/>
        <c:lblAlgn val="ctr"/>
        <c:lblOffset val="100"/>
        <c:noMultiLvlLbl val="0"/>
      </c:catAx>
      <c:valAx>
        <c:axId val="175335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13255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vs Actual vs Projected</a:t>
            </a:r>
          </a:p>
        </c:rich>
      </c:tx>
      <c:layout>
        <c:manualLayout>
          <c:xMode val="edge"/>
          <c:yMode val="edge"/>
          <c:x val="0.26439322357432599"/>
          <c:y val="2.8251119081168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Tracker!$C$16</c:f>
              <c:strCache>
                <c:ptCount val="1"/>
                <c:pt idx="0">
                  <c:v>Budget ($M)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Tracker!$B$17:$B$21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Tracker!$C$17:$C$21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0-1A4F-A047-47762041911F}"/>
            </c:ext>
          </c:extLst>
        </c:ser>
        <c:ser>
          <c:idx val="1"/>
          <c:order val="1"/>
          <c:tx>
            <c:strRef>
              <c:f>Tracker!$D$16</c:f>
              <c:strCache>
                <c:ptCount val="1"/>
                <c:pt idx="0">
                  <c:v>Actual ($M)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Tracker!$B$17:$B$21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Tracker!$D$17:$D$21</c:f>
              <c:numCache>
                <c:formatCode>General</c:formatCode>
                <c:ptCount val="5"/>
                <c:pt idx="0">
                  <c:v>22</c:v>
                </c:pt>
                <c:pt idx="1">
                  <c:v>55</c:v>
                </c:pt>
                <c:pt idx="2">
                  <c:v>80</c:v>
                </c:pt>
                <c:pt idx="3">
                  <c:v>110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0-1A4F-A047-477620419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377312"/>
        <c:axId val="1879340176"/>
      </c:barChart>
      <c:lineChart>
        <c:grouping val="standard"/>
        <c:varyColors val="0"/>
        <c:ser>
          <c:idx val="2"/>
          <c:order val="2"/>
          <c:tx>
            <c:strRef>
              <c:f>Tracker!$E$16</c:f>
              <c:strCache>
                <c:ptCount val="1"/>
                <c:pt idx="0">
                  <c:v>Projected ($M)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Tracker!$B$17:$B$21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Tracker!$E$17:$E$21</c:f>
              <c:numCache>
                <c:formatCode>General</c:formatCode>
                <c:ptCount val="5"/>
                <c:pt idx="0">
                  <c:v>22</c:v>
                </c:pt>
                <c:pt idx="1">
                  <c:v>55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0-1A4F-A047-477620419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377312"/>
        <c:axId val="1879340176"/>
      </c:lineChart>
      <c:catAx>
        <c:axId val="18033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340176"/>
        <c:crosses val="autoZero"/>
        <c:auto val="1"/>
        <c:lblAlgn val="ctr"/>
        <c:lblOffset val="100"/>
        <c:noMultiLvlLbl val="0"/>
      </c:catAx>
      <c:valAx>
        <c:axId val="18793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https://download.logo.wine/logo/Siemens/Siemens-Logo.wine.png" TargetMode="External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40922</xdr:colOff>
      <xdr:row>11</xdr:row>
      <xdr:rowOff>193322</xdr:rowOff>
    </xdr:from>
    <xdr:to>
      <xdr:col>10</xdr:col>
      <xdr:colOff>28222</xdr:colOff>
      <xdr:row>23</xdr:row>
      <xdr:rowOff>67733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F9481-FCDE-3E4C-B1CE-2F20673CF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153811</xdr:colOff>
      <xdr:row>11</xdr:row>
      <xdr:rowOff>179211</xdr:rowOff>
    </xdr:from>
    <xdr:to>
      <xdr:col>16</xdr:col>
      <xdr:colOff>804333</xdr:colOff>
      <xdr:row>23</xdr:row>
      <xdr:rowOff>112888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B8685C-7A8E-E64D-AF1C-6215D0E80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254000</xdr:colOff>
      <xdr:row>45</xdr:row>
      <xdr:rowOff>69272</xdr:rowOff>
    </xdr:from>
    <xdr:to>
      <xdr:col>3</xdr:col>
      <xdr:colOff>614219</xdr:colOff>
      <xdr:row>45</xdr:row>
      <xdr:rowOff>429491</xdr:rowOff>
    </xdr:to>
    <xdr:pic>
      <xdr:nvPicPr>
        <xdr:cNvPr id="7" name="Graphic 6" descr="Smiling face with solid fill with solid fill">
          <a:extLst>
            <a:ext uri="{FF2B5EF4-FFF2-40B4-BE49-F238E27FC236}">
              <a16:creationId xmlns:a16="http://schemas.microsoft.com/office/drawing/2014/main" id="{2E1AAABA-C514-F94F-B4BD-9E4B4B3BE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85273" y="6857999"/>
          <a:ext cx="360219" cy="360219"/>
        </a:xfrm>
        <a:prstGeom prst="rect">
          <a:avLst/>
        </a:prstGeom>
      </xdr:spPr>
    </xdr:pic>
    <xdr:clientData/>
  </xdr:twoCellAnchor>
  <xdr:twoCellAnchor editAs="oneCell">
    <xdr:from>
      <xdr:col>3</xdr:col>
      <xdr:colOff>277091</xdr:colOff>
      <xdr:row>46</xdr:row>
      <xdr:rowOff>83130</xdr:rowOff>
    </xdr:from>
    <xdr:to>
      <xdr:col>3</xdr:col>
      <xdr:colOff>600363</xdr:colOff>
      <xdr:row>46</xdr:row>
      <xdr:rowOff>406402</xdr:rowOff>
    </xdr:to>
    <xdr:pic>
      <xdr:nvPicPr>
        <xdr:cNvPr id="9" name="Graphic 8" descr="Sad face with solid fill with solid fill">
          <a:extLst>
            <a:ext uri="{FF2B5EF4-FFF2-40B4-BE49-F238E27FC236}">
              <a16:creationId xmlns:a16="http://schemas.microsoft.com/office/drawing/2014/main" id="{3367868B-587F-B88C-F9D3-C2BDFA3D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08364" y="7345221"/>
          <a:ext cx="323272" cy="323272"/>
        </a:xfrm>
        <a:prstGeom prst="rect">
          <a:avLst/>
        </a:prstGeom>
      </xdr:spPr>
    </xdr:pic>
    <xdr:clientData/>
  </xdr:twoCellAnchor>
  <xdr:twoCellAnchor>
    <xdr:from>
      <xdr:col>14</xdr:col>
      <xdr:colOff>34636</xdr:colOff>
      <xdr:row>3</xdr:row>
      <xdr:rowOff>34637</xdr:rowOff>
    </xdr:from>
    <xdr:to>
      <xdr:col>15</xdr:col>
      <xdr:colOff>277090</xdr:colOff>
      <xdr:row>3</xdr:row>
      <xdr:rowOff>173182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22BAD6D-6D6E-6775-42BC-A197C4AC8EDF}"/>
            </a:ext>
          </a:extLst>
        </xdr:cNvPr>
        <xdr:cNvSpPr/>
      </xdr:nvSpPr>
      <xdr:spPr>
        <a:xfrm>
          <a:off x="1350818" y="450273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300181</xdr:colOff>
      <xdr:row>4</xdr:row>
      <xdr:rowOff>34636</xdr:rowOff>
    </xdr:from>
    <xdr:to>
      <xdr:col>16</xdr:col>
      <xdr:colOff>542636</xdr:colOff>
      <xdr:row>4</xdr:row>
      <xdr:rowOff>173181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3BB47A2D-BAF2-594B-9039-D7C2C16162EB}"/>
            </a:ext>
          </a:extLst>
        </xdr:cNvPr>
        <xdr:cNvSpPr/>
      </xdr:nvSpPr>
      <xdr:spPr>
        <a:xfrm>
          <a:off x="2447636" y="658091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579582</xdr:colOff>
      <xdr:row>5</xdr:row>
      <xdr:rowOff>48491</xdr:rowOff>
    </xdr:from>
    <xdr:to>
      <xdr:col>17</xdr:col>
      <xdr:colOff>822036</xdr:colOff>
      <xdr:row>5</xdr:row>
      <xdr:rowOff>187036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E596011C-0430-DC4C-888B-606EE81203CD}"/>
            </a:ext>
          </a:extLst>
        </xdr:cNvPr>
        <xdr:cNvSpPr/>
      </xdr:nvSpPr>
      <xdr:spPr>
        <a:xfrm>
          <a:off x="3558309" y="879764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39254</xdr:colOff>
      <xdr:row>6</xdr:row>
      <xdr:rowOff>39254</xdr:rowOff>
    </xdr:from>
    <xdr:to>
      <xdr:col>19</xdr:col>
      <xdr:colOff>281709</xdr:colOff>
      <xdr:row>6</xdr:row>
      <xdr:rowOff>177799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6FCD907C-FF78-D246-A02F-03D91A09AD80}"/>
            </a:ext>
          </a:extLst>
        </xdr:cNvPr>
        <xdr:cNvSpPr/>
      </xdr:nvSpPr>
      <xdr:spPr>
        <a:xfrm>
          <a:off x="4680527" y="1078345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565727</xdr:colOff>
      <xdr:row>2</xdr:row>
      <xdr:rowOff>0</xdr:rowOff>
    </xdr:from>
    <xdr:to>
      <xdr:col>14</xdr:col>
      <xdr:colOff>565727</xdr:colOff>
      <xdr:row>7</xdr:row>
      <xdr:rowOff>138545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8B21075-73EA-1BB1-44B9-58552D69BA70}"/>
            </a:ext>
          </a:extLst>
        </xdr:cNvPr>
        <xdr:cNvCxnSpPr/>
      </xdr:nvCxnSpPr>
      <xdr:spPr>
        <a:xfrm>
          <a:off x="1881909" y="669636"/>
          <a:ext cx="0" cy="135081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110324</xdr:rowOff>
    </xdr:from>
    <xdr:to>
      <xdr:col>2</xdr:col>
      <xdr:colOff>42718</xdr:colOff>
      <xdr:row>1</xdr:row>
      <xdr:rowOff>110324</xdr:rowOff>
    </xdr:to>
    <xdr:pic>
      <xdr:nvPicPr>
        <xdr:cNvPr id="20" name="Picture 2" descr="Download Siemens Logo in SVG Vector or PNG File Format - Logo.wine">
          <a:extLst>
            <a:ext uri="{FF2B5EF4-FFF2-40B4-BE49-F238E27FC236}">
              <a16:creationId xmlns:a16="http://schemas.microsoft.com/office/drawing/2014/main" id="{7205CB52-2D97-D35B-D91A-F334C4981C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41"/>
        <a:stretch>
          <a:fillRect/>
        </a:stretch>
      </xdr:blipFill>
      <xdr:spPr bwMode="auto">
        <a:xfrm>
          <a:off x="0" y="110324"/>
          <a:ext cx="1355051" cy="677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818444</xdr:colOff>
      <xdr:row>11</xdr:row>
      <xdr:rowOff>127000</xdr:rowOff>
    </xdr:from>
    <xdr:to>
      <xdr:col>23</xdr:col>
      <xdr:colOff>14111</xdr:colOff>
      <xdr:row>27</xdr:row>
      <xdr:rowOff>28223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4E8753D-D2F4-D449-BAFE-D1915FB43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D745-29C3-7F42-89E0-F7A7A70558BE}">
  <dimension ref="A2:H30"/>
  <sheetViews>
    <sheetView tabSelected="1" zoomScale="110" zoomScaleNormal="110" workbookViewId="0">
      <selection activeCell="G17" sqref="G17"/>
    </sheetView>
  </sheetViews>
  <sheetFormatPr baseColWidth="10" defaultRowHeight="16" x14ac:dyDescent="0.2"/>
  <cols>
    <col min="1" max="1" width="24.33203125" bestFit="1" customWidth="1"/>
    <col min="2" max="2" width="10" customWidth="1"/>
    <col min="3" max="3" width="25.33203125" bestFit="1" customWidth="1"/>
    <col min="4" max="4" width="26.6640625" bestFit="1" customWidth="1"/>
    <col min="5" max="5" width="13.6640625" bestFit="1" customWidth="1"/>
    <col min="6" max="6" width="25.33203125" bestFit="1" customWidth="1"/>
    <col min="7" max="7" width="26.6640625" bestFit="1" customWidth="1"/>
    <col min="8" max="8" width="89" bestFit="1" customWidth="1"/>
  </cols>
  <sheetData>
    <row r="2" spans="1:8" ht="17" thickBot="1" x14ac:dyDescent="0.25"/>
    <row r="3" spans="1:8" ht="17" thickBot="1" x14ac:dyDescent="0.25">
      <c r="A3" s="92" t="s">
        <v>6</v>
      </c>
      <c r="B3" s="93"/>
      <c r="C3" s="93"/>
      <c r="D3" s="93"/>
      <c r="E3" s="93"/>
      <c r="F3" s="93"/>
      <c r="G3" s="93"/>
      <c r="H3" s="94"/>
    </row>
    <row r="4" spans="1:8" ht="17" thickTop="1" x14ac:dyDescent="0.2">
      <c r="A4" s="95" t="s">
        <v>0</v>
      </c>
      <c r="B4" s="96" t="s">
        <v>19</v>
      </c>
      <c r="C4" s="96" t="s">
        <v>20</v>
      </c>
      <c r="D4" s="96" t="s">
        <v>21</v>
      </c>
      <c r="E4" s="96" t="s">
        <v>1</v>
      </c>
      <c r="F4" s="97" t="s">
        <v>34</v>
      </c>
      <c r="G4" s="97" t="s">
        <v>35</v>
      </c>
      <c r="H4" s="98" t="s">
        <v>2</v>
      </c>
    </row>
    <row r="5" spans="1:8" x14ac:dyDescent="0.2">
      <c r="A5" s="95" t="s">
        <v>3</v>
      </c>
      <c r="B5" s="99" t="s">
        <v>7</v>
      </c>
      <c r="C5" s="99" t="s">
        <v>8</v>
      </c>
      <c r="D5" s="99" t="s">
        <v>9</v>
      </c>
      <c r="E5" s="100">
        <v>0.84</v>
      </c>
      <c r="F5" s="101">
        <f>12/19</f>
        <v>0.63157894736842102</v>
      </c>
      <c r="G5" s="101">
        <f>4/19</f>
        <v>0.21052631578947367</v>
      </c>
      <c r="H5" s="102" t="s">
        <v>22</v>
      </c>
    </row>
    <row r="6" spans="1:8" x14ac:dyDescent="0.2">
      <c r="A6" s="95" t="s">
        <v>4</v>
      </c>
      <c r="B6" s="99" t="s">
        <v>10</v>
      </c>
      <c r="C6" s="99" t="s">
        <v>11</v>
      </c>
      <c r="D6" s="96" t="s">
        <v>12</v>
      </c>
      <c r="E6" s="100">
        <v>0.67</v>
      </c>
      <c r="F6" s="101">
        <f>6/15</f>
        <v>0.4</v>
      </c>
      <c r="G6" s="101">
        <f>4/15</f>
        <v>0.26666666666666666</v>
      </c>
      <c r="H6" s="102" t="s">
        <v>23</v>
      </c>
    </row>
    <row r="7" spans="1:8" x14ac:dyDescent="0.2">
      <c r="A7" s="95" t="s">
        <v>13</v>
      </c>
      <c r="B7" s="99" t="s">
        <v>8</v>
      </c>
      <c r="C7" s="99" t="s">
        <v>11</v>
      </c>
      <c r="D7" s="96" t="s">
        <v>11</v>
      </c>
      <c r="E7" s="100">
        <v>0.5</v>
      </c>
      <c r="F7" s="101">
        <f>6/12</f>
        <v>0.5</v>
      </c>
      <c r="G7" s="101">
        <v>0</v>
      </c>
      <c r="H7" s="102" t="s">
        <v>24</v>
      </c>
    </row>
    <row r="8" spans="1:8" ht="17" thickBot="1" x14ac:dyDescent="0.25">
      <c r="A8" s="103" t="s">
        <v>5</v>
      </c>
      <c r="B8" s="104" t="s">
        <v>14</v>
      </c>
      <c r="C8" s="104" t="s">
        <v>15</v>
      </c>
      <c r="D8" s="104" t="s">
        <v>9</v>
      </c>
      <c r="E8" s="105">
        <v>0.73</v>
      </c>
      <c r="F8" s="106">
        <f>9/22</f>
        <v>0.40909090909090912</v>
      </c>
      <c r="G8" s="106">
        <f>7/22</f>
        <v>0.31818181818181818</v>
      </c>
      <c r="H8" s="107" t="s">
        <v>25</v>
      </c>
    </row>
    <row r="9" spans="1:8" ht="17" thickBot="1" x14ac:dyDescent="0.25">
      <c r="A9" s="1"/>
      <c r="B9" s="1"/>
      <c r="C9" s="1"/>
      <c r="D9" s="1"/>
      <c r="E9" s="1"/>
      <c r="F9" s="1"/>
      <c r="G9" s="1"/>
      <c r="H9" s="2"/>
    </row>
    <row r="10" spans="1:8" ht="17" thickBot="1" x14ac:dyDescent="0.25">
      <c r="A10" s="108" t="s">
        <v>16</v>
      </c>
      <c r="B10" s="109"/>
      <c r="C10" s="109"/>
      <c r="D10" s="109"/>
      <c r="E10" s="109"/>
      <c r="F10" s="109"/>
      <c r="G10" s="109"/>
      <c r="H10" s="110"/>
    </row>
    <row r="11" spans="1:8" ht="17" thickTop="1" x14ac:dyDescent="0.2">
      <c r="A11" s="95" t="s">
        <v>26</v>
      </c>
      <c r="B11" s="96" t="s">
        <v>27</v>
      </c>
      <c r="C11" s="96" t="s">
        <v>28</v>
      </c>
      <c r="D11" s="96" t="s">
        <v>29</v>
      </c>
      <c r="E11" s="96" t="s">
        <v>1</v>
      </c>
      <c r="F11" s="97" t="s">
        <v>36</v>
      </c>
      <c r="G11" s="97" t="s">
        <v>37</v>
      </c>
      <c r="H11" s="98" t="s">
        <v>2</v>
      </c>
    </row>
    <row r="12" spans="1:8" x14ac:dyDescent="0.2">
      <c r="A12" s="95" t="s">
        <v>30</v>
      </c>
      <c r="B12" s="96" t="s">
        <v>64</v>
      </c>
      <c r="C12" s="99" t="s">
        <v>17</v>
      </c>
      <c r="D12" s="99" t="s">
        <v>18</v>
      </c>
      <c r="E12" s="100">
        <v>0.38</v>
      </c>
      <c r="F12" s="101">
        <f>24/80</f>
        <v>0.3</v>
      </c>
      <c r="G12" s="101">
        <f>6/80</f>
        <v>7.4999999999999997E-2</v>
      </c>
      <c r="H12" s="102" t="s">
        <v>31</v>
      </c>
    </row>
    <row r="13" spans="1:8" ht="17" thickBot="1" x14ac:dyDescent="0.25">
      <c r="A13" s="103" t="s">
        <v>32</v>
      </c>
      <c r="B13" s="104">
        <v>5</v>
      </c>
      <c r="C13" s="104">
        <v>2</v>
      </c>
      <c r="D13" s="104">
        <v>2</v>
      </c>
      <c r="E13" s="105">
        <v>0.4</v>
      </c>
      <c r="F13" s="106">
        <f>2/5</f>
        <v>0.4</v>
      </c>
      <c r="G13" s="106">
        <v>0</v>
      </c>
      <c r="H13" s="111" t="s">
        <v>33</v>
      </c>
    </row>
    <row r="14" spans="1:8" ht="17" thickBot="1" x14ac:dyDescent="0.25">
      <c r="A14" s="1"/>
      <c r="B14" s="1"/>
      <c r="C14" s="1"/>
      <c r="D14" s="1"/>
      <c r="E14" s="1"/>
      <c r="F14" s="1"/>
      <c r="G14" s="1"/>
    </row>
    <row r="15" spans="1:8" ht="17" thickBot="1" x14ac:dyDescent="0.25">
      <c r="A15" s="87" t="s">
        <v>41</v>
      </c>
      <c r="B15" s="88"/>
      <c r="C15" s="88"/>
      <c r="D15" s="88"/>
      <c r="E15" s="89"/>
      <c r="F15" s="90"/>
      <c r="G15" s="90"/>
      <c r="H15" s="75"/>
    </row>
    <row r="16" spans="1:8" ht="17" thickTop="1" x14ac:dyDescent="0.2">
      <c r="A16" s="78"/>
      <c r="B16" s="76"/>
      <c r="C16" s="77" t="s">
        <v>66</v>
      </c>
      <c r="D16" s="77" t="s">
        <v>67</v>
      </c>
      <c r="E16" s="79" t="s">
        <v>68</v>
      </c>
      <c r="F16" s="77"/>
      <c r="G16" s="77"/>
    </row>
    <row r="17" spans="1:7" x14ac:dyDescent="0.2">
      <c r="A17" s="80"/>
      <c r="B17" s="77" t="s">
        <v>43</v>
      </c>
      <c r="C17" s="77">
        <v>20</v>
      </c>
      <c r="D17" s="77">
        <v>22</v>
      </c>
      <c r="E17" s="79">
        <v>22</v>
      </c>
      <c r="F17" s="77"/>
      <c r="G17" s="77"/>
    </row>
    <row r="18" spans="1:7" x14ac:dyDescent="0.2">
      <c r="A18" s="78"/>
      <c r="B18" s="77" t="s">
        <v>44</v>
      </c>
      <c r="C18" s="77">
        <v>50</v>
      </c>
      <c r="D18" s="77">
        <v>55</v>
      </c>
      <c r="E18" s="79">
        <v>55</v>
      </c>
      <c r="F18" s="77"/>
      <c r="G18" s="77"/>
    </row>
    <row r="19" spans="1:7" x14ac:dyDescent="0.2">
      <c r="A19" s="78"/>
      <c r="B19" s="77" t="s">
        <v>45</v>
      </c>
      <c r="C19" s="77">
        <v>75</v>
      </c>
      <c r="D19" s="77">
        <v>80</v>
      </c>
      <c r="E19" s="81">
        <v>80</v>
      </c>
      <c r="F19" s="91"/>
      <c r="G19" s="91"/>
    </row>
    <row r="20" spans="1:7" x14ac:dyDescent="0.2">
      <c r="A20" s="82"/>
      <c r="B20" s="77" t="s">
        <v>46</v>
      </c>
      <c r="C20" s="77">
        <v>100</v>
      </c>
      <c r="D20" s="77">
        <v>110</v>
      </c>
      <c r="E20" s="81">
        <v>100</v>
      </c>
      <c r="F20" s="91"/>
      <c r="G20" s="91"/>
    </row>
    <row r="21" spans="1:7" ht="17" thickBot="1" x14ac:dyDescent="0.25">
      <c r="A21" s="83"/>
      <c r="B21" s="84" t="s">
        <v>61</v>
      </c>
      <c r="C21" s="85">
        <v>120</v>
      </c>
      <c r="D21" s="85">
        <v>90</v>
      </c>
      <c r="E21" s="86">
        <v>125</v>
      </c>
      <c r="F21" s="91"/>
      <c r="G21" s="91"/>
    </row>
    <row r="24" spans="1:7" x14ac:dyDescent="0.2">
      <c r="B24" s="3"/>
      <c r="C24" s="3"/>
      <c r="D24" s="3"/>
    </row>
    <row r="25" spans="1:7" x14ac:dyDescent="0.2">
      <c r="B25" s="3"/>
      <c r="C25" s="3"/>
      <c r="D25" s="3"/>
    </row>
    <row r="26" spans="1:7" x14ac:dyDescent="0.2">
      <c r="B26" s="3"/>
      <c r="C26" s="3"/>
      <c r="D26" s="3"/>
    </row>
    <row r="27" spans="1:7" x14ac:dyDescent="0.2">
      <c r="B27" s="3"/>
      <c r="C27" s="3"/>
      <c r="D27" s="3"/>
    </row>
    <row r="29" spans="1:7" x14ac:dyDescent="0.2">
      <c r="C29" s="3"/>
      <c r="D29" s="3"/>
    </row>
    <row r="30" spans="1:7" x14ac:dyDescent="0.2">
      <c r="C30" s="3"/>
      <c r="D30" s="3"/>
    </row>
  </sheetData>
  <mergeCells count="3">
    <mergeCell ref="A10:H10"/>
    <mergeCell ref="A3:H3"/>
    <mergeCell ref="A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7A07-1D07-3D43-A6FF-984B08710D13}">
  <dimension ref="A1:Z49"/>
  <sheetViews>
    <sheetView topLeftCell="A5" zoomScale="76" zoomScaleNormal="76" workbookViewId="0">
      <selection activeCell="AA7" sqref="AA7"/>
    </sheetView>
  </sheetViews>
  <sheetFormatPr baseColWidth="10" defaultRowHeight="16" x14ac:dyDescent="0.2"/>
  <cols>
    <col min="1" max="1" width="6.33203125" style="4" customWidth="1"/>
  </cols>
  <sheetData>
    <row r="1" spans="1:26" ht="53" customHeight="1" x14ac:dyDescent="0.2">
      <c r="A1" s="22"/>
      <c r="B1" s="22"/>
      <c r="C1" s="25" t="s">
        <v>60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x14ac:dyDescent="0.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6" customFormat="1" ht="19" x14ac:dyDescent="0.25">
      <c r="A3" s="12"/>
      <c r="B3" s="16"/>
      <c r="C3" s="16"/>
      <c r="D3" s="48" t="s">
        <v>65</v>
      </c>
      <c r="E3" s="49"/>
      <c r="F3" s="49"/>
      <c r="G3" s="49"/>
      <c r="H3" s="49"/>
      <c r="I3" s="49"/>
      <c r="J3" s="49"/>
      <c r="K3" s="49"/>
      <c r="L3" s="50"/>
      <c r="M3" s="16"/>
      <c r="N3" s="13"/>
      <c r="O3" s="14" t="s">
        <v>51</v>
      </c>
      <c r="P3" s="14" t="s">
        <v>52</v>
      </c>
      <c r="Q3" s="14" t="s">
        <v>53</v>
      </c>
      <c r="R3" s="15" t="s">
        <v>54</v>
      </c>
      <c r="S3" s="14" t="s">
        <v>51</v>
      </c>
      <c r="T3" s="14" t="s">
        <v>52</v>
      </c>
      <c r="U3" s="16"/>
      <c r="V3" s="16"/>
      <c r="W3" s="16"/>
      <c r="X3" s="16"/>
      <c r="Y3" s="16"/>
      <c r="Z3" s="16"/>
    </row>
    <row r="4" spans="1:26" s="6" customFormat="1" ht="19" x14ac:dyDescent="0.25">
      <c r="A4" s="12"/>
      <c r="B4" s="16"/>
      <c r="C4" s="16"/>
      <c r="D4" s="51"/>
      <c r="E4" s="52"/>
      <c r="F4" s="52"/>
      <c r="G4" s="52"/>
      <c r="H4" s="52"/>
      <c r="I4" s="52"/>
      <c r="J4" s="52"/>
      <c r="K4" s="52"/>
      <c r="L4" s="53"/>
      <c r="M4" s="16"/>
      <c r="N4" s="17" t="s">
        <v>47</v>
      </c>
      <c r="O4" s="18"/>
      <c r="P4" s="18"/>
      <c r="Q4" s="19"/>
      <c r="R4" s="20"/>
      <c r="S4" s="19"/>
      <c r="T4" s="19"/>
      <c r="U4" s="16"/>
      <c r="V4" s="16"/>
      <c r="W4" s="16"/>
      <c r="X4" s="16"/>
      <c r="Y4" s="16"/>
      <c r="Z4" s="16"/>
    </row>
    <row r="5" spans="1:26" s="6" customFormat="1" ht="19" x14ac:dyDescent="0.25">
      <c r="A5" s="12"/>
      <c r="B5" s="16"/>
      <c r="C5" s="16"/>
      <c r="D5" s="51"/>
      <c r="E5" s="52"/>
      <c r="F5" s="52"/>
      <c r="G5" s="52"/>
      <c r="H5" s="52"/>
      <c r="I5" s="52"/>
      <c r="J5" s="52"/>
      <c r="K5" s="52"/>
      <c r="L5" s="53"/>
      <c r="M5" s="46"/>
      <c r="N5" s="21" t="s">
        <v>48</v>
      </c>
      <c r="O5" s="19"/>
      <c r="P5" s="19"/>
      <c r="Q5" s="19"/>
      <c r="R5" s="20"/>
      <c r="S5" s="19"/>
      <c r="T5" s="19"/>
      <c r="U5" s="43"/>
      <c r="V5" s="44"/>
      <c r="W5" s="44"/>
      <c r="X5" s="16"/>
      <c r="Y5" s="16"/>
      <c r="Z5" s="16"/>
    </row>
    <row r="6" spans="1:26" s="6" customFormat="1" ht="19" x14ac:dyDescent="0.25">
      <c r="A6" s="12"/>
      <c r="B6" s="16"/>
      <c r="C6" s="16"/>
      <c r="D6" s="51"/>
      <c r="E6" s="52"/>
      <c r="F6" s="52"/>
      <c r="G6" s="52"/>
      <c r="H6" s="52"/>
      <c r="I6" s="52"/>
      <c r="J6" s="52"/>
      <c r="K6" s="52"/>
      <c r="L6" s="53"/>
      <c r="M6" s="16"/>
      <c r="N6" s="21" t="s">
        <v>49</v>
      </c>
      <c r="O6" s="19"/>
      <c r="P6" s="19"/>
      <c r="Q6" s="19"/>
      <c r="R6" s="20"/>
      <c r="S6" s="19"/>
      <c r="T6" s="19"/>
      <c r="U6" s="16"/>
      <c r="V6" s="16"/>
      <c r="W6" s="16"/>
      <c r="X6" s="16"/>
      <c r="Y6" s="16"/>
      <c r="Z6" s="16"/>
    </row>
    <row r="7" spans="1:26" s="6" customFormat="1" ht="19" x14ac:dyDescent="0.25">
      <c r="A7" s="12"/>
      <c r="B7" s="16"/>
      <c r="C7" s="16"/>
      <c r="D7" s="54"/>
      <c r="E7" s="55"/>
      <c r="F7" s="55"/>
      <c r="G7" s="55"/>
      <c r="H7" s="55"/>
      <c r="I7" s="55"/>
      <c r="J7" s="55"/>
      <c r="K7" s="55"/>
      <c r="L7" s="56"/>
      <c r="M7" s="16"/>
      <c r="N7" s="21" t="s">
        <v>50</v>
      </c>
      <c r="O7" s="19"/>
      <c r="P7" s="19"/>
      <c r="Q7" s="19"/>
      <c r="R7" s="20"/>
      <c r="S7" s="19"/>
      <c r="T7" s="19"/>
      <c r="U7" s="16"/>
      <c r="V7" s="16"/>
      <c r="W7" s="16"/>
      <c r="X7" s="16"/>
      <c r="Y7" s="16"/>
      <c r="Z7" s="16"/>
    </row>
    <row r="8" spans="1:26" x14ac:dyDescent="0.2">
      <c r="A8" s="7"/>
      <c r="B8" s="8"/>
      <c r="C8" s="8"/>
      <c r="D8" s="45"/>
      <c r="E8" s="4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s="5" customFormat="1" ht="22" x14ac:dyDescent="0.3">
      <c r="A9" s="9"/>
      <c r="B9" s="10"/>
      <c r="C9" s="10"/>
      <c r="D9" s="41" t="s">
        <v>56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24"/>
      <c r="Y9" s="24"/>
      <c r="Z9" s="10"/>
    </row>
    <row r="10" spans="1:26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2" x14ac:dyDescent="0.3">
      <c r="A11" s="7"/>
      <c r="B11" s="8"/>
      <c r="C11" s="8"/>
      <c r="D11" s="42" t="s">
        <v>57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8"/>
      <c r="S11" s="42" t="s">
        <v>42</v>
      </c>
      <c r="T11" s="42"/>
      <c r="U11" s="42"/>
      <c r="V11" s="42"/>
      <c r="W11" s="42"/>
      <c r="X11" s="8"/>
      <c r="Y11" s="8"/>
      <c r="Z11" s="8"/>
    </row>
    <row r="12" spans="1:26" x14ac:dyDescent="0.2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2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22" x14ac:dyDescent="0.3">
      <c r="A26" s="7"/>
      <c r="B26" s="8"/>
      <c r="C26" s="8"/>
      <c r="D26" s="29" t="s">
        <v>58</v>
      </c>
      <c r="E26" s="30"/>
      <c r="F26" s="30"/>
      <c r="G26" s="30"/>
      <c r="H26" s="30"/>
      <c r="I26" s="30"/>
      <c r="J26" s="31"/>
      <c r="K26" s="29" t="s">
        <v>38</v>
      </c>
      <c r="L26" s="30"/>
      <c r="M26" s="30"/>
      <c r="N26" s="30"/>
      <c r="O26" s="30"/>
      <c r="P26" s="30"/>
      <c r="Q26" s="31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">
      <c r="A27" s="7"/>
      <c r="B27" s="8"/>
      <c r="C27" s="8"/>
      <c r="D27" s="66" t="s">
        <v>63</v>
      </c>
      <c r="E27" s="67"/>
      <c r="F27" s="67"/>
      <c r="G27" s="67"/>
      <c r="H27" s="67"/>
      <c r="I27" s="67"/>
      <c r="J27" s="68"/>
      <c r="K27" s="32" t="s">
        <v>59</v>
      </c>
      <c r="L27" s="33"/>
      <c r="M27" s="33"/>
      <c r="N27" s="33"/>
      <c r="O27" s="33"/>
      <c r="P27" s="33"/>
      <c r="Q27" s="34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">
      <c r="A28" s="7"/>
      <c r="B28" s="8"/>
      <c r="C28" s="8"/>
      <c r="D28" s="69"/>
      <c r="E28" s="70"/>
      <c r="F28" s="70"/>
      <c r="G28" s="70"/>
      <c r="H28" s="70"/>
      <c r="I28" s="70"/>
      <c r="J28" s="71"/>
      <c r="K28" s="35"/>
      <c r="L28" s="36"/>
      <c r="M28" s="36"/>
      <c r="N28" s="36"/>
      <c r="O28" s="36"/>
      <c r="P28" s="36"/>
      <c r="Q28" s="37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">
      <c r="A29" s="7"/>
      <c r="B29" s="8"/>
      <c r="C29" s="8"/>
      <c r="D29" s="69"/>
      <c r="E29" s="70"/>
      <c r="F29" s="70"/>
      <c r="G29" s="70"/>
      <c r="H29" s="70"/>
      <c r="I29" s="70"/>
      <c r="J29" s="71"/>
      <c r="K29" s="35"/>
      <c r="L29" s="36"/>
      <c r="M29" s="36"/>
      <c r="N29" s="36"/>
      <c r="O29" s="36"/>
      <c r="P29" s="36"/>
      <c r="Q29" s="37"/>
      <c r="R29" s="8"/>
      <c r="S29" s="47"/>
      <c r="T29" s="47"/>
      <c r="U29" s="47"/>
      <c r="V29" s="47"/>
      <c r="W29" s="47"/>
      <c r="X29" s="8"/>
      <c r="Y29" s="8"/>
      <c r="Z29" s="8"/>
    </row>
    <row r="30" spans="1:26" s="5" customFormat="1" ht="17" customHeight="1" x14ac:dyDescent="0.3">
      <c r="A30" s="9"/>
      <c r="B30" s="10"/>
      <c r="C30" s="10"/>
      <c r="D30" s="69"/>
      <c r="E30" s="70"/>
      <c r="F30" s="70"/>
      <c r="G30" s="70"/>
      <c r="H30" s="70"/>
      <c r="I30" s="70"/>
      <c r="J30" s="71"/>
      <c r="K30" s="35"/>
      <c r="L30" s="36"/>
      <c r="M30" s="36"/>
      <c r="N30" s="36"/>
      <c r="O30" s="36"/>
      <c r="P30" s="36"/>
      <c r="Q30" s="37"/>
      <c r="R30" s="8"/>
      <c r="S30" s="47"/>
      <c r="T30" s="47"/>
      <c r="U30" s="47"/>
      <c r="V30" s="47"/>
      <c r="W30" s="47"/>
      <c r="X30" s="10"/>
      <c r="Y30" s="10"/>
      <c r="Z30" s="10"/>
    </row>
    <row r="31" spans="1:26" s="5" customFormat="1" ht="17" customHeight="1" x14ac:dyDescent="0.3">
      <c r="A31" s="9"/>
      <c r="C31" s="10"/>
      <c r="D31" s="69"/>
      <c r="E31" s="70"/>
      <c r="F31" s="70"/>
      <c r="G31" s="70"/>
      <c r="H31" s="70"/>
      <c r="I31" s="70"/>
      <c r="J31" s="71"/>
      <c r="K31" s="35"/>
      <c r="L31" s="36"/>
      <c r="M31" s="36"/>
      <c r="N31" s="36"/>
      <c r="O31" s="36"/>
      <c r="P31" s="36"/>
      <c r="Q31" s="37"/>
      <c r="R31" s="8"/>
      <c r="S31" s="47"/>
      <c r="T31" s="47"/>
      <c r="U31" s="47"/>
      <c r="V31" s="47"/>
      <c r="W31" s="47"/>
      <c r="X31" s="10"/>
      <c r="Y31" s="10"/>
      <c r="Z31" s="10"/>
    </row>
    <row r="32" spans="1:26" s="5" customFormat="1" ht="17" customHeight="1" x14ac:dyDescent="0.3">
      <c r="A32" s="9"/>
      <c r="B32" s="10"/>
      <c r="C32" s="10"/>
      <c r="D32" s="69"/>
      <c r="E32" s="70"/>
      <c r="F32" s="70"/>
      <c r="G32" s="70"/>
      <c r="H32" s="70"/>
      <c r="I32" s="70"/>
      <c r="J32" s="71"/>
      <c r="K32" s="35"/>
      <c r="L32" s="36"/>
      <c r="M32" s="36"/>
      <c r="N32" s="36"/>
      <c r="O32" s="36"/>
      <c r="P32" s="36"/>
      <c r="Q32" s="37"/>
      <c r="R32" s="8"/>
      <c r="S32" s="47"/>
      <c r="T32" s="47"/>
      <c r="U32" s="47"/>
      <c r="V32" s="47"/>
      <c r="W32" s="47"/>
      <c r="X32" s="10"/>
      <c r="Y32" s="10"/>
      <c r="Z32" s="10"/>
    </row>
    <row r="33" spans="1:26" s="5" customFormat="1" ht="17" customHeight="1" x14ac:dyDescent="0.3">
      <c r="A33" s="9"/>
      <c r="B33" s="10"/>
      <c r="C33" s="10"/>
      <c r="D33" s="69"/>
      <c r="E33" s="70"/>
      <c r="F33" s="70"/>
      <c r="G33" s="70"/>
      <c r="H33" s="70"/>
      <c r="I33" s="70"/>
      <c r="J33" s="71"/>
      <c r="K33" s="35"/>
      <c r="L33" s="36"/>
      <c r="M33" s="36"/>
      <c r="N33" s="36"/>
      <c r="O33" s="36"/>
      <c r="P33" s="36"/>
      <c r="Q33" s="37"/>
      <c r="R33" s="8"/>
      <c r="S33" s="47"/>
      <c r="T33" s="47"/>
      <c r="U33" s="47"/>
      <c r="V33" s="47"/>
      <c r="W33" s="47"/>
      <c r="X33" s="10"/>
      <c r="Y33" s="10"/>
      <c r="Z33" s="10"/>
    </row>
    <row r="34" spans="1:26" s="5" customFormat="1" ht="17" customHeight="1" x14ac:dyDescent="0.3">
      <c r="A34" s="9"/>
      <c r="B34" s="10"/>
      <c r="C34" s="10"/>
      <c r="D34" s="69"/>
      <c r="E34" s="70"/>
      <c r="F34" s="70"/>
      <c r="G34" s="70"/>
      <c r="H34" s="70"/>
      <c r="I34" s="70"/>
      <c r="J34" s="71"/>
      <c r="K34" s="35"/>
      <c r="L34" s="36"/>
      <c r="M34" s="36"/>
      <c r="N34" s="36"/>
      <c r="O34" s="36"/>
      <c r="P34" s="36"/>
      <c r="Q34" s="37"/>
      <c r="R34" s="8"/>
      <c r="S34" s="47"/>
      <c r="T34" s="47"/>
      <c r="U34" s="47"/>
      <c r="V34" s="47"/>
      <c r="W34" s="47"/>
      <c r="X34" s="10"/>
      <c r="Y34" s="10"/>
      <c r="Z34" s="10"/>
    </row>
    <row r="35" spans="1:26" s="5" customFormat="1" ht="17" customHeight="1" x14ac:dyDescent="0.3">
      <c r="A35" s="9"/>
      <c r="B35" s="10"/>
      <c r="C35" s="10"/>
      <c r="D35" s="69"/>
      <c r="E35" s="70"/>
      <c r="F35" s="70"/>
      <c r="G35" s="70"/>
      <c r="H35" s="70"/>
      <c r="I35" s="70"/>
      <c r="J35" s="71"/>
      <c r="K35" s="35"/>
      <c r="L35" s="36"/>
      <c r="M35" s="36"/>
      <c r="N35" s="36"/>
      <c r="O35" s="36"/>
      <c r="P35" s="36"/>
      <c r="Q35" s="37"/>
      <c r="R35" s="8"/>
      <c r="S35" s="47"/>
      <c r="T35" s="47"/>
      <c r="U35" s="47"/>
      <c r="V35" s="47"/>
      <c r="W35" s="47"/>
      <c r="X35" s="10"/>
      <c r="Y35" s="10"/>
      <c r="Z35" s="10"/>
    </row>
    <row r="36" spans="1:26" s="5" customFormat="1" ht="17" customHeight="1" x14ac:dyDescent="0.3">
      <c r="A36" s="9"/>
      <c r="B36" s="10"/>
      <c r="C36" s="10"/>
      <c r="D36" s="69"/>
      <c r="E36" s="70"/>
      <c r="F36" s="70"/>
      <c r="G36" s="70"/>
      <c r="H36" s="70"/>
      <c r="I36" s="70"/>
      <c r="J36" s="71"/>
      <c r="K36" s="35"/>
      <c r="L36" s="36"/>
      <c r="M36" s="36"/>
      <c r="N36" s="36"/>
      <c r="O36" s="36"/>
      <c r="P36" s="36"/>
      <c r="Q36" s="37"/>
      <c r="R36" s="8"/>
      <c r="S36" s="47"/>
      <c r="T36" s="47"/>
      <c r="U36" s="47"/>
      <c r="V36" s="47"/>
      <c r="W36" s="47"/>
      <c r="X36" s="10"/>
      <c r="Y36" s="10"/>
      <c r="Z36" s="10"/>
    </row>
    <row r="37" spans="1:26" s="5" customFormat="1" ht="17" customHeight="1" x14ac:dyDescent="0.3">
      <c r="A37" s="9"/>
      <c r="B37" s="10"/>
      <c r="C37" s="10"/>
      <c r="D37" s="69"/>
      <c r="E37" s="70"/>
      <c r="F37" s="70"/>
      <c r="G37" s="70"/>
      <c r="H37" s="70"/>
      <c r="I37" s="70"/>
      <c r="J37" s="71"/>
      <c r="K37" s="35"/>
      <c r="L37" s="36"/>
      <c r="M37" s="36"/>
      <c r="N37" s="36"/>
      <c r="O37" s="36"/>
      <c r="P37" s="36"/>
      <c r="Q37" s="37"/>
      <c r="R37" s="8"/>
      <c r="S37" s="47"/>
      <c r="T37" s="47"/>
      <c r="U37" s="47"/>
      <c r="V37" s="47"/>
      <c r="W37" s="47"/>
      <c r="X37" s="10"/>
      <c r="Y37" s="10"/>
      <c r="Z37" s="10"/>
    </row>
    <row r="38" spans="1:26" s="5" customFormat="1" ht="17" customHeight="1" x14ac:dyDescent="0.3">
      <c r="A38" s="9"/>
      <c r="B38" s="10"/>
      <c r="C38" s="10"/>
      <c r="D38" s="69"/>
      <c r="E38" s="70"/>
      <c r="F38" s="70"/>
      <c r="G38" s="70"/>
      <c r="H38" s="70"/>
      <c r="I38" s="70"/>
      <c r="J38" s="71"/>
      <c r="K38" s="35"/>
      <c r="L38" s="36"/>
      <c r="M38" s="36"/>
      <c r="N38" s="36"/>
      <c r="O38" s="36"/>
      <c r="P38" s="36"/>
      <c r="Q38" s="37"/>
      <c r="R38" s="8"/>
      <c r="S38" s="47"/>
      <c r="T38" s="47"/>
      <c r="U38" s="47"/>
      <c r="V38" s="47"/>
      <c r="W38" s="47"/>
      <c r="X38" s="10"/>
      <c r="Y38" s="10"/>
      <c r="Z38" s="10"/>
    </row>
    <row r="39" spans="1:26" s="5" customFormat="1" ht="17" customHeight="1" x14ac:dyDescent="0.3">
      <c r="A39" s="9"/>
      <c r="B39" s="10"/>
      <c r="C39" s="10"/>
      <c r="D39" s="69"/>
      <c r="E39" s="70"/>
      <c r="F39" s="70"/>
      <c r="G39" s="70"/>
      <c r="H39" s="70"/>
      <c r="I39" s="70"/>
      <c r="J39" s="71"/>
      <c r="K39" s="35"/>
      <c r="L39" s="36"/>
      <c r="M39" s="36"/>
      <c r="N39" s="36"/>
      <c r="O39" s="36"/>
      <c r="P39" s="36"/>
      <c r="Q39" s="37"/>
      <c r="R39" s="8"/>
      <c r="S39" s="47"/>
      <c r="T39" s="47"/>
      <c r="U39" s="47"/>
      <c r="V39" s="47"/>
      <c r="W39" s="47"/>
      <c r="X39" s="10"/>
      <c r="Y39" s="10"/>
      <c r="Z39" s="10"/>
    </row>
    <row r="40" spans="1:26" x14ac:dyDescent="0.2">
      <c r="A40" s="7"/>
      <c r="B40" s="8"/>
      <c r="C40" s="8"/>
      <c r="D40" s="69"/>
      <c r="E40" s="70"/>
      <c r="F40" s="70"/>
      <c r="G40" s="70"/>
      <c r="H40" s="70"/>
      <c r="I40" s="70"/>
      <c r="J40" s="71"/>
      <c r="K40" s="35"/>
      <c r="L40" s="36"/>
      <c r="M40" s="36"/>
      <c r="N40" s="36"/>
      <c r="O40" s="36"/>
      <c r="P40" s="36"/>
      <c r="Q40" s="37"/>
      <c r="R40" s="8"/>
      <c r="S40" s="47"/>
      <c r="T40" s="47"/>
      <c r="U40" s="47"/>
      <c r="V40" s="47"/>
      <c r="W40" s="47"/>
      <c r="X40" s="8"/>
      <c r="Y40" s="8"/>
      <c r="Z40" s="8"/>
    </row>
    <row r="41" spans="1:26" x14ac:dyDescent="0.2">
      <c r="A41" s="7"/>
      <c r="B41" s="8"/>
      <c r="C41" s="8"/>
      <c r="D41" s="69"/>
      <c r="E41" s="70"/>
      <c r="F41" s="70"/>
      <c r="G41" s="70"/>
      <c r="H41" s="70"/>
      <c r="I41" s="70"/>
      <c r="J41" s="71"/>
      <c r="K41" s="35"/>
      <c r="L41" s="36"/>
      <c r="M41" s="36"/>
      <c r="N41" s="36"/>
      <c r="O41" s="36"/>
      <c r="P41" s="36"/>
      <c r="Q41" s="37"/>
      <c r="R41" s="8"/>
      <c r="S41" s="47"/>
      <c r="T41" s="47"/>
      <c r="U41" s="47"/>
      <c r="V41" s="47"/>
      <c r="W41" s="47"/>
      <c r="X41" s="8"/>
      <c r="Y41" s="8"/>
      <c r="Z41" s="8"/>
    </row>
    <row r="42" spans="1:26" x14ac:dyDescent="0.2">
      <c r="A42" s="7"/>
      <c r="B42" s="8"/>
      <c r="C42" s="8"/>
      <c r="D42" s="72"/>
      <c r="E42" s="73"/>
      <c r="F42" s="73"/>
      <c r="G42" s="73"/>
      <c r="H42" s="73"/>
      <c r="I42" s="73"/>
      <c r="J42" s="74"/>
      <c r="K42" s="38"/>
      <c r="L42" s="39"/>
      <c r="M42" s="39"/>
      <c r="N42" s="39"/>
      <c r="O42" s="39"/>
      <c r="P42" s="39"/>
      <c r="Q42" s="40"/>
      <c r="R42" s="8"/>
      <c r="S42" s="47"/>
      <c r="T42" s="47"/>
      <c r="U42" s="47"/>
      <c r="V42" s="47"/>
      <c r="W42" s="47"/>
      <c r="X42" s="8"/>
      <c r="Y42" s="8"/>
      <c r="Z42" s="8"/>
    </row>
    <row r="43" spans="1:26" x14ac:dyDescent="0.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2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s="5" customFormat="1" ht="22" x14ac:dyDescent="0.3">
      <c r="A45" s="9"/>
      <c r="B45" s="8"/>
      <c r="C45" s="8"/>
      <c r="D45" s="23" t="s">
        <v>55</v>
      </c>
      <c r="E45" s="23"/>
      <c r="F45" s="23"/>
      <c r="G45" s="23"/>
      <c r="H45" s="23"/>
      <c r="I45" s="23"/>
      <c r="J45" s="23"/>
      <c r="K45" s="10"/>
      <c r="L45" s="57" t="s">
        <v>62</v>
      </c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9"/>
      <c r="X45" s="10"/>
      <c r="Y45" s="10"/>
      <c r="Z45" s="10"/>
    </row>
    <row r="46" spans="1:26" ht="47" customHeight="1" x14ac:dyDescent="0.3">
      <c r="A46" s="7"/>
      <c r="B46" s="8"/>
      <c r="C46" s="8"/>
      <c r="D46" s="11"/>
      <c r="E46" s="26" t="s">
        <v>40</v>
      </c>
      <c r="F46" s="27"/>
      <c r="G46" s="27"/>
      <c r="H46" s="27"/>
      <c r="I46" s="27"/>
      <c r="J46" s="28"/>
      <c r="K46" s="10"/>
      <c r="L46" s="60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2"/>
      <c r="X46" s="10"/>
      <c r="Y46" s="10"/>
      <c r="Z46" s="10"/>
    </row>
    <row r="47" spans="1:26" ht="47" customHeight="1" x14ac:dyDescent="0.3">
      <c r="A47" s="7"/>
      <c r="B47" s="8"/>
      <c r="C47" s="8"/>
      <c r="D47" s="11"/>
      <c r="E47" s="26" t="s">
        <v>39</v>
      </c>
      <c r="F47" s="27"/>
      <c r="G47" s="27"/>
      <c r="H47" s="27"/>
      <c r="I47" s="27"/>
      <c r="J47" s="28"/>
      <c r="K47" s="10"/>
      <c r="L47" s="63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5"/>
      <c r="X47" s="10"/>
      <c r="Y47" s="10"/>
      <c r="Z47" s="10"/>
    </row>
    <row r="48" spans="1:26" x14ac:dyDescent="0.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1" s="8" customFormat="1" x14ac:dyDescent="0.2">
      <c r="A49" s="7"/>
    </row>
  </sheetData>
  <mergeCells count="14">
    <mergeCell ref="S29:W42"/>
    <mergeCell ref="C1:Z1"/>
    <mergeCell ref="D3:L7"/>
    <mergeCell ref="E46:J46"/>
    <mergeCell ref="E47:J47"/>
    <mergeCell ref="L45:W47"/>
    <mergeCell ref="D26:J26"/>
    <mergeCell ref="K26:Q26"/>
    <mergeCell ref="D27:J42"/>
    <mergeCell ref="K27:Q42"/>
    <mergeCell ref="D9:W9"/>
    <mergeCell ref="D11:Q11"/>
    <mergeCell ref="S11:W11"/>
    <mergeCell ref="U5:W5"/>
  </mergeCells>
  <phoneticPr fontId="1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Chappell</dc:creator>
  <cp:lastModifiedBy>Garrett Chappell</cp:lastModifiedBy>
  <dcterms:created xsi:type="dcterms:W3CDTF">2024-03-21T19:14:08Z</dcterms:created>
  <dcterms:modified xsi:type="dcterms:W3CDTF">2024-03-27T15:53:24Z</dcterms:modified>
</cp:coreProperties>
</file>