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Tourismproject\C5 Input for participants\"/>
    </mc:Choice>
  </mc:AlternateContent>
  <xr:revisionPtr revIDLastSave="0" documentId="13_ncr:1_{9DDAA36A-75FF-4160-A340-56299F4A19F3}" xr6:coauthVersionLast="47" xr6:coauthVersionMax="47" xr10:uidLastSave="{00000000-0000-0000-0000-000000000000}"/>
  <bookViews>
    <workbookView xWindow="-108" yWindow="-108" windowWidth="23256" windowHeight="12456" xr2:uid="{D6328C53-6647-46D4-84F9-D09602A60E68}"/>
  </bookViews>
  <sheets>
    <sheet name="Domestic &amp; Foreign visitors" sheetId="3" r:id="rId1"/>
    <sheet name="CARG Ratio" sheetId="6" r:id="rId2"/>
    <sheet name="D-F ratio" sheetId="4" r:id="rId3"/>
    <sheet name="Projected population" sheetId="1" r:id="rId4"/>
    <sheet name="Footfall Ratio" sheetId="2" r:id="rId5"/>
    <sheet name="Hyderabad peak&amp;low season" sheetId="5" r:id="rId6"/>
    <sheet name="Projected visitors(2025)" sheetId="7" r:id="rId7"/>
  </sheets>
  <externalReferences>
    <externalReference r:id="rId8"/>
  </externalReferences>
  <definedNames>
    <definedName name="_xlnm._FilterDatabase" localSheetId="1" hidden="1">'Hyderabad peak&amp;low season'!$P$3:$R$14</definedName>
    <definedName name="_xlnm._FilterDatabase" localSheetId="5" hidden="1">'Hyderabad peak&amp;low season'!$P$2:$Q$2</definedName>
    <definedName name="_xlchart.v1.0" hidden="1">('[1]Question 2&amp;3'!$B$3:$B$5,'[1]Question 2&amp;3'!$B$33:$B$35)</definedName>
    <definedName name="_xlchart.v1.1" hidden="1">('[1]Question 2&amp;3'!$G$3:$G$5,'[1]Question 2&amp;3'!$G$33:$G$35)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7" i="3" l="1"/>
  <c r="G18" i="7"/>
  <c r="H18" i="7"/>
  <c r="G19" i="7"/>
  <c r="G20" i="7" s="1"/>
  <c r="G21" i="7" s="1"/>
  <c r="G22" i="7" s="1"/>
  <c r="G23" i="7" s="1"/>
  <c r="H19" i="7"/>
  <c r="H20" i="7" s="1"/>
  <c r="H21" i="7" s="1"/>
  <c r="H22" i="7" s="1"/>
  <c r="H23" i="7" s="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 i="2"/>
  <c r="L10" i="7"/>
  <c r="L11" i="7" s="1"/>
  <c r="L12" i="7" s="1"/>
  <c r="L13" i="7" s="1"/>
  <c r="L14" i="7" s="1"/>
  <c r="L15" i="7" s="1"/>
  <c r="K10" i="7"/>
  <c r="K11" i="7" s="1"/>
  <c r="K12" i="7" s="1"/>
  <c r="K13" i="7" s="1"/>
  <c r="K14" i="7" s="1"/>
  <c r="K15" i="7" s="1"/>
  <c r="P6" i="7"/>
  <c r="P7" i="7"/>
  <c r="P5" i="7"/>
  <c r="O6" i="7"/>
  <c r="O7" i="7"/>
  <c r="O5" i="7"/>
  <c r="C10" i="7"/>
  <c r="C11" i="7" s="1"/>
  <c r="C12" i="7" s="1"/>
  <c r="C13" i="7" s="1"/>
  <c r="C14" i="7" s="1"/>
  <c r="C15" i="7" s="1"/>
  <c r="D10" i="7"/>
  <c r="D11" i="7" s="1"/>
  <c r="D12" i="7" s="1"/>
  <c r="D13" i="7" s="1"/>
  <c r="D14" i="7" s="1"/>
  <c r="D15" i="7" s="1"/>
  <c r="H6" i="7"/>
  <c r="H7" i="7"/>
  <c r="H5" i="7"/>
  <c r="G6" i="7"/>
  <c r="G7" i="7"/>
  <c r="G5" i="7"/>
  <c r="D14" i="5" l="1"/>
  <c r="E14" i="5"/>
  <c r="F14" i="5"/>
  <c r="G14" i="5"/>
  <c r="H14" i="5"/>
  <c r="I14" i="5"/>
  <c r="J14" i="5"/>
  <c r="K14" i="5"/>
  <c r="L14" i="5"/>
  <c r="M14" i="5"/>
  <c r="N14" i="5"/>
  <c r="C14" i="5"/>
  <c r="N7" i="5" l="1"/>
  <c r="M7" i="5"/>
  <c r="L7" i="5"/>
  <c r="K7" i="5"/>
  <c r="J7" i="5"/>
  <c r="I7" i="5"/>
  <c r="H7" i="5"/>
  <c r="G7" i="5"/>
  <c r="F7" i="5"/>
  <c r="E7" i="5"/>
  <c r="D7" i="5"/>
  <c r="C7" i="5"/>
  <c r="G28" i="6"/>
  <c r="G27" i="6"/>
  <c r="G26" i="6"/>
  <c r="G25" i="6"/>
  <c r="G14" i="6"/>
  <c r="G11" i="6"/>
  <c r="G24" i="6"/>
  <c r="G9" i="6"/>
  <c r="G23" i="6"/>
  <c r="G21" i="6"/>
  <c r="G4" i="6"/>
  <c r="G7" i="6"/>
  <c r="G3" i="6"/>
  <c r="G12" i="6"/>
  <c r="G22" i="6"/>
  <c r="G6" i="6"/>
  <c r="G34" i="6"/>
  <c r="G16" i="6"/>
  <c r="G32" i="6"/>
  <c r="G17" i="6"/>
  <c r="G31" i="6"/>
  <c r="G35" i="6"/>
  <c r="G10" i="6"/>
  <c r="G13" i="6"/>
  <c r="G15" i="6"/>
  <c r="G30" i="6"/>
  <c r="G18" i="6"/>
  <c r="G20" i="6"/>
  <c r="G5" i="6"/>
  <c r="G19" i="6"/>
  <c r="G33" i="6"/>
  <c r="G8" i="6"/>
  <c r="G29" i="6"/>
  <c r="G16" i="4"/>
  <c r="G15" i="4"/>
  <c r="G14" i="4"/>
  <c r="G13" i="4"/>
  <c r="G12" i="4"/>
  <c r="G11" i="4"/>
  <c r="G10" i="4"/>
  <c r="G9" i="4"/>
  <c r="G8" i="4"/>
  <c r="G7" i="4"/>
  <c r="G6" i="4"/>
  <c r="G5" i="4"/>
  <c r="G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Rajalakshmi K R</author>
  </authors>
  <commentList>
    <comment ref="F22" authorId="0" shapeId="0" xr:uid="{DB58821E-8CC2-4622-85E2-8E7E02B49BEB}">
      <text>
        <r>
          <rPr>
            <b/>
            <sz val="9"/>
            <color indexed="81"/>
            <rFont val="Tahoma"/>
            <family val="2"/>
          </rPr>
          <t>Rajalakshmi K R:</t>
        </r>
        <r>
          <rPr>
            <sz val="9"/>
            <color indexed="81"/>
            <rFont val="Tahoma"/>
            <family val="2"/>
          </rPr>
          <t xml:space="preserve">
Mulugu is a district in the state of Telangana.Mulugu district was formed on February 17, 2019 by bifurcating the Jayashankar Bhupalpally district. Previously Jayashankar Bhupalpally district was part of Warangal district. There is one revenue division of Mulugu under this district and has 9 mandals and 174 village panchayats in it. Mulugu district along with Narayanapet district were formed making a total of 33 districts in Telangana state.
As per 2011 census, the population of Mulugu district is 2,57,744 and about 75,600 families live in this district. This district has the lowest population in Telangana district. This district has total population belonging to rural population. Etururnagaram ITDA (Integrated Tribal Development Agency) office created for tribal  people issituated in Mulugudistrict.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Rajalakshmi K R</author>
  </authors>
  <commentList>
    <comment ref="F14" authorId="0" shapeId="0" xr:uid="{9CD14C2A-8504-4F22-A2D3-176BC7B8B2D0}">
      <text>
        <r>
          <rPr>
            <b/>
            <sz val="9"/>
            <color indexed="81"/>
            <rFont val="Tahoma"/>
            <family val="2"/>
          </rPr>
          <t>Rajalakshmi K R:</t>
        </r>
        <r>
          <rPr>
            <sz val="9"/>
            <color indexed="81"/>
            <rFont val="Tahoma"/>
            <family val="2"/>
          </rPr>
          <t xml:space="preserve">
District formed in the year 2019
</t>
        </r>
      </text>
    </comment>
  </commentList>
</comments>
</file>

<file path=xl/sharedStrings.xml><?xml version="1.0" encoding="utf-8"?>
<sst xmlns="http://schemas.openxmlformats.org/spreadsheetml/2006/main" count="329" uniqueCount="94">
  <si>
    <t>Districts</t>
  </si>
  <si>
    <t>Population (2019)</t>
  </si>
  <si>
    <t>Population (2020)</t>
  </si>
  <si>
    <t>Adilabad</t>
  </si>
  <si>
    <t>Bhadradri Kothagudem</t>
  </si>
  <si>
    <t>Hyderabad</t>
  </si>
  <si>
    <t>Jagtial</t>
  </si>
  <si>
    <t>Jangaon</t>
  </si>
  <si>
    <t>Jogulamba Gadwal</t>
  </si>
  <si>
    <t>Kamareddy</t>
  </si>
  <si>
    <t>Karimnagar</t>
  </si>
  <si>
    <t>Khammam</t>
  </si>
  <si>
    <t>Komaram Bheem Asifabad</t>
  </si>
  <si>
    <t>Mahabubabad</t>
  </si>
  <si>
    <t>Mancherial</t>
  </si>
  <si>
    <t>Medak</t>
  </si>
  <si>
    <t>Nagarkurnool</t>
  </si>
  <si>
    <t>Nalgonda</t>
  </si>
  <si>
    <t>Nirmal</t>
  </si>
  <si>
    <t>Nizamabad</t>
  </si>
  <si>
    <t>Peddapalli</t>
  </si>
  <si>
    <t>Rajanna Sircilla</t>
  </si>
  <si>
    <t>Ranga Reddy</t>
  </si>
  <si>
    <t>Sangareddy</t>
  </si>
  <si>
    <t>Siddipet</t>
  </si>
  <si>
    <t>Suryapet</t>
  </si>
  <si>
    <t>Vikarabad</t>
  </si>
  <si>
    <t>Wanaparthy</t>
  </si>
  <si>
    <t>Yadadri Bhuvanagiri</t>
  </si>
  <si>
    <t>Overall Visitors</t>
  </si>
  <si>
    <t xml:space="preserve">Rajanna Sircilla </t>
  </si>
  <si>
    <t>Warangal (Urban)</t>
  </si>
  <si>
    <t>Yadadri Bhongir</t>
  </si>
  <si>
    <t xml:space="preserve">Bhadradri Kothagudem </t>
  </si>
  <si>
    <t xml:space="preserve">Medak </t>
  </si>
  <si>
    <t>Jayashankar Bhoopalpally</t>
  </si>
  <si>
    <t>Mahbubnagar</t>
  </si>
  <si>
    <t xml:space="preserve">Jagtial </t>
  </si>
  <si>
    <t xml:space="preserve">Sangareddy </t>
  </si>
  <si>
    <t xml:space="preserve">Karimnagar </t>
  </si>
  <si>
    <t xml:space="preserve">Nagarkurnool </t>
  </si>
  <si>
    <t xml:space="preserve">Jogulamba Gadwal </t>
  </si>
  <si>
    <t>Mulugu</t>
  </si>
  <si>
    <t xml:space="preserve">Wanaparthy </t>
  </si>
  <si>
    <t xml:space="preserve">Jangaon </t>
  </si>
  <si>
    <t>Warangal (Rural)</t>
  </si>
  <si>
    <t xml:space="preserve">Mahabubabad </t>
  </si>
  <si>
    <t>Narayanapet</t>
  </si>
  <si>
    <t xml:space="preserve">Kamareddy </t>
  </si>
  <si>
    <t xml:space="preserve">Medchal </t>
  </si>
  <si>
    <t>Medchal</t>
  </si>
  <si>
    <t>Footfall Ratio</t>
  </si>
  <si>
    <t>Top 5 high foot fall ratio districts</t>
  </si>
  <si>
    <t>Top 5 bottom foot fall ratio districts</t>
  </si>
  <si>
    <t>Overall Visitors (2019)</t>
  </si>
  <si>
    <t>Domestic</t>
  </si>
  <si>
    <t>Foreign</t>
  </si>
  <si>
    <t>Total Visitors</t>
  </si>
  <si>
    <t>Grand Total</t>
  </si>
  <si>
    <t>District</t>
  </si>
  <si>
    <t>Average of all year</t>
  </si>
  <si>
    <t>Year</t>
  </si>
  <si>
    <t>Foreign Visitors</t>
  </si>
  <si>
    <t>Trend Lines</t>
  </si>
  <si>
    <t>CARG</t>
  </si>
  <si>
    <t>January</t>
  </si>
  <si>
    <t>February</t>
  </si>
  <si>
    <t>March</t>
  </si>
  <si>
    <t>April</t>
  </si>
  <si>
    <t>May</t>
  </si>
  <si>
    <t>June</t>
  </si>
  <si>
    <t>July</t>
  </si>
  <si>
    <t>August</t>
  </si>
  <si>
    <t>September</t>
  </si>
  <si>
    <t>October</t>
  </si>
  <si>
    <t>November</t>
  </si>
  <si>
    <t>December</t>
  </si>
  <si>
    <t>Totals</t>
  </si>
  <si>
    <t>Domestic Visitors</t>
  </si>
  <si>
    <t>Domestic to Foreign Tourist Ratio</t>
  </si>
  <si>
    <t>Months</t>
  </si>
  <si>
    <t>Overall visitors (4 yrs)</t>
  </si>
  <si>
    <t>Hyderabad Tourists (2016 - 2019)</t>
  </si>
  <si>
    <t>-</t>
  </si>
  <si>
    <t xml:space="preserve">Projected Domestic &amp; Foreign Tourists </t>
  </si>
  <si>
    <t>Domestic AGR</t>
  </si>
  <si>
    <t>Foreign AGR</t>
  </si>
  <si>
    <t>Average spend/tourist</t>
  </si>
  <si>
    <t>Projected Avg spend/Tourists</t>
  </si>
  <si>
    <t xml:space="preserve">Domestic </t>
  </si>
  <si>
    <t xml:space="preserve">Foreign </t>
  </si>
  <si>
    <t>Annual Growth Rate</t>
  </si>
  <si>
    <t>Average Growth %</t>
  </si>
  <si>
    <t>Projected Revenue from Tourism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</si>
</sst>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16"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b/>
      <sz val="9"/>
      <color indexed="81"/>
      <name val="Tahoma"/>
      <family val="2"/>
    </font>
    <font>
      <sz val="9"/>
      <color indexed="81"/>
      <name val="Tahoma"/>
      <family val="2"/>
    </font>
    <font>
      <b/>
      <sz val="11"/>
      <color rgb="FFFF0000"/>
      <name val="Calibri"/>
      <family val="2"/>
      <scheme val="minor"/>
    </font>
    <font>
      <b/>
      <sz val="11"/>
      <name val="Calibri"/>
      <family val="2"/>
      <scheme val="minor"/>
    </font>
    <font>
      <b/>
      <sz val="12"/>
      <color theme="0"/>
      <name val="Calibri"/>
      <family val="2"/>
      <scheme val="minor"/>
    </font>
    <font>
      <b/>
      <sz val="14"/>
      <color theme="0"/>
      <name val="Calibri"/>
      <family val="2"/>
      <scheme val="minor"/>
    </font>
    <font>
      <sz val="11"/>
      <name val="Calibri"/>
      <family val="2"/>
      <scheme val="minor"/>
    </font>
    <font>
      <b/>
      <sz val="12"/>
      <name val="Calibri"/>
      <family val="2"/>
      <scheme val="minor"/>
    </font>
  </fonts>
  <fills count="20">
    <fill>
      <patternFill patternType="none"/>
    </fill>
    <fill>
      <patternFill patternType="gray125"/>
    </fill>
    <fill>
      <patternFill patternType="solid">
        <fgColor theme="4" tint="0.79998168889431442"/>
        <bgColor theme="4" tint="0.79998168889431442"/>
      </patternFill>
    </fill>
    <fill>
      <patternFill patternType="solid">
        <fgColor theme="5"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theme="1" tint="0.249977111117893"/>
        <bgColor theme="4" tint="0.79998168889431442"/>
      </patternFill>
    </fill>
    <fill>
      <patternFill patternType="solid">
        <fgColor theme="3" tint="0.39997558519241921"/>
        <bgColor indexed="64"/>
      </patternFill>
    </fill>
    <fill>
      <patternFill patternType="solid">
        <fgColor theme="2" tint="-9.9978637043366805E-2"/>
        <bgColor indexed="64"/>
      </patternFill>
    </fill>
    <fill>
      <patternFill patternType="solid">
        <fgColor theme="1" tint="0.34998626667073579"/>
        <bgColor indexed="64"/>
      </patternFill>
    </fill>
    <fill>
      <patternFill patternType="solid">
        <fgColor theme="3"/>
        <bgColor indexed="64"/>
      </patternFill>
    </fill>
    <fill>
      <patternFill patternType="solid">
        <fgColor theme="1" tint="0.34998626667073579"/>
        <bgColor theme="4" tint="0.79998168889431442"/>
      </patternFill>
    </fill>
    <fill>
      <patternFill patternType="solid">
        <fgColor theme="2" tint="-0.249977111117893"/>
        <bgColor indexed="64"/>
      </patternFill>
    </fill>
    <fill>
      <patternFill patternType="solid">
        <fgColor theme="2" tint="-0.749992370372631"/>
        <bgColor indexed="64"/>
      </patternFill>
    </fill>
    <fill>
      <patternFill patternType="solid">
        <fgColor theme="5" tint="0.59999389629810485"/>
        <bgColor theme="4" tint="0.79998168889431442"/>
      </patternFill>
    </fill>
    <fill>
      <patternFill patternType="solid">
        <fgColor theme="7" tint="0.59999389629810485"/>
        <bgColor indexed="64"/>
      </patternFill>
    </fill>
    <fill>
      <patternFill patternType="solid">
        <fgColor theme="3" tint="0.59999389629810485"/>
        <bgColor indexed="64"/>
      </patternFill>
    </fill>
    <fill>
      <patternFill patternType="solid">
        <fgColor theme="3" tint="-0.249977111117893"/>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151">
    <xf numFmtId="0" fontId="0" fillId="0" borderId="0" xfId="0"/>
    <xf numFmtId="0" fontId="6" fillId="0" borderId="2" xfId="0" applyFont="1" applyBorder="1" applyAlignment="1">
      <alignment horizontal="centerContinuous" vertical="center"/>
    </xf>
    <xf numFmtId="0" fontId="7" fillId="0" borderId="3" xfId="0" applyFont="1" applyBorder="1" applyAlignment="1">
      <alignment horizontal="centerContinuous" vertical="center"/>
    </xf>
    <xf numFmtId="0" fontId="3" fillId="0" borderId="0" xfId="0" applyFont="1" applyAlignment="1">
      <alignment horizontal="center"/>
    </xf>
    <xf numFmtId="0" fontId="0" fillId="0" borderId="0" xfId="0" applyAlignment="1">
      <alignment horizontal="center"/>
    </xf>
    <xf numFmtId="0" fontId="0" fillId="0" borderId="16" xfId="0" applyBorder="1" applyAlignment="1">
      <alignment horizontal="center"/>
    </xf>
    <xf numFmtId="3" fontId="0" fillId="0" borderId="1" xfId="0" applyNumberFormat="1" applyBorder="1" applyAlignment="1">
      <alignment horizontal="center"/>
    </xf>
    <xf numFmtId="3" fontId="0" fillId="0" borderId="17" xfId="0" applyNumberFormat="1" applyBorder="1" applyAlignment="1">
      <alignment horizontal="center"/>
    </xf>
    <xf numFmtId="0" fontId="0" fillId="0" borderId="18" xfId="0" applyBorder="1" applyAlignment="1">
      <alignment horizontal="center"/>
    </xf>
    <xf numFmtId="3" fontId="0" fillId="0" borderId="19" xfId="0" applyNumberFormat="1" applyBorder="1" applyAlignment="1">
      <alignment horizontal="center"/>
    </xf>
    <xf numFmtId="3" fontId="0" fillId="0" borderId="20" xfId="0" applyNumberFormat="1" applyBorder="1" applyAlignment="1">
      <alignment horizontal="center"/>
    </xf>
    <xf numFmtId="0" fontId="0" fillId="0" borderId="0" xfId="0" applyAlignment="1">
      <alignment horizontal="centerContinuous"/>
    </xf>
    <xf numFmtId="0" fontId="6" fillId="0" borderId="0" xfId="0" applyFont="1" applyAlignment="1">
      <alignment horizontal="centerContinuous"/>
    </xf>
    <xf numFmtId="0" fontId="3" fillId="2" borderId="12" xfId="0" applyFont="1" applyFill="1" applyBorder="1" applyAlignment="1">
      <alignment horizontal="center"/>
    </xf>
    <xf numFmtId="0" fontId="3" fillId="2" borderId="1" xfId="0" applyFont="1" applyFill="1" applyBorder="1" applyAlignment="1">
      <alignment horizontal="center"/>
    </xf>
    <xf numFmtId="0" fontId="0" fillId="0" borderId="1" xfId="0" applyBorder="1" applyAlignment="1">
      <alignment horizontal="center"/>
    </xf>
    <xf numFmtId="0" fontId="0" fillId="0" borderId="24" xfId="0" applyBorder="1" applyAlignment="1">
      <alignment horizontal="center"/>
    </xf>
    <xf numFmtId="0" fontId="2" fillId="7" borderId="12" xfId="0" applyFont="1" applyFill="1" applyBorder="1" applyAlignment="1">
      <alignment horizontal="center"/>
    </xf>
    <xf numFmtId="0" fontId="2" fillId="8" borderId="12" xfId="0" applyFont="1" applyFill="1" applyBorder="1" applyAlignment="1">
      <alignment horizontal="center"/>
    </xf>
    <xf numFmtId="0" fontId="2" fillId="8" borderId="1" xfId="0" applyFont="1" applyFill="1" applyBorder="1" applyAlignment="1">
      <alignment horizontal="center"/>
    </xf>
    <xf numFmtId="0" fontId="2" fillId="8" borderId="24" xfId="0" applyFont="1" applyFill="1" applyBorder="1" applyAlignment="1">
      <alignment horizontal="center"/>
    </xf>
    <xf numFmtId="0" fontId="11" fillId="9" borderId="8" xfId="0" applyFont="1" applyFill="1" applyBorder="1"/>
    <xf numFmtId="0" fontId="6" fillId="10" borderId="8" xfId="0" applyFont="1" applyFill="1" applyBorder="1" applyAlignment="1">
      <alignment horizontal="centerContinuous"/>
    </xf>
    <xf numFmtId="0" fontId="6" fillId="10" borderId="10" xfId="0" applyFont="1" applyFill="1" applyBorder="1" applyAlignment="1">
      <alignment horizontal="centerContinuous"/>
    </xf>
    <xf numFmtId="0" fontId="6" fillId="10" borderId="9" xfId="0" applyFont="1" applyFill="1" applyBorder="1" applyAlignment="1">
      <alignment horizontal="centerContinuous"/>
    </xf>
    <xf numFmtId="0" fontId="12" fillId="11" borderId="21" xfId="0" applyFont="1" applyFill="1" applyBorder="1" applyAlignment="1">
      <alignment horizontal="center"/>
    </xf>
    <xf numFmtId="0" fontId="12" fillId="11" borderId="22" xfId="0" applyFont="1" applyFill="1" applyBorder="1" applyAlignment="1">
      <alignment horizontal="center"/>
    </xf>
    <xf numFmtId="0" fontId="12" fillId="11" borderId="23" xfId="0" applyFont="1" applyFill="1" applyBorder="1" applyAlignment="1">
      <alignment horizontal="center"/>
    </xf>
    <xf numFmtId="0" fontId="3" fillId="5" borderId="1" xfId="0" applyFont="1" applyFill="1" applyBorder="1" applyAlignment="1">
      <alignment horizontal="center"/>
    </xf>
    <xf numFmtId="0" fontId="3" fillId="0" borderId="1" xfId="0" applyFont="1" applyBorder="1" applyAlignment="1">
      <alignment horizontal="center"/>
    </xf>
    <xf numFmtId="0" fontId="0" fillId="5" borderId="1" xfId="0" applyFill="1" applyBorder="1" applyAlignment="1">
      <alignment horizontal="center"/>
    </xf>
    <xf numFmtId="0" fontId="13" fillId="0" borderId="0" xfId="0" applyFont="1" applyAlignment="1">
      <alignment horizontal="center"/>
    </xf>
    <xf numFmtId="0" fontId="13" fillId="13" borderId="1" xfId="0" applyFont="1" applyFill="1" applyBorder="1" applyAlignment="1">
      <alignment horizontal="center"/>
    </xf>
    <xf numFmtId="0" fontId="0" fillId="0" borderId="17" xfId="0" applyBorder="1" applyAlignment="1">
      <alignment horizontal="center"/>
    </xf>
    <xf numFmtId="0" fontId="3" fillId="0" borderId="18" xfId="0" applyFont="1" applyBorder="1" applyAlignment="1">
      <alignment horizontal="center"/>
    </xf>
    <xf numFmtId="0" fontId="3" fillId="10" borderId="1" xfId="0" applyFont="1" applyFill="1" applyBorder="1" applyAlignment="1">
      <alignment horizontal="center"/>
    </xf>
    <xf numFmtId="10" fontId="3" fillId="10" borderId="1" xfId="1" applyNumberFormat="1" applyFont="1" applyFill="1" applyBorder="1" applyAlignment="1">
      <alignment horizontal="center"/>
    </xf>
    <xf numFmtId="0" fontId="6" fillId="6" borderId="8" xfId="0" applyFont="1" applyFill="1" applyBorder="1" applyAlignment="1">
      <alignment horizontal="centerContinuous"/>
    </xf>
    <xf numFmtId="0" fontId="6" fillId="6" borderId="10" xfId="0" applyFont="1" applyFill="1" applyBorder="1" applyAlignment="1">
      <alignment horizontal="centerContinuous"/>
    </xf>
    <xf numFmtId="0" fontId="6" fillId="6" borderId="9" xfId="0" applyFont="1" applyFill="1" applyBorder="1" applyAlignment="1">
      <alignment horizontal="centerContinuous"/>
    </xf>
    <xf numFmtId="0" fontId="3" fillId="0" borderId="25" xfId="0" applyFont="1" applyBorder="1" applyAlignment="1">
      <alignment horizontal="center"/>
    </xf>
    <xf numFmtId="0" fontId="3" fillId="0" borderId="12" xfId="0" applyFont="1" applyBorder="1" applyAlignment="1">
      <alignment horizontal="center"/>
    </xf>
    <xf numFmtId="0" fontId="3" fillId="0" borderId="26" xfId="0" applyFont="1" applyBorder="1" applyAlignment="1">
      <alignment horizontal="center"/>
    </xf>
    <xf numFmtId="2" fontId="0" fillId="0" borderId="17" xfId="0" applyNumberFormat="1" applyBorder="1" applyAlignment="1">
      <alignment horizontal="center"/>
    </xf>
    <xf numFmtId="0" fontId="0" fillId="4" borderId="16" xfId="0" applyFill="1" applyBorder="1" applyAlignment="1">
      <alignment horizontal="center"/>
    </xf>
    <xf numFmtId="0" fontId="0" fillId="4" borderId="1" xfId="0" applyFill="1" applyBorder="1" applyAlignment="1">
      <alignment horizontal="center"/>
    </xf>
    <xf numFmtId="2" fontId="3" fillId="4" borderId="17" xfId="0" applyNumberFormat="1" applyFont="1" applyFill="1" applyBorder="1" applyAlignment="1">
      <alignment horizontal="center"/>
    </xf>
    <xf numFmtId="0" fontId="10" fillId="0" borderId="16" xfId="0" applyFont="1" applyBorder="1" applyAlignment="1">
      <alignment horizontal="center"/>
    </xf>
    <xf numFmtId="0" fontId="0" fillId="4" borderId="18" xfId="0" applyFill="1" applyBorder="1" applyAlignment="1">
      <alignment horizontal="center"/>
    </xf>
    <xf numFmtId="0" fontId="0" fillId="4" borderId="19" xfId="0" applyFill="1" applyBorder="1" applyAlignment="1">
      <alignment horizontal="center"/>
    </xf>
    <xf numFmtId="2" fontId="3" fillId="4" borderId="20" xfId="0" applyNumberFormat="1" applyFont="1" applyFill="1" applyBorder="1" applyAlignment="1">
      <alignment horizontal="center"/>
    </xf>
    <xf numFmtId="10" fontId="1" fillId="0" borderId="1" xfId="1" applyNumberFormat="1" applyFont="1" applyFill="1" applyBorder="1" applyAlignment="1">
      <alignment horizontal="center"/>
    </xf>
    <xf numFmtId="0" fontId="0" fillId="14" borderId="1" xfId="0" applyFill="1" applyBorder="1" applyAlignment="1">
      <alignment horizontal="center"/>
    </xf>
    <xf numFmtId="10" fontId="1" fillId="14" borderId="1" xfId="1" applyNumberFormat="1" applyFont="1" applyFill="1" applyBorder="1" applyAlignment="1">
      <alignment horizontal="center"/>
    </xf>
    <xf numFmtId="0" fontId="4" fillId="0" borderId="0" xfId="0" applyFont="1" applyAlignment="1">
      <alignment vertical="center"/>
    </xf>
    <xf numFmtId="0" fontId="3" fillId="16" borderId="22" xfId="0" applyFont="1" applyFill="1" applyBorder="1" applyAlignment="1">
      <alignment horizontal="center"/>
    </xf>
    <xf numFmtId="0" fontId="3" fillId="16" borderId="23" xfId="0" applyFont="1" applyFill="1" applyBorder="1" applyAlignment="1">
      <alignment horizontal="center"/>
    </xf>
    <xf numFmtId="0" fontId="3" fillId="0" borderId="19" xfId="0" applyFont="1" applyBorder="1" applyAlignment="1">
      <alignment horizontal="center"/>
    </xf>
    <xf numFmtId="0" fontId="2" fillId="15" borderId="2" xfId="0" applyFont="1" applyFill="1" applyBorder="1" applyAlignment="1">
      <alignment horizontal="center"/>
    </xf>
    <xf numFmtId="0" fontId="2" fillId="15" borderId="11" xfId="0" applyFont="1" applyFill="1" applyBorder="1" applyAlignment="1">
      <alignment vertical="center"/>
    </xf>
    <xf numFmtId="0" fontId="4" fillId="15" borderId="3" xfId="0" applyFont="1" applyFill="1" applyBorder="1" applyAlignment="1">
      <alignment vertical="center"/>
    </xf>
    <xf numFmtId="0" fontId="0" fillId="0" borderId="5" xfId="0" applyBorder="1" applyAlignment="1">
      <alignment horizontal="center"/>
    </xf>
    <xf numFmtId="0" fontId="0" fillId="0" borderId="7" xfId="0" applyBorder="1" applyAlignment="1">
      <alignment horizontal="center"/>
    </xf>
    <xf numFmtId="0" fontId="3" fillId="16" borderId="22" xfId="0" applyFont="1" applyFill="1" applyBorder="1" applyAlignment="1">
      <alignment horizontal="center" vertical="center"/>
    </xf>
    <xf numFmtId="0" fontId="3" fillId="16" borderId="23" xfId="0" applyFont="1" applyFill="1" applyBorder="1" applyAlignment="1">
      <alignment horizontal="center" vertical="center"/>
    </xf>
    <xf numFmtId="0" fontId="0" fillId="0" borderId="1"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3" fillId="0" borderId="18" xfId="0" applyFont="1" applyBorder="1" applyAlignment="1">
      <alignment horizontal="center" vertical="center"/>
    </xf>
    <xf numFmtId="0" fontId="3" fillId="0" borderId="19" xfId="0" applyFont="1" applyBorder="1" applyAlignment="1">
      <alignment horizontal="center" vertical="center"/>
    </xf>
    <xf numFmtId="0" fontId="3" fillId="0" borderId="20" xfId="0" applyFont="1" applyBorder="1" applyAlignment="1">
      <alignment horizontal="center" vertical="center"/>
    </xf>
    <xf numFmtId="0" fontId="14" fillId="0" borderId="1" xfId="0" applyFont="1" applyBorder="1" applyAlignment="1">
      <alignment horizontal="center"/>
    </xf>
    <xf numFmtId="0" fontId="14" fillId="0" borderId="19" xfId="0" applyFont="1" applyBorder="1" applyAlignment="1">
      <alignment horizontal="center"/>
    </xf>
    <xf numFmtId="0" fontId="6" fillId="3" borderId="8" xfId="0" applyFont="1" applyFill="1" applyBorder="1" applyAlignment="1">
      <alignment horizontal="centerContinuous"/>
    </xf>
    <xf numFmtId="0" fontId="10" fillId="17" borderId="1" xfId="0" applyFont="1" applyFill="1" applyBorder="1" applyAlignment="1">
      <alignment horizontal="center"/>
    </xf>
    <xf numFmtId="0" fontId="3" fillId="0" borderId="20" xfId="0" applyFont="1" applyBorder="1" applyAlignment="1">
      <alignment horizontal="center"/>
    </xf>
    <xf numFmtId="0" fontId="0" fillId="0" borderId="4" xfId="0" applyBorder="1"/>
    <xf numFmtId="0" fontId="0" fillId="0" borderId="5" xfId="0" applyBorder="1"/>
    <xf numFmtId="10" fontId="0" fillId="0" borderId="0" xfId="1" applyNumberFormat="1" applyFont="1"/>
    <xf numFmtId="0" fontId="6" fillId="18" borderId="11" xfId="0" applyFont="1" applyFill="1" applyBorder="1"/>
    <xf numFmtId="0" fontId="12" fillId="18" borderId="0" xfId="0" applyFont="1" applyFill="1" applyAlignment="1">
      <alignment horizontal="center"/>
    </xf>
    <xf numFmtId="0" fontId="0" fillId="18" borderId="0" xfId="0" applyFill="1" applyAlignment="1">
      <alignment horizontal="center"/>
    </xf>
    <xf numFmtId="0" fontId="0" fillId="18" borderId="4" xfId="0" applyFill="1" applyBorder="1"/>
    <xf numFmtId="0" fontId="0" fillId="18" borderId="0" xfId="0" applyFill="1"/>
    <xf numFmtId="1" fontId="0" fillId="18" borderId="0" xfId="0" applyNumberFormat="1" applyFill="1" applyAlignment="1">
      <alignment horizontal="center"/>
    </xf>
    <xf numFmtId="10" fontId="3" fillId="18" borderId="0" xfId="0" applyNumberFormat="1" applyFont="1" applyFill="1"/>
    <xf numFmtId="10" fontId="3" fillId="18" borderId="5" xfId="0" applyNumberFormat="1" applyFont="1" applyFill="1" applyBorder="1"/>
    <xf numFmtId="0" fontId="0" fillId="18" borderId="5" xfId="0" applyFill="1" applyBorder="1"/>
    <xf numFmtId="1" fontId="3" fillId="18" borderId="0" xfId="0" applyNumberFormat="1" applyFont="1" applyFill="1" applyAlignment="1">
      <alignment horizontal="center"/>
    </xf>
    <xf numFmtId="0" fontId="0" fillId="18" borderId="28" xfId="0" applyFill="1" applyBorder="1"/>
    <xf numFmtId="0" fontId="0" fillId="18" borderId="7" xfId="0" applyFill="1" applyBorder="1"/>
    <xf numFmtId="1" fontId="0" fillId="0" borderId="12" xfId="0" applyNumberFormat="1" applyBorder="1" applyAlignment="1">
      <alignment horizontal="center"/>
    </xf>
    <xf numFmtId="1" fontId="0" fillId="0" borderId="26" xfId="0" applyNumberFormat="1" applyBorder="1" applyAlignment="1">
      <alignment horizontal="center"/>
    </xf>
    <xf numFmtId="1" fontId="0" fillId="0" borderId="1" xfId="0" applyNumberFormat="1" applyBorder="1" applyAlignment="1">
      <alignment horizontal="center"/>
    </xf>
    <xf numFmtId="1" fontId="0" fillId="0" borderId="17" xfId="0" applyNumberFormat="1" applyBorder="1" applyAlignment="1">
      <alignment horizontal="center"/>
    </xf>
    <xf numFmtId="1" fontId="3" fillId="0" borderId="19" xfId="0" applyNumberFormat="1" applyFont="1" applyBorder="1" applyAlignment="1">
      <alignment horizontal="center"/>
    </xf>
    <xf numFmtId="1" fontId="3" fillId="0" borderId="20" xfId="0" applyNumberFormat="1" applyFont="1" applyBorder="1" applyAlignment="1">
      <alignment horizontal="center"/>
    </xf>
    <xf numFmtId="0" fontId="11" fillId="0" borderId="16" xfId="0" applyFont="1" applyBorder="1" applyAlignment="1">
      <alignment horizontal="center"/>
    </xf>
    <xf numFmtId="0" fontId="14" fillId="0" borderId="17" xfId="0" applyFont="1" applyBorder="1" applyAlignment="1">
      <alignment horizontal="center"/>
    </xf>
    <xf numFmtId="0" fontId="11" fillId="0" borderId="18" xfId="0" applyFont="1" applyBorder="1" applyAlignment="1">
      <alignment horizontal="center"/>
    </xf>
    <xf numFmtId="0" fontId="14" fillId="0" borderId="20" xfId="0" applyFont="1" applyBorder="1" applyAlignment="1">
      <alignment horizontal="center"/>
    </xf>
    <xf numFmtId="10" fontId="14" fillId="0" borderId="1" xfId="1" applyNumberFormat="1" applyFont="1" applyFill="1" applyBorder="1" applyAlignment="1">
      <alignment horizontal="center"/>
    </xf>
    <xf numFmtId="10" fontId="14" fillId="0" borderId="17" xfId="1" applyNumberFormat="1" applyFont="1" applyFill="1" applyBorder="1" applyAlignment="1">
      <alignment horizontal="center"/>
    </xf>
    <xf numFmtId="10" fontId="14" fillId="0" borderId="19" xfId="1" applyNumberFormat="1" applyFont="1" applyFill="1" applyBorder="1" applyAlignment="1">
      <alignment horizontal="center"/>
    </xf>
    <xf numFmtId="10" fontId="14" fillId="0" borderId="20" xfId="1" applyNumberFormat="1" applyFont="1" applyFill="1" applyBorder="1" applyAlignment="1">
      <alignment horizontal="center"/>
    </xf>
    <xf numFmtId="0" fontId="11" fillId="0" borderId="25" xfId="0" applyFont="1" applyBorder="1" applyAlignment="1">
      <alignment horizontal="center"/>
    </xf>
    <xf numFmtId="0" fontId="11" fillId="0" borderId="27" xfId="0" applyFont="1" applyBorder="1" applyAlignment="1">
      <alignment horizontal="center"/>
    </xf>
    <xf numFmtId="10" fontId="11" fillId="0" borderId="17" xfId="0" applyNumberFormat="1" applyFont="1" applyBorder="1" applyAlignment="1">
      <alignment horizontal="center" vertical="center"/>
    </xf>
    <xf numFmtId="10" fontId="11" fillId="0" borderId="20" xfId="0" applyNumberFormat="1" applyFont="1" applyBorder="1" applyAlignment="1">
      <alignment horizontal="center" vertical="center"/>
    </xf>
    <xf numFmtId="0" fontId="13" fillId="19" borderId="2" xfId="0" applyFont="1" applyFill="1" applyBorder="1" applyAlignment="1">
      <alignment horizontal="centerContinuous" vertical="center"/>
    </xf>
    <xf numFmtId="0" fontId="13" fillId="19" borderId="11" xfId="0" applyFont="1" applyFill="1" applyBorder="1" applyAlignment="1">
      <alignment horizontal="centerContinuous" vertical="center"/>
    </xf>
    <xf numFmtId="0" fontId="13" fillId="19" borderId="3" xfId="0" applyFont="1" applyFill="1" applyBorder="1" applyAlignment="1">
      <alignment horizontal="centerContinuous" vertical="center"/>
    </xf>
    <xf numFmtId="0" fontId="11" fillId="10" borderId="21" xfId="0" applyFont="1" applyFill="1" applyBorder="1" applyAlignment="1">
      <alignment horizontal="center"/>
    </xf>
    <xf numFmtId="0" fontId="15" fillId="10" borderId="22" xfId="0" applyFont="1" applyFill="1" applyBorder="1" applyAlignment="1">
      <alignment horizontal="center"/>
    </xf>
    <xf numFmtId="0" fontId="15" fillId="10" borderId="23" xfId="0" applyFont="1" applyFill="1" applyBorder="1" applyAlignment="1">
      <alignment horizontal="center"/>
    </xf>
    <xf numFmtId="0" fontId="15" fillId="10" borderId="21" xfId="0" applyFont="1" applyFill="1" applyBorder="1" applyAlignment="1">
      <alignment horizontal="center"/>
    </xf>
    <xf numFmtId="0" fontId="11" fillId="10" borderId="16" xfId="0" applyFont="1" applyFill="1" applyBorder="1" applyAlignment="1">
      <alignment horizontal="center"/>
    </xf>
    <xf numFmtId="1" fontId="11" fillId="10" borderId="18" xfId="0" applyNumberFormat="1" applyFont="1" applyFill="1" applyBorder="1" applyAlignment="1">
      <alignment horizontal="center"/>
    </xf>
    <xf numFmtId="164" fontId="0" fillId="0" borderId="0" xfId="0" applyNumberFormat="1"/>
    <xf numFmtId="164" fontId="0" fillId="0" borderId="12" xfId="0" applyNumberFormat="1" applyBorder="1" applyAlignment="1">
      <alignment horizontal="center"/>
    </xf>
    <xf numFmtId="164" fontId="0" fillId="0" borderId="26" xfId="0" applyNumberFormat="1" applyBorder="1" applyAlignment="1">
      <alignment horizontal="center"/>
    </xf>
    <xf numFmtId="164" fontId="14" fillId="0" borderId="1" xfId="0" applyNumberFormat="1" applyFont="1" applyBorder="1" applyAlignment="1">
      <alignment horizontal="center"/>
    </xf>
    <xf numFmtId="164" fontId="14" fillId="0" borderId="17" xfId="0" applyNumberFormat="1" applyFont="1" applyBorder="1" applyAlignment="1">
      <alignment horizontal="center"/>
    </xf>
    <xf numFmtId="164" fontId="14" fillId="0" borderId="19" xfId="0" applyNumberFormat="1" applyFont="1" applyBorder="1" applyAlignment="1">
      <alignment horizontal="center"/>
    </xf>
    <xf numFmtId="164" fontId="14" fillId="0" borderId="20" xfId="0" applyNumberFormat="1" applyFont="1" applyBorder="1" applyAlignment="1">
      <alignment horizontal="center"/>
    </xf>
    <xf numFmtId="164" fontId="3" fillId="0" borderId="29" xfId="0" applyNumberFormat="1" applyFont="1" applyBorder="1" applyAlignment="1">
      <alignment horizontal="center"/>
    </xf>
    <xf numFmtId="164" fontId="3" fillId="0" borderId="30" xfId="0" applyNumberFormat="1" applyFont="1" applyBorder="1" applyAlignment="1">
      <alignment horizontal="center"/>
    </xf>
    <xf numFmtId="0" fontId="5" fillId="4" borderId="13" xfId="0" applyFont="1" applyFill="1" applyBorder="1" applyAlignment="1">
      <alignment horizontal="center"/>
    </xf>
    <xf numFmtId="0" fontId="5" fillId="4" borderId="14" xfId="0" applyFont="1" applyFill="1" applyBorder="1" applyAlignment="1">
      <alignment horizontal="center"/>
    </xf>
    <xf numFmtId="0" fontId="5" fillId="4" borderId="15" xfId="0" applyFont="1" applyFill="1" applyBorder="1" applyAlignment="1">
      <alignment horizontal="center"/>
    </xf>
    <xf numFmtId="0" fontId="0" fillId="0" borderId="0" xfId="0" applyAlignment="1">
      <alignment horizontal="center" vertical="center"/>
    </xf>
    <xf numFmtId="0" fontId="0" fillId="0" borderId="12" xfId="0" applyBorder="1" applyAlignment="1">
      <alignment horizontal="center"/>
    </xf>
    <xf numFmtId="3" fontId="0" fillId="0" borderId="12" xfId="0" applyNumberFormat="1" applyBorder="1" applyAlignment="1">
      <alignment horizontal="center"/>
    </xf>
    <xf numFmtId="2" fontId="0" fillId="0" borderId="12" xfId="0" applyNumberFormat="1" applyBorder="1" applyAlignment="1">
      <alignment horizontal="center"/>
    </xf>
    <xf numFmtId="0" fontId="5" fillId="0" borderId="8" xfId="0" applyFont="1" applyBorder="1" applyAlignment="1">
      <alignment horizontal="center"/>
    </xf>
    <xf numFmtId="0" fontId="5" fillId="0" borderId="9" xfId="0" applyFont="1" applyBorder="1" applyAlignment="1">
      <alignment horizontal="center"/>
    </xf>
    <xf numFmtId="0" fontId="0" fillId="5" borderId="4" xfId="0" applyFill="1" applyBorder="1" applyAlignment="1">
      <alignment horizontal="center"/>
    </xf>
    <xf numFmtId="2" fontId="0" fillId="5" borderId="5" xfId="0" applyNumberFormat="1" applyFill="1" applyBorder="1" applyAlignment="1">
      <alignment horizontal="center"/>
    </xf>
    <xf numFmtId="0" fontId="0" fillId="5" borderId="6" xfId="0" applyFill="1" applyBorder="1" applyAlignment="1">
      <alignment horizontal="center"/>
    </xf>
    <xf numFmtId="2" fontId="0" fillId="5" borderId="7" xfId="0" applyNumberFormat="1" applyFill="1" applyBorder="1" applyAlignment="1">
      <alignment horizontal="center"/>
    </xf>
    <xf numFmtId="0" fontId="11" fillId="0" borderId="10" xfId="0" applyFont="1" applyBorder="1"/>
    <xf numFmtId="0" fontId="11" fillId="0" borderId="9" xfId="0" applyFont="1" applyBorder="1"/>
    <xf numFmtId="164" fontId="0" fillId="0" borderId="1" xfId="0" applyNumberFormat="1" applyBorder="1" applyAlignment="1">
      <alignment horizontal="center"/>
    </xf>
    <xf numFmtId="164" fontId="0" fillId="0" borderId="17" xfId="0" applyNumberFormat="1" applyBorder="1" applyAlignment="1">
      <alignment horizontal="center"/>
    </xf>
    <xf numFmtId="164" fontId="3" fillId="0" borderId="19" xfId="0" applyNumberFormat="1" applyFont="1" applyBorder="1" applyAlignment="1">
      <alignment horizontal="center"/>
    </xf>
    <xf numFmtId="164" fontId="3" fillId="0" borderId="20" xfId="0" applyNumberFormat="1" applyFont="1" applyBorder="1" applyAlignment="1">
      <alignment horizontal="center"/>
    </xf>
    <xf numFmtId="0" fontId="13" fillId="12" borderId="8" xfId="0" applyFont="1" applyFill="1" applyBorder="1" applyAlignment="1">
      <alignment horizontal="center"/>
    </xf>
    <xf numFmtId="0" fontId="13" fillId="12" borderId="10" xfId="0" applyFont="1" applyFill="1" applyBorder="1" applyAlignment="1">
      <alignment horizontal="center"/>
    </xf>
    <xf numFmtId="0" fontId="13" fillId="12" borderId="9" xfId="0" applyFont="1" applyFill="1" applyBorder="1" applyAlignment="1">
      <alignment horizontal="center"/>
    </xf>
    <xf numFmtId="0" fontId="0" fillId="0" borderId="0" xfId="0" applyFill="1" applyBorder="1" applyAlignment="1">
      <alignment horizontal="center"/>
    </xf>
    <xf numFmtId="0" fontId="3" fillId="0" borderId="0" xfId="0" applyFont="1" applyFill="1" applyBorder="1" applyAlignment="1">
      <alignment horizontal="center"/>
    </xf>
  </cellXfs>
  <cellStyles count="2">
    <cellStyle name="Normal" xfId="0" builtinId="0"/>
    <cellStyle name="Percent" xfId="1" builtinId="5"/>
  </cellStyles>
  <dxfs count="2">
    <dxf>
      <font>
        <b/>
        <i val="0"/>
        <color rgb="FFFF0000"/>
      </font>
      <fill>
        <patternFill>
          <bgColor rgb="FFFFC000"/>
        </patternFill>
      </fill>
    </dxf>
    <dxf>
      <font>
        <b/>
        <i val="0"/>
        <color theme="0"/>
      </font>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accent1">
                    <a:lumMod val="60000"/>
                    <a:lumOff val="40000"/>
                  </a:schemeClr>
                </a:solidFill>
                <a:effectLst>
                  <a:outerShdw blurRad="50800" dist="38100" dir="5400000" algn="t" rotWithShape="0">
                    <a:prstClr val="black">
                      <a:alpha val="40000"/>
                    </a:prstClr>
                  </a:outerShdw>
                </a:effectLst>
                <a:latin typeface="+mn-lt"/>
                <a:ea typeface="+mn-ea"/>
                <a:cs typeface="+mn-cs"/>
              </a:defRPr>
            </a:pPr>
            <a:r>
              <a:rPr lang="en-IN"/>
              <a:t>CARG Ratio</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accent1">
                  <a:lumMod val="60000"/>
                  <a:lumOff val="40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('[1]Question 2&amp;3'!$B$3:$B$5,'[1]Question 2&amp;3'!$B$33:$B$35)</c:f>
              <c:strCache>
                <c:ptCount val="6"/>
                <c:pt idx="0">
                  <c:v>Mancherial</c:v>
                </c:pt>
                <c:pt idx="1">
                  <c:v>Warangal (Rural)</c:v>
                </c:pt>
                <c:pt idx="2">
                  <c:v>Bhadradri Kothagudem </c:v>
                </c:pt>
                <c:pt idx="3">
                  <c:v>Warangal (Urban)</c:v>
                </c:pt>
                <c:pt idx="4">
                  <c:v>Nalgonda</c:v>
                </c:pt>
                <c:pt idx="5">
                  <c:v>Karimnagar </c:v>
                </c:pt>
              </c:strCache>
            </c:strRef>
          </c:cat>
          <c:val>
            <c:numRef>
              <c:f>('[1]Question 2&amp;3'!$G$3:$G$5,'[1]Question 2&amp;3'!$G$33:$G$35)</c:f>
              <c:numCache>
                <c:formatCode>General</c:formatCode>
                <c:ptCount val="6"/>
                <c:pt idx="0">
                  <c:v>1.4250071531159545</c:v>
                </c:pt>
                <c:pt idx="1">
                  <c:v>1.0660789932007666</c:v>
                </c:pt>
                <c:pt idx="2">
                  <c:v>0.94860465183472131</c:v>
                </c:pt>
                <c:pt idx="3">
                  <c:v>-0.48634033814644773</c:v>
                </c:pt>
                <c:pt idx="4">
                  <c:v>-0.60618184619516091</c:v>
                </c:pt>
                <c:pt idx="5">
                  <c:v>-0.69678515101585969</c:v>
                </c:pt>
              </c:numCache>
            </c:numRef>
          </c:val>
          <c:extLst>
            <c:ext xmlns:c16="http://schemas.microsoft.com/office/drawing/2014/chart" uri="{C3380CC4-5D6E-409C-BE32-E72D297353CC}">
              <c16:uniqueId val="{00000000-A565-42CC-80E4-91A7EAC789C9}"/>
            </c:ext>
          </c:extLst>
        </c:ser>
        <c:dLbls>
          <c:showLegendKey val="0"/>
          <c:showVal val="0"/>
          <c:showCatName val="0"/>
          <c:showSerName val="0"/>
          <c:showPercent val="0"/>
          <c:showBubbleSize val="0"/>
        </c:dLbls>
        <c:gapWidth val="115"/>
        <c:overlap val="-20"/>
        <c:axId val="1136635711"/>
        <c:axId val="1136631871"/>
      </c:barChart>
      <c:catAx>
        <c:axId val="113663571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136631871"/>
        <c:crosses val="autoZero"/>
        <c:auto val="1"/>
        <c:lblAlgn val="ctr"/>
        <c:lblOffset val="100"/>
        <c:noMultiLvlLbl val="0"/>
      </c:catAx>
      <c:valAx>
        <c:axId val="1136631871"/>
        <c:scaling>
          <c:orientation val="minMax"/>
          <c:max val="1.5"/>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lumMod val="60000"/>
                    <a:lumOff val="40000"/>
                  </a:schemeClr>
                </a:solidFill>
                <a:latin typeface="+mn-lt"/>
                <a:ea typeface="+mn-ea"/>
                <a:cs typeface="+mn-cs"/>
              </a:defRPr>
            </a:pPr>
            <a:endParaRPr lang="en-US"/>
          </a:p>
        </c:txPr>
        <c:crossAx val="1136635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Domestic</a:t>
            </a:r>
            <a:r>
              <a:rPr lang="en-IN" baseline="0"/>
              <a:t> visitors to Hyderabad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spPr>
            <a:ln w="22225" cap="rnd">
              <a:solidFill>
                <a:schemeClr val="accent1"/>
              </a:solidFill>
            </a:ln>
            <a:effectLst>
              <a:glow rad="139700">
                <a:schemeClr val="accent1">
                  <a:satMod val="175000"/>
                  <a:alpha val="14000"/>
                </a:schemeClr>
              </a:glow>
            </a:effectLst>
          </c:spPr>
          <c:marker>
            <c:symbol val="none"/>
          </c:marker>
          <c:xVal>
            <c:numRef>
              <c:f>'Hyderabad peak&amp;low season'!$B$19:$B$22</c:f>
              <c:numCache>
                <c:formatCode>General</c:formatCode>
                <c:ptCount val="4"/>
                <c:pt idx="0">
                  <c:v>2016</c:v>
                </c:pt>
                <c:pt idx="1">
                  <c:v>2017</c:v>
                </c:pt>
                <c:pt idx="2">
                  <c:v>2018</c:v>
                </c:pt>
                <c:pt idx="3">
                  <c:v>2019</c:v>
                </c:pt>
              </c:numCache>
            </c:numRef>
          </c:xVal>
          <c:yVal>
            <c:numRef>
              <c:f>'Hyderabad peak&amp;low season'!$C$19:$C$22</c:f>
              <c:numCache>
                <c:formatCode>General</c:formatCode>
                <c:ptCount val="4"/>
                <c:pt idx="0">
                  <c:v>23394705</c:v>
                </c:pt>
                <c:pt idx="1">
                  <c:v>27160242</c:v>
                </c:pt>
                <c:pt idx="2">
                  <c:v>19543651</c:v>
                </c:pt>
                <c:pt idx="3">
                  <c:v>13802362</c:v>
                </c:pt>
              </c:numCache>
            </c:numRef>
          </c:yVal>
          <c:smooth val="0"/>
          <c:extLst>
            <c:ext xmlns:c16="http://schemas.microsoft.com/office/drawing/2014/chart" uri="{C3380CC4-5D6E-409C-BE32-E72D297353CC}">
              <c16:uniqueId val="{00000000-3094-49BD-92EF-85AB1D258593}"/>
            </c:ext>
          </c:extLst>
        </c:ser>
        <c:dLbls>
          <c:showLegendKey val="0"/>
          <c:showVal val="0"/>
          <c:showCatName val="0"/>
          <c:showSerName val="0"/>
          <c:showPercent val="0"/>
          <c:showBubbleSize val="0"/>
        </c:dLbls>
        <c:axId val="1143942112"/>
        <c:axId val="1143942592"/>
      </c:scatterChart>
      <c:valAx>
        <c:axId val="1143942112"/>
        <c:scaling>
          <c:orientation val="minMax"/>
          <c:max val="2019"/>
          <c:min val="2015"/>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43942592"/>
        <c:crosses val="autoZero"/>
        <c:crossBetween val="midCat"/>
        <c:majorUnit val="1"/>
      </c:valAx>
      <c:valAx>
        <c:axId val="1143942592"/>
        <c:scaling>
          <c:orientation val="minMax"/>
          <c:min val="12500000"/>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439421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Foreign Visitors to Hyderabad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'Hyderabad peak&amp;low season'!$D$18</c:f>
              <c:strCache>
                <c:ptCount val="1"/>
                <c:pt idx="0">
                  <c:v>Foreign </c:v>
                </c:pt>
              </c:strCache>
            </c:strRef>
          </c:tx>
          <c:spPr>
            <a:ln w="22225" cap="rnd">
              <a:solidFill>
                <a:schemeClr val="accent1"/>
              </a:solidFill>
            </a:ln>
            <a:effectLst>
              <a:glow rad="139700">
                <a:schemeClr val="accent1">
                  <a:satMod val="175000"/>
                  <a:alpha val="14000"/>
                </a:schemeClr>
              </a:glow>
            </a:effectLst>
          </c:spPr>
          <c:marker>
            <c:symbol val="none"/>
          </c:marker>
          <c:xVal>
            <c:numRef>
              <c:f>'Hyderabad peak&amp;low season'!$B$19:$B$22</c:f>
              <c:numCache>
                <c:formatCode>General</c:formatCode>
                <c:ptCount val="4"/>
                <c:pt idx="0">
                  <c:v>2016</c:v>
                </c:pt>
                <c:pt idx="1">
                  <c:v>2017</c:v>
                </c:pt>
                <c:pt idx="2">
                  <c:v>2018</c:v>
                </c:pt>
                <c:pt idx="3">
                  <c:v>2019</c:v>
                </c:pt>
              </c:numCache>
            </c:numRef>
          </c:xVal>
          <c:yVal>
            <c:numRef>
              <c:f>'Hyderabad peak&amp;low season'!$D$19:$D$22</c:f>
              <c:numCache>
                <c:formatCode>General</c:formatCode>
                <c:ptCount val="4"/>
                <c:pt idx="0">
                  <c:v>163631</c:v>
                </c:pt>
                <c:pt idx="1">
                  <c:v>247179</c:v>
                </c:pt>
                <c:pt idx="2">
                  <c:v>314788</c:v>
                </c:pt>
                <c:pt idx="3">
                  <c:v>319300</c:v>
                </c:pt>
              </c:numCache>
            </c:numRef>
          </c:yVal>
          <c:smooth val="0"/>
          <c:extLst>
            <c:ext xmlns:c16="http://schemas.microsoft.com/office/drawing/2014/chart" uri="{C3380CC4-5D6E-409C-BE32-E72D297353CC}">
              <c16:uniqueId val="{00000000-A938-4FC5-8100-CD52AF4FEB72}"/>
            </c:ext>
          </c:extLst>
        </c:ser>
        <c:dLbls>
          <c:showLegendKey val="0"/>
          <c:showVal val="0"/>
          <c:showCatName val="0"/>
          <c:showSerName val="0"/>
          <c:showPercent val="0"/>
          <c:showBubbleSize val="0"/>
        </c:dLbls>
        <c:axId val="1401895904"/>
        <c:axId val="1401896384"/>
      </c:scatterChart>
      <c:valAx>
        <c:axId val="1401895904"/>
        <c:scaling>
          <c:orientation val="minMax"/>
          <c:max val="2019"/>
          <c:min val="2015"/>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01896384"/>
        <c:crosses val="autoZero"/>
        <c:crossBetween val="midCat"/>
        <c:majorUnit val="1"/>
      </c:valAx>
      <c:valAx>
        <c:axId val="1401896384"/>
        <c:scaling>
          <c:orientation val="minMax"/>
          <c:min val="120000"/>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018959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30480</xdr:colOff>
      <xdr:row>2</xdr:row>
      <xdr:rowOff>144780</xdr:rowOff>
    </xdr:from>
    <xdr:to>
      <xdr:col>7</xdr:col>
      <xdr:colOff>708660</xdr:colOff>
      <xdr:row>14</xdr:row>
      <xdr:rowOff>99060</xdr:rowOff>
    </xdr:to>
    <xdr:grpSp>
      <xdr:nvGrpSpPr>
        <xdr:cNvPr id="7" name="Group 6">
          <a:extLst>
            <a:ext uri="{FF2B5EF4-FFF2-40B4-BE49-F238E27FC236}">
              <a16:creationId xmlns:a16="http://schemas.microsoft.com/office/drawing/2014/main" id="{C292C780-E066-68C9-DCE9-518652D7241E}"/>
            </a:ext>
          </a:extLst>
        </xdr:cNvPr>
        <xdr:cNvGrpSpPr/>
      </xdr:nvGrpSpPr>
      <xdr:grpSpPr>
        <a:xfrm>
          <a:off x="5143500" y="571500"/>
          <a:ext cx="678180" cy="2148840"/>
          <a:chOff x="5105400" y="563880"/>
          <a:chExt cx="678180" cy="2026920"/>
        </a:xfrm>
      </xdr:grpSpPr>
      <xdr:sp macro="" textlink="">
        <xdr:nvSpPr>
          <xdr:cNvPr id="4" name="Arrow: Up 3" descr="Top 10 Domestic visitors&#10;">
            <a:extLst>
              <a:ext uri="{FF2B5EF4-FFF2-40B4-BE49-F238E27FC236}">
                <a16:creationId xmlns:a16="http://schemas.microsoft.com/office/drawing/2014/main" id="{56CC6082-ABFD-7D2A-B9A5-78E42FC26A16}"/>
              </a:ext>
            </a:extLst>
          </xdr:cNvPr>
          <xdr:cNvSpPr/>
        </xdr:nvSpPr>
        <xdr:spPr>
          <a:xfrm>
            <a:off x="5105400" y="563880"/>
            <a:ext cx="678180" cy="2026920"/>
          </a:xfrm>
          <a:prstGeom prst="upArrow">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b="1" cap="none" spc="0">
              <a:ln w="22225">
                <a:solidFill>
                  <a:schemeClr val="accent2"/>
                </a:solidFill>
                <a:prstDash val="solid"/>
              </a:ln>
              <a:solidFill>
                <a:schemeClr val="accent2">
                  <a:lumMod val="40000"/>
                  <a:lumOff val="60000"/>
                </a:schemeClr>
              </a:solidFill>
              <a:effectLst/>
            </a:endParaRPr>
          </a:p>
        </xdr:txBody>
      </xdr:sp>
      <xdr:sp macro="" textlink="">
        <xdr:nvSpPr>
          <xdr:cNvPr id="6" name="TextBox 5">
            <a:extLst>
              <a:ext uri="{FF2B5EF4-FFF2-40B4-BE49-F238E27FC236}">
                <a16:creationId xmlns:a16="http://schemas.microsoft.com/office/drawing/2014/main" id="{5260B151-7CDD-6F40-08B3-EB79460BF055}"/>
              </a:ext>
            </a:extLst>
          </xdr:cNvPr>
          <xdr:cNvSpPr txBox="1"/>
        </xdr:nvSpPr>
        <xdr:spPr>
          <a:xfrm rot="16200000">
            <a:off x="4610100" y="1569720"/>
            <a:ext cx="167640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cap="none" spc="0">
                <a:ln w="0"/>
                <a:solidFill>
                  <a:schemeClr val="tx1"/>
                </a:solidFill>
                <a:effectLst>
                  <a:outerShdw blurRad="38100" dist="19050" dir="2700000" algn="tl" rotWithShape="0">
                    <a:schemeClr val="dk1">
                      <a:alpha val="40000"/>
                    </a:schemeClr>
                  </a:outerShdw>
                </a:effectLst>
              </a:rPr>
              <a:t>Top</a:t>
            </a:r>
            <a:r>
              <a:rPr lang="en-IN" sz="1100" b="0" cap="none" spc="0" baseline="0">
                <a:ln w="0"/>
                <a:solidFill>
                  <a:schemeClr val="tx1"/>
                </a:solidFill>
                <a:effectLst>
                  <a:outerShdw blurRad="38100" dist="19050" dir="2700000" algn="tl" rotWithShape="0">
                    <a:schemeClr val="dk1">
                      <a:alpha val="40000"/>
                    </a:schemeClr>
                  </a:outerShdw>
                </a:effectLst>
              </a:rPr>
              <a:t> 10 Domestic Visitors</a:t>
            </a:r>
          </a:p>
          <a:p>
            <a:endParaRPr lang="en-IN" sz="1100" b="0" cap="none" spc="0">
              <a:ln w="0"/>
              <a:solidFill>
                <a:schemeClr val="tx1"/>
              </a:solidFill>
              <a:effectLst>
                <a:outerShdw blurRad="38100" dist="19050" dir="2700000" algn="tl" rotWithShape="0">
                  <a:schemeClr val="dk1">
                    <a:alpha val="40000"/>
                  </a:schemeClr>
                </a:outerShdw>
              </a:effectLst>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53340</xdr:colOff>
      <xdr:row>1</xdr:row>
      <xdr:rowOff>57150</xdr:rowOff>
    </xdr:from>
    <xdr:to>
      <xdr:col>17</xdr:col>
      <xdr:colOff>266700</xdr:colOff>
      <xdr:row>14</xdr:row>
      <xdr:rowOff>22860</xdr:rowOff>
    </xdr:to>
    <xdr:graphicFrame macro="">
      <xdr:nvGraphicFramePr>
        <xdr:cNvPr id="2" name="Chart 1">
          <a:extLst>
            <a:ext uri="{FF2B5EF4-FFF2-40B4-BE49-F238E27FC236}">
              <a16:creationId xmlns:a16="http://schemas.microsoft.com/office/drawing/2014/main" id="{5AC2A64E-29F3-48A4-A605-B20876EE16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106680</xdr:colOff>
      <xdr:row>1</xdr:row>
      <xdr:rowOff>167640</xdr:rowOff>
    </xdr:from>
    <xdr:to>
      <xdr:col>14</xdr:col>
      <xdr:colOff>68580</xdr:colOff>
      <xdr:row>15</xdr:row>
      <xdr:rowOff>106680</xdr:rowOff>
    </xdr:to>
    <xdr:sp macro="" textlink="">
      <xdr:nvSpPr>
        <xdr:cNvPr id="2" name="TextBox 1">
          <a:extLst>
            <a:ext uri="{FF2B5EF4-FFF2-40B4-BE49-F238E27FC236}">
              <a16:creationId xmlns:a16="http://schemas.microsoft.com/office/drawing/2014/main" id="{D9DEAE31-769F-AD16-C08C-80AB9765A1C3}"/>
            </a:ext>
          </a:extLst>
        </xdr:cNvPr>
        <xdr:cNvSpPr txBox="1"/>
      </xdr:nvSpPr>
      <xdr:spPr>
        <a:xfrm>
          <a:off x="6400800" y="358140"/>
          <a:ext cx="3619500" cy="2552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Domestic to Foreign</a:t>
          </a:r>
          <a:r>
            <a:rPr lang="en-IN" sz="1100" baseline="0"/>
            <a:t> ratio is calculated as total number of foreign visitors*100/domestic visitors</a:t>
          </a:r>
        </a:p>
        <a:p>
          <a:endParaRPr lang="en-IN" sz="1100" baseline="0"/>
        </a:p>
        <a:p>
          <a:r>
            <a:rPr lang="en-IN" sz="1100" baseline="0"/>
            <a:t>As per the python code output, Top 3 are </a:t>
          </a:r>
          <a:r>
            <a:rPr lang="en-IN" sz="1100" b="1" baseline="0"/>
            <a:t>Adilabad, Jayashankar Bhoopalpally and NagarKurnool</a:t>
          </a:r>
        </a:p>
        <a:p>
          <a:endParaRPr lang="en-IN" sz="1100" baseline="0"/>
        </a:p>
        <a:p>
          <a:r>
            <a:rPr lang="en-IN" sz="1100" baseline="0"/>
            <a:t>Mid ratio Districts are </a:t>
          </a:r>
          <a:r>
            <a:rPr lang="en-IN" sz="1100" b="1" baseline="0"/>
            <a:t>Jogulamba Gadwal </a:t>
          </a:r>
        </a:p>
        <a:p>
          <a:endParaRPr lang="en-IN" sz="1100" baseline="0"/>
        </a:p>
        <a:p>
          <a:r>
            <a:rPr lang="en-IN" sz="1100" baseline="0"/>
            <a:t>Bottom 3 are </a:t>
          </a:r>
          <a:r>
            <a:rPr lang="en-IN" sz="1100" b="1" baseline="0"/>
            <a:t>Hyderabad, Warangul(Urban) and Mahbubnagar </a:t>
          </a:r>
        </a:p>
        <a:p>
          <a:endParaRPr lang="en-IN" sz="1100" baseline="0"/>
        </a:p>
        <a:p>
          <a:r>
            <a:rPr lang="en-IN" sz="1100" baseline="0"/>
            <a:t>Please note: </a:t>
          </a:r>
          <a:r>
            <a:rPr lang="en-IN" sz="1100" b="1" baseline="0">
              <a:solidFill>
                <a:schemeClr val="dk1"/>
              </a:solidFill>
              <a:effectLst/>
              <a:latin typeface="+mn-lt"/>
              <a:ea typeface="+mn-ea"/>
              <a:cs typeface="+mn-cs"/>
            </a:rPr>
            <a:t>Mulugu</a:t>
          </a:r>
          <a:r>
            <a:rPr lang="en-IN" sz="1100" baseline="0">
              <a:solidFill>
                <a:schemeClr val="dk1"/>
              </a:solidFill>
              <a:effectLst/>
              <a:latin typeface="+mn-lt"/>
              <a:ea typeface="+mn-ea"/>
              <a:cs typeface="+mn-cs"/>
            </a:rPr>
            <a:t> is not considered as Bottom 3 as it does not the data for 2016,2017 and 2018 </a:t>
          </a:r>
          <a:endParaRPr lang="en-IN" sz="1100" baseline="0"/>
        </a:p>
        <a:p>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289560</xdr:colOff>
      <xdr:row>2</xdr:row>
      <xdr:rowOff>76200</xdr:rowOff>
    </xdr:from>
    <xdr:to>
      <xdr:col>11</xdr:col>
      <xdr:colOff>83820</xdr:colOff>
      <xdr:row>7</xdr:row>
      <xdr:rowOff>167640</xdr:rowOff>
    </xdr:to>
    <xdr:sp macro="" textlink="">
      <xdr:nvSpPr>
        <xdr:cNvPr id="2" name="TextBox 1">
          <a:extLst>
            <a:ext uri="{FF2B5EF4-FFF2-40B4-BE49-F238E27FC236}">
              <a16:creationId xmlns:a16="http://schemas.microsoft.com/office/drawing/2014/main" id="{08BC0CFB-5006-A5D0-6BA9-81E94600A729}"/>
            </a:ext>
          </a:extLst>
        </xdr:cNvPr>
        <xdr:cNvSpPr txBox="1"/>
      </xdr:nvSpPr>
      <xdr:spPr>
        <a:xfrm>
          <a:off x="5654040" y="464820"/>
          <a:ext cx="3451860" cy="1005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aseline="0"/>
            <a:t>This data was pulled out by chatGPT with the search word - E</a:t>
          </a:r>
          <a:r>
            <a:rPr lang="en-IN" sz="1100" b="0" i="0">
              <a:solidFill>
                <a:schemeClr val="dk1"/>
              </a:solidFill>
              <a:effectLst/>
              <a:latin typeface="+mn-lt"/>
              <a:ea typeface="+mn-ea"/>
              <a:cs typeface="+mn-cs"/>
            </a:rPr>
            <a:t>stimated population numbers for Telangana state districts as of 2019 and 2020, based on data from the Telangana government:</a:t>
          </a:r>
          <a:r>
            <a:rPr lang="en-IN" sz="1100" baseline="0"/>
            <a:t> </a:t>
          </a:r>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419100</xdr:colOff>
      <xdr:row>14</xdr:row>
      <xdr:rowOff>133350</xdr:rowOff>
    </xdr:from>
    <xdr:to>
      <xdr:col>11</xdr:col>
      <xdr:colOff>60960</xdr:colOff>
      <xdr:row>24</xdr:row>
      <xdr:rowOff>167640</xdr:rowOff>
    </xdr:to>
    <xdr:graphicFrame macro="">
      <xdr:nvGraphicFramePr>
        <xdr:cNvPr id="2" name="Chart 1">
          <a:extLst>
            <a:ext uri="{FF2B5EF4-FFF2-40B4-BE49-F238E27FC236}">
              <a16:creationId xmlns:a16="http://schemas.microsoft.com/office/drawing/2014/main" id="{8D7F5014-56B8-7695-7F90-DD40DCEFE6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312420</xdr:colOff>
      <xdr:row>14</xdr:row>
      <xdr:rowOff>110490</xdr:rowOff>
    </xdr:from>
    <xdr:to>
      <xdr:col>18</xdr:col>
      <xdr:colOff>15240</xdr:colOff>
      <xdr:row>25</xdr:row>
      <xdr:rowOff>0</xdr:rowOff>
    </xdr:to>
    <xdr:graphicFrame macro="">
      <xdr:nvGraphicFramePr>
        <xdr:cNvPr id="3" name="Chart 2">
          <a:extLst>
            <a:ext uri="{FF2B5EF4-FFF2-40B4-BE49-F238E27FC236}">
              <a16:creationId xmlns:a16="http://schemas.microsoft.com/office/drawing/2014/main" id="{10F575CC-F9AD-BC9A-F53C-A10756EC5A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16</xdr:col>
      <xdr:colOff>190500</xdr:colOff>
      <xdr:row>1</xdr:row>
      <xdr:rowOff>205740</xdr:rowOff>
    </xdr:from>
    <xdr:to>
      <xdr:col>18</xdr:col>
      <xdr:colOff>571500</xdr:colOff>
      <xdr:row>10</xdr:row>
      <xdr:rowOff>38100</xdr:rowOff>
    </xdr:to>
    <xdr:sp macro="" textlink="">
      <xdr:nvSpPr>
        <xdr:cNvPr id="2" name="TextBox 1">
          <a:extLst>
            <a:ext uri="{FF2B5EF4-FFF2-40B4-BE49-F238E27FC236}">
              <a16:creationId xmlns:a16="http://schemas.microsoft.com/office/drawing/2014/main" id="{FC443065-781B-7A26-9874-3A02C841B55C}"/>
            </a:ext>
          </a:extLst>
        </xdr:cNvPr>
        <xdr:cNvSpPr txBox="1"/>
      </xdr:nvSpPr>
      <xdr:spPr>
        <a:xfrm>
          <a:off x="12100560" y="396240"/>
          <a:ext cx="1600200" cy="16078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a:solidFill>
                <a:schemeClr val="dk1"/>
              </a:solidFill>
              <a:effectLst/>
              <a:latin typeface="+mn-lt"/>
              <a:ea typeface="+mn-ea"/>
              <a:cs typeface="+mn-cs"/>
            </a:rPr>
            <a:t>These figures are based on approximate</a:t>
          </a:r>
          <a:r>
            <a:rPr lang="en-IN" sz="1100" b="0" i="0" baseline="0">
              <a:solidFill>
                <a:schemeClr val="dk1"/>
              </a:solidFill>
              <a:effectLst/>
              <a:latin typeface="+mn-lt"/>
              <a:ea typeface="+mn-ea"/>
              <a:cs typeface="+mn-cs"/>
            </a:rPr>
            <a:t> </a:t>
          </a:r>
          <a:r>
            <a:rPr lang="en-IN" sz="1100" b="0" i="0">
              <a:solidFill>
                <a:schemeClr val="dk1"/>
              </a:solidFill>
              <a:effectLst/>
              <a:latin typeface="+mn-lt"/>
              <a:ea typeface="+mn-ea"/>
              <a:cs typeface="+mn-cs"/>
            </a:rPr>
            <a:t>estimates and can vary depending on a number of factors, such as the </a:t>
          </a:r>
          <a:r>
            <a:rPr lang="en-IN" sz="1100" b="1" i="0">
              <a:solidFill>
                <a:schemeClr val="dk1"/>
              </a:solidFill>
              <a:effectLst/>
              <a:latin typeface="+mn-lt"/>
              <a:ea typeface="+mn-ea"/>
              <a:cs typeface="+mn-cs"/>
            </a:rPr>
            <a:t>type of traveler, </a:t>
          </a:r>
          <a:r>
            <a:rPr lang="en-IN" sz="1100" b="0" i="0">
              <a:solidFill>
                <a:schemeClr val="dk1"/>
              </a:solidFill>
              <a:effectLst/>
              <a:latin typeface="+mn-lt"/>
              <a:ea typeface="+mn-ea"/>
              <a:cs typeface="+mn-cs"/>
            </a:rPr>
            <a:t>the </a:t>
          </a:r>
          <a:r>
            <a:rPr lang="en-IN" sz="1100" b="1" i="0">
              <a:solidFill>
                <a:schemeClr val="dk1"/>
              </a:solidFill>
              <a:effectLst/>
              <a:latin typeface="+mn-lt"/>
              <a:ea typeface="+mn-ea"/>
              <a:cs typeface="+mn-cs"/>
            </a:rPr>
            <a:t>purpose of the trip</a:t>
          </a:r>
          <a:r>
            <a:rPr lang="en-IN" sz="1100" b="0" i="0">
              <a:solidFill>
                <a:schemeClr val="dk1"/>
              </a:solidFill>
              <a:effectLst/>
              <a:latin typeface="+mn-lt"/>
              <a:ea typeface="+mn-ea"/>
              <a:cs typeface="+mn-cs"/>
            </a:rPr>
            <a:t>, and </a:t>
          </a:r>
          <a:r>
            <a:rPr lang="en-IN" sz="1100" b="1" i="0">
              <a:solidFill>
                <a:schemeClr val="dk1"/>
              </a:solidFill>
              <a:effectLst/>
              <a:latin typeface="+mn-lt"/>
              <a:ea typeface="+mn-ea"/>
              <a:cs typeface="+mn-cs"/>
            </a:rPr>
            <a:t>the duration of the stay.</a:t>
          </a:r>
          <a:endParaRPr lang="en-IN" sz="1100" b="1"/>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Tourismproject\Domestic_visitors1.xlsx" TargetMode="External"/><Relationship Id="rId1" Type="http://schemas.openxmlformats.org/officeDocument/2006/relationships/externalLinkPath" Target="/Tourismproject/Domestic_visitors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omestic_visitors"/>
      <sheetName val="Pivot"/>
      <sheetName val="Question 2&amp;3"/>
    </sheetNames>
    <sheetDataSet>
      <sheetData sheetId="0" refreshError="1"/>
      <sheetData sheetId="1" refreshError="1"/>
      <sheetData sheetId="2">
        <row r="3">
          <cell r="B3" t="str">
            <v>Mancherial</v>
          </cell>
          <cell r="G3">
            <v>1.4250071531159545</v>
          </cell>
        </row>
        <row r="4">
          <cell r="B4" t="str">
            <v>Warangal (Rural)</v>
          </cell>
          <cell r="G4">
            <v>1.0660789932007666</v>
          </cell>
        </row>
        <row r="5">
          <cell r="B5" t="str">
            <v xml:space="preserve">Bhadradri Kothagudem </v>
          </cell>
          <cell r="G5">
            <v>0.94860465183472131</v>
          </cell>
        </row>
        <row r="33">
          <cell r="B33" t="str">
            <v>Warangal (Urban)</v>
          </cell>
          <cell r="G33">
            <v>-0.48634033814644773</v>
          </cell>
        </row>
        <row r="34">
          <cell r="B34" t="str">
            <v>Nalgonda</v>
          </cell>
          <cell r="G34">
            <v>-0.60618184619516091</v>
          </cell>
        </row>
        <row r="35">
          <cell r="B35" t="str">
            <v xml:space="preserve">Karimnagar </v>
          </cell>
          <cell r="G35">
            <v>-0.69678515101585969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FEAF5-4BE9-42D4-8508-799E53E860FC}">
  <dimension ref="B1:U37"/>
  <sheetViews>
    <sheetView showGridLines="0" tabSelected="1" topLeftCell="A3" workbookViewId="0">
      <selection activeCell="P3" sqref="P3"/>
    </sheetView>
  </sheetViews>
  <sheetFormatPr defaultRowHeight="14.4" x14ac:dyDescent="0.3"/>
  <cols>
    <col min="1" max="1" width="2.6640625" style="4" customWidth="1"/>
    <col min="2" max="2" width="22.77734375" style="4" bestFit="1" customWidth="1"/>
    <col min="3" max="6" width="8.88671875" style="4"/>
    <col min="7" max="7" width="13.5546875" style="4" bestFit="1" customWidth="1"/>
    <col min="8" max="8" width="13.5546875" style="4" customWidth="1"/>
    <col min="9" max="9" width="22.77734375" style="4" bestFit="1" customWidth="1"/>
    <col min="10" max="13" width="8.88671875" style="4"/>
    <col min="14" max="14" width="11.77734375" style="4" bestFit="1" customWidth="1"/>
    <col min="15" max="15" width="4.6640625" style="4" customWidth="1"/>
    <col min="16" max="16" width="22.77734375" style="4" bestFit="1" customWidth="1"/>
    <col min="17" max="20" width="8.88671875" style="4"/>
    <col min="21" max="21" width="11.33203125" style="4" customWidth="1"/>
    <col min="22" max="16384" width="8.88671875" style="4"/>
  </cols>
  <sheetData>
    <row r="1" spans="2:21" ht="15" thickBot="1" x14ac:dyDescent="0.35"/>
    <row r="2" spans="2:21" s="3" customFormat="1" ht="18.600000000000001" thickBot="1" x14ac:dyDescent="0.4">
      <c r="B2" s="146" t="s">
        <v>78</v>
      </c>
      <c r="C2" s="147"/>
      <c r="D2" s="147"/>
      <c r="E2" s="147"/>
      <c r="F2" s="147"/>
      <c r="G2" s="148"/>
      <c r="H2" s="31"/>
      <c r="I2" s="146" t="s">
        <v>62</v>
      </c>
      <c r="J2" s="147"/>
      <c r="K2" s="147"/>
      <c r="L2" s="147"/>
      <c r="M2" s="147"/>
      <c r="N2" s="148"/>
      <c r="P2" s="146" t="s">
        <v>29</v>
      </c>
      <c r="Q2" s="147"/>
      <c r="R2" s="147"/>
      <c r="S2" s="147"/>
      <c r="T2" s="147"/>
      <c r="U2" s="148"/>
    </row>
    <row r="3" spans="2:21" x14ac:dyDescent="0.3">
      <c r="B3" s="13" t="s">
        <v>0</v>
      </c>
      <c r="C3" s="13">
        <v>2016</v>
      </c>
      <c r="D3" s="13">
        <v>2017</v>
      </c>
      <c r="E3" s="13">
        <v>2018</v>
      </c>
      <c r="F3" s="13">
        <v>2019</v>
      </c>
      <c r="G3" s="13" t="s">
        <v>29</v>
      </c>
      <c r="H3" s="3"/>
      <c r="I3" s="13" t="s">
        <v>0</v>
      </c>
      <c r="J3" s="13">
        <v>2016</v>
      </c>
      <c r="K3" s="13">
        <v>2017</v>
      </c>
      <c r="L3" s="13">
        <v>2018</v>
      </c>
      <c r="M3" s="13">
        <v>2019</v>
      </c>
      <c r="N3" s="13" t="s">
        <v>57</v>
      </c>
      <c r="P3" s="13" t="s">
        <v>0</v>
      </c>
      <c r="Q3" s="13">
        <v>2016</v>
      </c>
      <c r="R3" s="13">
        <v>2017</v>
      </c>
      <c r="S3" s="13">
        <v>2018</v>
      </c>
      <c r="T3" s="13">
        <v>2019</v>
      </c>
      <c r="U3" s="13" t="s">
        <v>57</v>
      </c>
    </row>
    <row r="4" spans="2:21" x14ac:dyDescent="0.3">
      <c r="B4" s="28" t="s">
        <v>5</v>
      </c>
      <c r="C4" s="15">
        <v>23394705</v>
      </c>
      <c r="D4" s="15">
        <v>27160242</v>
      </c>
      <c r="E4" s="15">
        <v>19543651</v>
      </c>
      <c r="F4" s="15">
        <v>13802362</v>
      </c>
      <c r="G4" s="29">
        <v>83900960</v>
      </c>
      <c r="H4" s="3"/>
      <c r="I4" s="30" t="s">
        <v>5</v>
      </c>
      <c r="J4" s="15">
        <v>163631</v>
      </c>
      <c r="K4" s="15">
        <v>247179</v>
      </c>
      <c r="L4" s="15">
        <v>314788</v>
      </c>
      <c r="M4" s="15">
        <v>319300</v>
      </c>
      <c r="N4" s="15">
        <v>1044898</v>
      </c>
      <c r="P4" s="30" t="s">
        <v>5</v>
      </c>
      <c r="Q4" s="15">
        <v>23558336</v>
      </c>
      <c r="R4" s="15">
        <v>27407421</v>
      </c>
      <c r="S4" s="15">
        <v>19858439</v>
      </c>
      <c r="T4" s="15">
        <v>14121662</v>
      </c>
      <c r="U4" s="15">
        <v>84945858</v>
      </c>
    </row>
    <row r="5" spans="2:21" x14ac:dyDescent="0.3">
      <c r="B5" s="28" t="s">
        <v>21</v>
      </c>
      <c r="C5" s="15">
        <v>2176801</v>
      </c>
      <c r="D5" s="15">
        <v>11919347</v>
      </c>
      <c r="E5" s="15">
        <v>10834231</v>
      </c>
      <c r="F5" s="15">
        <v>16832897</v>
      </c>
      <c r="G5" s="29">
        <v>41763276</v>
      </c>
      <c r="H5" s="3"/>
      <c r="I5" s="30" t="s">
        <v>21</v>
      </c>
      <c r="J5" s="15">
        <v>0</v>
      </c>
      <c r="K5" s="15">
        <v>0</v>
      </c>
      <c r="L5" s="15">
        <v>0</v>
      </c>
      <c r="M5" s="15">
        <v>0</v>
      </c>
      <c r="N5" s="15">
        <v>0</v>
      </c>
      <c r="P5" s="30" t="s">
        <v>21</v>
      </c>
      <c r="Q5" s="15">
        <v>2176801</v>
      </c>
      <c r="R5" s="15">
        <v>11919347</v>
      </c>
      <c r="S5" s="15">
        <v>10834231</v>
      </c>
      <c r="T5" s="15">
        <v>16832897</v>
      </c>
      <c r="U5" s="15">
        <v>41763276</v>
      </c>
    </row>
    <row r="6" spans="2:21" x14ac:dyDescent="0.3">
      <c r="B6" s="28" t="s">
        <v>31</v>
      </c>
      <c r="C6" s="15">
        <v>25788035</v>
      </c>
      <c r="D6" s="15">
        <v>1420002</v>
      </c>
      <c r="E6" s="15">
        <v>1723336</v>
      </c>
      <c r="F6" s="15">
        <v>1795230</v>
      </c>
      <c r="G6" s="29">
        <v>30726603</v>
      </c>
      <c r="H6" s="3"/>
      <c r="I6" s="30" t="s">
        <v>31</v>
      </c>
      <c r="J6" s="15">
        <v>1899</v>
      </c>
      <c r="K6" s="15">
        <v>2630</v>
      </c>
      <c r="L6" s="15">
        <v>1842</v>
      </c>
      <c r="M6" s="15">
        <v>2450</v>
      </c>
      <c r="N6" s="15">
        <v>8821</v>
      </c>
      <c r="P6" s="30" t="s">
        <v>31</v>
      </c>
      <c r="Q6" s="15">
        <v>25789934</v>
      </c>
      <c r="R6" s="15">
        <v>1422632</v>
      </c>
      <c r="S6" s="15">
        <v>1725178</v>
      </c>
      <c r="T6" s="15">
        <v>1797680</v>
      </c>
      <c r="U6" s="15">
        <v>30735424</v>
      </c>
    </row>
    <row r="7" spans="2:21" x14ac:dyDescent="0.3">
      <c r="B7" s="28" t="s">
        <v>32</v>
      </c>
      <c r="C7" s="15">
        <v>1728600</v>
      </c>
      <c r="D7" s="15">
        <v>7001728</v>
      </c>
      <c r="E7" s="15">
        <v>13673378</v>
      </c>
      <c r="F7" s="15">
        <v>4489374</v>
      </c>
      <c r="G7" s="29">
        <v>26893080</v>
      </c>
      <c r="H7" s="3"/>
      <c r="I7" s="30" t="s">
        <v>32</v>
      </c>
      <c r="J7" s="15">
        <v>0</v>
      </c>
      <c r="K7" s="15">
        <v>0</v>
      </c>
      <c r="L7" s="15">
        <v>0</v>
      </c>
      <c r="M7" s="15">
        <v>0</v>
      </c>
      <c r="N7" s="15">
        <v>0</v>
      </c>
      <c r="P7" s="30" t="s">
        <v>32</v>
      </c>
      <c r="Q7" s="15">
        <v>1728600</v>
      </c>
      <c r="R7" s="15">
        <v>7001728</v>
      </c>
      <c r="S7" s="15">
        <v>13673378</v>
      </c>
      <c r="T7" s="15">
        <v>4489374</v>
      </c>
      <c r="U7" s="15">
        <v>26893080</v>
      </c>
    </row>
    <row r="8" spans="2:21" x14ac:dyDescent="0.3">
      <c r="B8" s="28" t="s">
        <v>4</v>
      </c>
      <c r="C8" s="15">
        <v>889030</v>
      </c>
      <c r="D8" s="15">
        <v>4094317</v>
      </c>
      <c r="E8" s="15">
        <v>3799878</v>
      </c>
      <c r="F8" s="15">
        <v>12817737</v>
      </c>
      <c r="G8" s="29">
        <v>21600962</v>
      </c>
      <c r="H8" s="3"/>
      <c r="I8" s="30" t="s">
        <v>4</v>
      </c>
      <c r="J8" s="15">
        <v>0</v>
      </c>
      <c r="K8" s="15">
        <v>0</v>
      </c>
      <c r="L8" s="15">
        <v>0</v>
      </c>
      <c r="M8" s="15">
        <v>0</v>
      </c>
      <c r="N8" s="15">
        <v>0</v>
      </c>
      <c r="P8" s="30" t="s">
        <v>4</v>
      </c>
      <c r="Q8" s="15">
        <v>889030</v>
      </c>
      <c r="R8" s="15">
        <v>4094317</v>
      </c>
      <c r="S8" s="15">
        <v>3799878</v>
      </c>
      <c r="T8" s="15">
        <v>12817737</v>
      </c>
      <c r="U8" s="15">
        <v>21600962</v>
      </c>
    </row>
    <row r="9" spans="2:21" x14ac:dyDescent="0.3">
      <c r="B9" s="28" t="s">
        <v>15</v>
      </c>
      <c r="C9" s="15">
        <v>3463200</v>
      </c>
      <c r="D9" s="15">
        <v>7726869</v>
      </c>
      <c r="E9" s="15">
        <v>3900000</v>
      </c>
      <c r="F9" s="15">
        <v>5452570</v>
      </c>
      <c r="G9" s="29">
        <v>20542639</v>
      </c>
      <c r="H9" s="3"/>
      <c r="I9" s="30" t="s">
        <v>15</v>
      </c>
      <c r="J9" s="15">
        <v>0</v>
      </c>
      <c r="K9" s="15">
        <v>0</v>
      </c>
      <c r="L9" s="15">
        <v>0</v>
      </c>
      <c r="M9" s="15">
        <v>0</v>
      </c>
      <c r="N9" s="15">
        <v>0</v>
      </c>
      <c r="P9" s="30" t="s">
        <v>15</v>
      </c>
      <c r="Q9" s="15">
        <v>3463200</v>
      </c>
      <c r="R9" s="15">
        <v>7726869</v>
      </c>
      <c r="S9" s="15">
        <v>3900000</v>
      </c>
      <c r="T9" s="15">
        <v>5452570</v>
      </c>
      <c r="U9" s="15">
        <v>20542639</v>
      </c>
    </row>
    <row r="10" spans="2:21" x14ac:dyDescent="0.3">
      <c r="B10" s="28" t="s">
        <v>35</v>
      </c>
      <c r="C10" s="15">
        <v>243400</v>
      </c>
      <c r="D10" s="15">
        <v>1831010</v>
      </c>
      <c r="E10" s="15">
        <v>16895925</v>
      </c>
      <c r="F10" s="15">
        <v>662530</v>
      </c>
      <c r="G10" s="29">
        <v>19632865</v>
      </c>
      <c r="H10" s="3"/>
      <c r="I10" s="30" t="s">
        <v>35</v>
      </c>
      <c r="J10" s="15">
        <v>86</v>
      </c>
      <c r="K10" s="15">
        <v>582</v>
      </c>
      <c r="L10" s="15">
        <v>539</v>
      </c>
      <c r="M10" s="15">
        <v>45</v>
      </c>
      <c r="N10" s="15">
        <v>1252</v>
      </c>
      <c r="P10" s="30" t="s">
        <v>35</v>
      </c>
      <c r="Q10" s="15">
        <v>243486</v>
      </c>
      <c r="R10" s="15">
        <v>1831592</v>
      </c>
      <c r="S10" s="15">
        <v>16896464</v>
      </c>
      <c r="T10" s="15">
        <v>662575</v>
      </c>
      <c r="U10" s="15">
        <v>19634117</v>
      </c>
    </row>
    <row r="11" spans="2:21" x14ac:dyDescent="0.3">
      <c r="B11" s="28" t="s">
        <v>36</v>
      </c>
      <c r="C11" s="15">
        <v>8304766</v>
      </c>
      <c r="D11" s="15">
        <v>3488229</v>
      </c>
      <c r="E11" s="15">
        <v>2852308</v>
      </c>
      <c r="F11" s="15">
        <v>2534815</v>
      </c>
      <c r="G11" s="29">
        <v>17180118</v>
      </c>
      <c r="H11" s="3"/>
      <c r="I11" s="30" t="s">
        <v>36</v>
      </c>
      <c r="J11" s="15">
        <v>868</v>
      </c>
      <c r="K11" s="15">
        <v>520</v>
      </c>
      <c r="L11" s="15">
        <v>454</v>
      </c>
      <c r="M11" s="15">
        <v>440</v>
      </c>
      <c r="N11" s="15">
        <v>2282</v>
      </c>
      <c r="P11" s="30" t="s">
        <v>36</v>
      </c>
      <c r="Q11" s="15">
        <v>8305634</v>
      </c>
      <c r="R11" s="15">
        <v>3488749</v>
      </c>
      <c r="S11" s="15">
        <v>2852762</v>
      </c>
      <c r="T11" s="15">
        <v>2535255</v>
      </c>
      <c r="U11" s="15">
        <v>17182400</v>
      </c>
    </row>
    <row r="12" spans="2:21" x14ac:dyDescent="0.3">
      <c r="B12" s="28" t="s">
        <v>18</v>
      </c>
      <c r="C12" s="15">
        <v>916610</v>
      </c>
      <c r="D12" s="15">
        <v>4405083</v>
      </c>
      <c r="E12" s="15">
        <v>4177325</v>
      </c>
      <c r="F12" s="15">
        <v>3816778</v>
      </c>
      <c r="G12" s="29">
        <v>13315796</v>
      </c>
      <c r="H12" s="3"/>
      <c r="I12" s="30" t="s">
        <v>18</v>
      </c>
      <c r="J12" s="15">
        <v>0</v>
      </c>
      <c r="K12" s="15">
        <v>0</v>
      </c>
      <c r="L12" s="15">
        <v>2</v>
      </c>
      <c r="M12" s="15">
        <v>0</v>
      </c>
      <c r="N12" s="15">
        <v>2</v>
      </c>
      <c r="P12" s="30" t="s">
        <v>18</v>
      </c>
      <c r="Q12" s="15">
        <v>916610</v>
      </c>
      <c r="R12" s="15">
        <v>4405083</v>
      </c>
      <c r="S12" s="15">
        <v>4177327</v>
      </c>
      <c r="T12" s="15">
        <v>3816778</v>
      </c>
      <c r="U12" s="15">
        <v>13315798</v>
      </c>
    </row>
    <row r="13" spans="2:21" x14ac:dyDescent="0.3">
      <c r="B13" s="28" t="s">
        <v>6</v>
      </c>
      <c r="C13" s="15">
        <v>623077</v>
      </c>
      <c r="D13" s="15">
        <v>3641401</v>
      </c>
      <c r="E13" s="15">
        <v>3952921</v>
      </c>
      <c r="F13" s="15">
        <v>3086115</v>
      </c>
      <c r="G13" s="29">
        <v>11303514</v>
      </c>
      <c r="H13" s="3"/>
      <c r="I13" s="30" t="s">
        <v>6</v>
      </c>
      <c r="J13" s="15">
        <v>0</v>
      </c>
      <c r="K13" s="15">
        <v>0</v>
      </c>
      <c r="L13" s="15">
        <v>0</v>
      </c>
      <c r="M13" s="15">
        <v>0</v>
      </c>
      <c r="N13" s="15">
        <v>0</v>
      </c>
      <c r="P13" s="30" t="s">
        <v>6</v>
      </c>
      <c r="Q13" s="15">
        <v>623077</v>
      </c>
      <c r="R13" s="15">
        <v>3641401</v>
      </c>
      <c r="S13" s="15">
        <v>3952921</v>
      </c>
      <c r="T13" s="15">
        <v>3086115</v>
      </c>
      <c r="U13" s="15">
        <v>11303514</v>
      </c>
    </row>
    <row r="14" spans="2:21" x14ac:dyDescent="0.3">
      <c r="B14" s="30" t="s">
        <v>23</v>
      </c>
      <c r="C14" s="15">
        <v>778000</v>
      </c>
      <c r="D14" s="15">
        <v>2823450</v>
      </c>
      <c r="E14" s="15">
        <v>2269900</v>
      </c>
      <c r="F14" s="15">
        <v>4553160</v>
      </c>
      <c r="G14" s="15">
        <v>10424510</v>
      </c>
      <c r="I14" s="30" t="s">
        <v>23</v>
      </c>
      <c r="J14" s="15">
        <v>0</v>
      </c>
      <c r="K14" s="15">
        <v>0</v>
      </c>
      <c r="L14" s="15">
        <v>0</v>
      </c>
      <c r="M14" s="15">
        <v>0</v>
      </c>
      <c r="N14" s="15">
        <v>0</v>
      </c>
      <c r="P14" s="30" t="s">
        <v>23</v>
      </c>
      <c r="Q14" s="15">
        <v>778000</v>
      </c>
      <c r="R14" s="15">
        <v>2823450</v>
      </c>
      <c r="S14" s="15">
        <v>2269900</v>
      </c>
      <c r="T14" s="15">
        <v>4553160</v>
      </c>
      <c r="U14" s="15">
        <v>10424510</v>
      </c>
    </row>
    <row r="15" spans="2:21" x14ac:dyDescent="0.3">
      <c r="B15" s="30" t="s">
        <v>10</v>
      </c>
      <c r="C15" s="15">
        <v>9167468</v>
      </c>
      <c r="D15" s="15">
        <v>123976</v>
      </c>
      <c r="E15" s="15">
        <v>93448</v>
      </c>
      <c r="F15" s="15">
        <v>77491</v>
      </c>
      <c r="G15" s="15">
        <v>9462383</v>
      </c>
      <c r="I15" s="30" t="s">
        <v>10</v>
      </c>
      <c r="J15" s="15">
        <v>0</v>
      </c>
      <c r="K15" s="15">
        <v>0</v>
      </c>
      <c r="L15" s="15">
        <v>0</v>
      </c>
      <c r="M15" s="15">
        <v>0</v>
      </c>
      <c r="N15" s="15">
        <v>0</v>
      </c>
      <c r="P15" s="30" t="s">
        <v>10</v>
      </c>
      <c r="Q15" s="15">
        <v>9167468</v>
      </c>
      <c r="R15" s="15">
        <v>123976</v>
      </c>
      <c r="S15" s="15">
        <v>93448</v>
      </c>
      <c r="T15" s="15">
        <v>77491</v>
      </c>
      <c r="U15" s="15">
        <v>9462383</v>
      </c>
    </row>
    <row r="16" spans="2:21" x14ac:dyDescent="0.3">
      <c r="B16" s="30" t="s">
        <v>11</v>
      </c>
      <c r="C16" s="15">
        <v>5005031</v>
      </c>
      <c r="D16" s="15">
        <v>1542403</v>
      </c>
      <c r="E16" s="15">
        <v>1417441</v>
      </c>
      <c r="F16" s="15">
        <v>1413440</v>
      </c>
      <c r="G16" s="15">
        <v>9378315</v>
      </c>
      <c r="I16" s="30" t="s">
        <v>11</v>
      </c>
      <c r="J16" s="15">
        <v>0</v>
      </c>
      <c r="K16" s="15">
        <v>0</v>
      </c>
      <c r="L16" s="15">
        <v>0</v>
      </c>
      <c r="M16" s="15">
        <v>0</v>
      </c>
      <c r="N16" s="15">
        <v>0</v>
      </c>
      <c r="P16" s="30" t="s">
        <v>11</v>
      </c>
      <c r="Q16" s="15">
        <v>5005031</v>
      </c>
      <c r="R16" s="15">
        <v>1542403</v>
      </c>
      <c r="S16" s="15">
        <v>1417441</v>
      </c>
      <c r="T16" s="15">
        <v>1413440</v>
      </c>
      <c r="U16" s="15">
        <v>9378315</v>
      </c>
    </row>
    <row r="17" spans="2:21" x14ac:dyDescent="0.3">
      <c r="B17" s="30" t="s">
        <v>16</v>
      </c>
      <c r="C17" s="15">
        <v>588473</v>
      </c>
      <c r="D17" s="15">
        <v>2653645</v>
      </c>
      <c r="E17" s="15">
        <v>2088925</v>
      </c>
      <c r="F17" s="15">
        <v>2093312</v>
      </c>
      <c r="G17" s="15">
        <v>7424355</v>
      </c>
      <c r="I17" s="30" t="s">
        <v>16</v>
      </c>
      <c r="J17" s="15">
        <v>29</v>
      </c>
      <c r="K17" s="15">
        <v>311</v>
      </c>
      <c r="L17" s="15">
        <v>222</v>
      </c>
      <c r="M17" s="15">
        <v>199</v>
      </c>
      <c r="N17" s="15">
        <v>761</v>
      </c>
      <c r="P17" s="30" t="s">
        <v>16</v>
      </c>
      <c r="Q17" s="15">
        <v>588502</v>
      </c>
      <c r="R17" s="15">
        <v>2653956</v>
      </c>
      <c r="S17" s="15">
        <v>2089147</v>
      </c>
      <c r="T17" s="15">
        <v>2093511</v>
      </c>
      <c r="U17" s="15">
        <v>7425116</v>
      </c>
    </row>
    <row r="18" spans="2:21" x14ac:dyDescent="0.3">
      <c r="B18" s="30" t="s">
        <v>3</v>
      </c>
      <c r="C18" s="15">
        <v>5075557</v>
      </c>
      <c r="D18" s="15">
        <v>825380</v>
      </c>
      <c r="E18" s="15">
        <v>644743</v>
      </c>
      <c r="F18" s="15">
        <v>775895</v>
      </c>
      <c r="G18" s="15">
        <v>7321575</v>
      </c>
      <c r="I18" s="30" t="s">
        <v>3</v>
      </c>
      <c r="J18" s="15">
        <v>10</v>
      </c>
      <c r="K18" s="15">
        <v>11</v>
      </c>
      <c r="L18" s="15">
        <v>5</v>
      </c>
      <c r="M18" s="15">
        <v>6</v>
      </c>
      <c r="N18" s="15">
        <v>32</v>
      </c>
      <c r="P18" s="30" t="s">
        <v>3</v>
      </c>
      <c r="Q18" s="15">
        <v>5075567</v>
      </c>
      <c r="R18" s="15">
        <v>825391</v>
      </c>
      <c r="S18" s="15">
        <v>644748</v>
      </c>
      <c r="T18" s="15">
        <v>775901</v>
      </c>
      <c r="U18" s="15">
        <v>7321607</v>
      </c>
    </row>
    <row r="19" spans="2:21" x14ac:dyDescent="0.3">
      <c r="B19" s="30" t="s">
        <v>8</v>
      </c>
      <c r="C19" s="15">
        <v>523401</v>
      </c>
      <c r="D19" s="15">
        <v>2245399</v>
      </c>
      <c r="E19" s="15">
        <v>2036545</v>
      </c>
      <c r="F19" s="15">
        <v>2007995</v>
      </c>
      <c r="G19" s="15">
        <v>6813340</v>
      </c>
      <c r="I19" s="30" t="s">
        <v>8</v>
      </c>
      <c r="J19" s="15">
        <v>45</v>
      </c>
      <c r="K19" s="15">
        <v>305</v>
      </c>
      <c r="L19" s="15">
        <v>300</v>
      </c>
      <c r="M19" s="15">
        <v>295</v>
      </c>
      <c r="N19" s="15">
        <v>945</v>
      </c>
      <c r="P19" s="30" t="s">
        <v>8</v>
      </c>
      <c r="Q19" s="15">
        <v>523446</v>
      </c>
      <c r="R19" s="15">
        <v>2245704</v>
      </c>
      <c r="S19" s="15">
        <v>2036845</v>
      </c>
      <c r="T19" s="15">
        <v>2008290</v>
      </c>
      <c r="U19" s="15">
        <v>6814285</v>
      </c>
    </row>
    <row r="20" spans="2:21" x14ac:dyDescent="0.3">
      <c r="B20" s="30" t="s">
        <v>17</v>
      </c>
      <c r="C20" s="15">
        <v>5858461</v>
      </c>
      <c r="D20" s="15">
        <v>241916</v>
      </c>
      <c r="E20" s="15">
        <v>160638</v>
      </c>
      <c r="F20" s="15">
        <v>140918</v>
      </c>
      <c r="G20" s="15">
        <v>6401933</v>
      </c>
      <c r="I20" s="30" t="s">
        <v>17</v>
      </c>
      <c r="J20" s="15">
        <v>0</v>
      </c>
      <c r="K20" s="15">
        <v>0</v>
      </c>
      <c r="L20" s="15">
        <v>0</v>
      </c>
      <c r="M20" s="15">
        <v>0</v>
      </c>
      <c r="N20" s="15">
        <v>0</v>
      </c>
      <c r="P20" s="30" t="s">
        <v>17</v>
      </c>
      <c r="Q20" s="15">
        <v>5858461</v>
      </c>
      <c r="R20" s="15">
        <v>241916</v>
      </c>
      <c r="S20" s="15">
        <v>160638</v>
      </c>
      <c r="T20" s="15">
        <v>140918</v>
      </c>
      <c r="U20" s="15">
        <v>6401933</v>
      </c>
    </row>
    <row r="21" spans="2:21" x14ac:dyDescent="0.3">
      <c r="B21" s="30" t="s">
        <v>24</v>
      </c>
      <c r="C21" s="15">
        <v>358400</v>
      </c>
      <c r="D21" s="15">
        <v>1145721</v>
      </c>
      <c r="E21" s="15">
        <v>1283300</v>
      </c>
      <c r="F21" s="15">
        <v>2987864</v>
      </c>
      <c r="G21" s="15">
        <v>5775285</v>
      </c>
      <c r="I21" s="30" t="s">
        <v>24</v>
      </c>
      <c r="J21" s="15">
        <v>0</v>
      </c>
      <c r="K21" s="15">
        <v>0</v>
      </c>
      <c r="L21" s="15">
        <v>0</v>
      </c>
      <c r="M21" s="15">
        <v>0</v>
      </c>
      <c r="N21" s="15">
        <v>0</v>
      </c>
      <c r="P21" s="30" t="s">
        <v>24</v>
      </c>
      <c r="Q21" s="15">
        <v>358400</v>
      </c>
      <c r="R21" s="15">
        <v>1145721</v>
      </c>
      <c r="S21" s="15">
        <v>1283300</v>
      </c>
      <c r="T21" s="15">
        <v>2987864</v>
      </c>
      <c r="U21" s="15">
        <v>5775285</v>
      </c>
    </row>
    <row r="22" spans="2:21" x14ac:dyDescent="0.3">
      <c r="B22" s="30" t="s">
        <v>42</v>
      </c>
      <c r="C22" s="15">
        <v>0</v>
      </c>
      <c r="D22" s="15">
        <v>0</v>
      </c>
      <c r="E22" s="15">
        <v>0</v>
      </c>
      <c r="F22" s="15">
        <v>1819800</v>
      </c>
      <c r="G22" s="15">
        <v>1819800</v>
      </c>
      <c r="I22" s="30" t="s">
        <v>42</v>
      </c>
      <c r="J22" s="15">
        <v>0</v>
      </c>
      <c r="K22" s="15">
        <v>0</v>
      </c>
      <c r="L22" s="15">
        <v>0</v>
      </c>
      <c r="M22" s="15">
        <v>575</v>
      </c>
      <c r="N22" s="15">
        <v>575</v>
      </c>
      <c r="P22" s="30" t="s">
        <v>42</v>
      </c>
      <c r="Q22" s="15">
        <v>0</v>
      </c>
      <c r="R22" s="15">
        <v>0</v>
      </c>
      <c r="S22" s="15">
        <v>0</v>
      </c>
      <c r="T22" s="15">
        <v>1820375</v>
      </c>
      <c r="U22" s="15">
        <v>1820375</v>
      </c>
    </row>
    <row r="23" spans="2:21" x14ac:dyDescent="0.3">
      <c r="B23" s="30" t="s">
        <v>27</v>
      </c>
      <c r="C23" s="15">
        <v>60138</v>
      </c>
      <c r="D23" s="15">
        <v>244701</v>
      </c>
      <c r="E23" s="15">
        <v>286600</v>
      </c>
      <c r="F23" s="15">
        <v>298639</v>
      </c>
      <c r="G23" s="15">
        <v>890078</v>
      </c>
      <c r="I23" s="30" t="s">
        <v>27</v>
      </c>
      <c r="J23" s="15">
        <v>0</v>
      </c>
      <c r="K23" s="15">
        <v>0</v>
      </c>
      <c r="L23" s="15">
        <v>0</v>
      </c>
      <c r="M23" s="15">
        <v>0</v>
      </c>
      <c r="N23" s="15">
        <v>0</v>
      </c>
      <c r="P23" s="30" t="s">
        <v>27</v>
      </c>
      <c r="Q23" s="15">
        <v>60138</v>
      </c>
      <c r="R23" s="15">
        <v>244701</v>
      </c>
      <c r="S23" s="15">
        <v>286600</v>
      </c>
      <c r="T23" s="15">
        <v>298639</v>
      </c>
      <c r="U23" s="15">
        <v>890078</v>
      </c>
    </row>
    <row r="24" spans="2:21" x14ac:dyDescent="0.3">
      <c r="B24" s="30" t="s">
        <v>14</v>
      </c>
      <c r="C24" s="15">
        <v>7802</v>
      </c>
      <c r="D24" s="15">
        <v>191626</v>
      </c>
      <c r="E24" s="15">
        <v>398004</v>
      </c>
      <c r="F24" s="15">
        <v>269810</v>
      </c>
      <c r="G24" s="15">
        <v>867242</v>
      </c>
      <c r="I24" s="30" t="s">
        <v>14</v>
      </c>
      <c r="J24" s="15">
        <v>0</v>
      </c>
      <c r="K24" s="15">
        <v>0</v>
      </c>
      <c r="L24" s="15">
        <v>0</v>
      </c>
      <c r="M24" s="15">
        <v>10</v>
      </c>
      <c r="N24" s="15">
        <v>10</v>
      </c>
      <c r="P24" s="30" t="s">
        <v>14</v>
      </c>
      <c r="Q24" s="15">
        <v>7802</v>
      </c>
      <c r="R24" s="15">
        <v>191626</v>
      </c>
      <c r="S24" s="15">
        <v>398004</v>
      </c>
      <c r="T24" s="15">
        <v>269820</v>
      </c>
      <c r="U24" s="15">
        <v>867252</v>
      </c>
    </row>
    <row r="25" spans="2:21" x14ac:dyDescent="0.3">
      <c r="B25" s="30" t="s">
        <v>7</v>
      </c>
      <c r="C25" s="15">
        <v>40660</v>
      </c>
      <c r="D25" s="15">
        <v>165708</v>
      </c>
      <c r="E25" s="15">
        <v>291022</v>
      </c>
      <c r="F25" s="15">
        <v>328890</v>
      </c>
      <c r="G25" s="15">
        <v>826280</v>
      </c>
      <c r="I25" s="30" t="s">
        <v>7</v>
      </c>
      <c r="J25" s="15">
        <v>2</v>
      </c>
      <c r="K25" s="15">
        <v>0</v>
      </c>
      <c r="L25" s="15">
        <v>0</v>
      </c>
      <c r="M25" s="15">
        <v>0</v>
      </c>
      <c r="N25" s="15">
        <v>2</v>
      </c>
      <c r="P25" s="30" t="s">
        <v>7</v>
      </c>
      <c r="Q25" s="15">
        <v>40662</v>
      </c>
      <c r="R25" s="15">
        <v>165708</v>
      </c>
      <c r="S25" s="15">
        <v>291022</v>
      </c>
      <c r="T25" s="15">
        <v>328890</v>
      </c>
      <c r="U25" s="15">
        <v>826282</v>
      </c>
    </row>
    <row r="26" spans="2:21" x14ac:dyDescent="0.3">
      <c r="B26" s="30" t="s">
        <v>45</v>
      </c>
      <c r="C26" s="15">
        <v>19400</v>
      </c>
      <c r="D26" s="15">
        <v>144250</v>
      </c>
      <c r="E26" s="15">
        <v>302012</v>
      </c>
      <c r="F26" s="15">
        <v>353500</v>
      </c>
      <c r="G26" s="15">
        <v>819162</v>
      </c>
      <c r="I26" s="30" t="s">
        <v>45</v>
      </c>
      <c r="J26" s="15">
        <v>0</v>
      </c>
      <c r="K26" s="15">
        <v>306</v>
      </c>
      <c r="L26" s="15">
        <v>0</v>
      </c>
      <c r="M26" s="15">
        <v>0</v>
      </c>
      <c r="N26" s="15">
        <v>306</v>
      </c>
      <c r="P26" s="30" t="s">
        <v>45</v>
      </c>
      <c r="Q26" s="15">
        <v>19400</v>
      </c>
      <c r="R26" s="15">
        <v>144556</v>
      </c>
      <c r="S26" s="15">
        <v>302012</v>
      </c>
      <c r="T26" s="15">
        <v>353500</v>
      </c>
      <c r="U26" s="15">
        <v>819468</v>
      </c>
    </row>
    <row r="27" spans="2:21" x14ac:dyDescent="0.3">
      <c r="B27" s="30" t="s">
        <v>13</v>
      </c>
      <c r="C27" s="15">
        <v>140002</v>
      </c>
      <c r="D27" s="15">
        <v>141815</v>
      </c>
      <c r="E27" s="15">
        <v>165995</v>
      </c>
      <c r="F27" s="15">
        <v>152885</v>
      </c>
      <c r="G27" s="15">
        <v>600697</v>
      </c>
      <c r="I27" s="30" t="s">
        <v>13</v>
      </c>
      <c r="J27" s="15">
        <v>0</v>
      </c>
      <c r="K27" s="15">
        <v>0</v>
      </c>
      <c r="L27" s="15">
        <v>0</v>
      </c>
      <c r="M27" s="15">
        <v>0</v>
      </c>
      <c r="N27" s="15">
        <v>0</v>
      </c>
      <c r="P27" s="30" t="s">
        <v>13</v>
      </c>
      <c r="Q27" s="15">
        <v>140002</v>
      </c>
      <c r="R27" s="15">
        <v>141815</v>
      </c>
      <c r="S27" s="15">
        <v>165995</v>
      </c>
      <c r="T27" s="15">
        <v>152885</v>
      </c>
      <c r="U27" s="15">
        <v>600697</v>
      </c>
    </row>
    <row r="28" spans="2:21" x14ac:dyDescent="0.3">
      <c r="B28" s="30" t="s">
        <v>47</v>
      </c>
      <c r="C28" s="15">
        <v>0</v>
      </c>
      <c r="D28" s="15">
        <v>0</v>
      </c>
      <c r="E28" s="15">
        <v>0</v>
      </c>
      <c r="F28" s="15">
        <v>389250</v>
      </c>
      <c r="G28" s="15">
        <v>389250</v>
      </c>
      <c r="I28" s="30" t="s">
        <v>47</v>
      </c>
      <c r="J28" s="15">
        <v>0</v>
      </c>
      <c r="K28" s="15">
        <v>0</v>
      </c>
      <c r="L28" s="15">
        <v>0</v>
      </c>
      <c r="M28" s="15">
        <v>0</v>
      </c>
      <c r="N28" s="15">
        <v>0</v>
      </c>
      <c r="P28" s="30" t="s">
        <v>47</v>
      </c>
      <c r="Q28" s="15">
        <v>0</v>
      </c>
      <c r="R28" s="15">
        <v>0</v>
      </c>
      <c r="S28" s="15">
        <v>0</v>
      </c>
      <c r="T28" s="15">
        <v>389250</v>
      </c>
      <c r="U28" s="15">
        <v>389250</v>
      </c>
    </row>
    <row r="29" spans="2:21" x14ac:dyDescent="0.3">
      <c r="B29" s="30" t="s">
        <v>19</v>
      </c>
      <c r="C29" s="15">
        <v>6442</v>
      </c>
      <c r="D29" s="15">
        <v>21949</v>
      </c>
      <c r="E29" s="15">
        <v>41423</v>
      </c>
      <c r="F29" s="15">
        <v>46333</v>
      </c>
      <c r="G29" s="15">
        <v>116147</v>
      </c>
      <c r="I29" s="30" t="s">
        <v>19</v>
      </c>
      <c r="J29" s="15">
        <v>0</v>
      </c>
      <c r="K29" s="15">
        <v>2</v>
      </c>
      <c r="L29" s="15">
        <v>2</v>
      </c>
      <c r="M29" s="15">
        <v>1</v>
      </c>
      <c r="N29" s="15">
        <v>5</v>
      </c>
      <c r="P29" s="30" t="s">
        <v>19</v>
      </c>
      <c r="Q29" s="15">
        <v>6442</v>
      </c>
      <c r="R29" s="15">
        <v>21951</v>
      </c>
      <c r="S29" s="15">
        <v>41425</v>
      </c>
      <c r="T29" s="15">
        <v>46334</v>
      </c>
      <c r="U29" s="15">
        <v>116152</v>
      </c>
    </row>
    <row r="30" spans="2:21" x14ac:dyDescent="0.3">
      <c r="B30" s="30" t="s">
        <v>12</v>
      </c>
      <c r="C30" s="15">
        <v>0</v>
      </c>
      <c r="D30" s="15">
        <v>50991</v>
      </c>
      <c r="E30" s="15">
        <v>22554</v>
      </c>
      <c r="F30" s="15">
        <v>19189</v>
      </c>
      <c r="G30" s="15">
        <v>92734</v>
      </c>
      <c r="I30" s="30" t="s">
        <v>12</v>
      </c>
      <c r="J30" s="15">
        <v>0</v>
      </c>
      <c r="K30" s="15">
        <v>0</v>
      </c>
      <c r="L30" s="15">
        <v>0</v>
      </c>
      <c r="M30" s="15">
        <v>0</v>
      </c>
      <c r="N30" s="15">
        <v>0</v>
      </c>
      <c r="P30" s="30" t="s">
        <v>12</v>
      </c>
      <c r="Q30" s="15">
        <v>0</v>
      </c>
      <c r="R30" s="15">
        <v>50991</v>
      </c>
      <c r="S30" s="15">
        <v>22554</v>
      </c>
      <c r="T30" s="15">
        <v>19189</v>
      </c>
      <c r="U30" s="15">
        <v>92734</v>
      </c>
    </row>
    <row r="31" spans="2:21" x14ac:dyDescent="0.3">
      <c r="B31" s="30" t="s">
        <v>20</v>
      </c>
      <c r="C31" s="15">
        <v>3244</v>
      </c>
      <c r="D31" s="15">
        <v>14898</v>
      </c>
      <c r="E31" s="15">
        <v>22254</v>
      </c>
      <c r="F31" s="15">
        <v>16581</v>
      </c>
      <c r="G31" s="15">
        <v>56977</v>
      </c>
      <c r="I31" s="30" t="s">
        <v>20</v>
      </c>
      <c r="J31" s="15">
        <v>0</v>
      </c>
      <c r="K31" s="15">
        <v>0</v>
      </c>
      <c r="L31" s="15">
        <v>0</v>
      </c>
      <c r="M31" s="15">
        <v>0</v>
      </c>
      <c r="N31" s="15">
        <v>0</v>
      </c>
      <c r="P31" s="30" t="s">
        <v>20</v>
      </c>
      <c r="Q31" s="15">
        <v>3244</v>
      </c>
      <c r="R31" s="15">
        <v>14898</v>
      </c>
      <c r="S31" s="15">
        <v>22254</v>
      </c>
      <c r="T31" s="15">
        <v>16581</v>
      </c>
      <c r="U31" s="15">
        <v>56977</v>
      </c>
    </row>
    <row r="32" spans="2:21" x14ac:dyDescent="0.3">
      <c r="B32" s="30" t="s">
        <v>9</v>
      </c>
      <c r="C32" s="15">
        <v>127</v>
      </c>
      <c r="D32" s="15">
        <v>540</v>
      </c>
      <c r="E32" s="15">
        <v>572</v>
      </c>
      <c r="F32" s="15">
        <v>534</v>
      </c>
      <c r="G32" s="15">
        <v>1773</v>
      </c>
      <c r="I32" s="30" t="s">
        <v>9</v>
      </c>
      <c r="J32" s="15">
        <v>0</v>
      </c>
      <c r="K32" s="15">
        <v>0</v>
      </c>
      <c r="L32" s="15">
        <v>0</v>
      </c>
      <c r="M32" s="15">
        <v>0</v>
      </c>
      <c r="N32" s="15">
        <v>0</v>
      </c>
      <c r="P32" s="30" t="s">
        <v>9</v>
      </c>
      <c r="Q32" s="15">
        <v>127</v>
      </c>
      <c r="R32" s="15">
        <v>540</v>
      </c>
      <c r="S32" s="15">
        <v>572</v>
      </c>
      <c r="T32" s="15">
        <v>534</v>
      </c>
      <c r="U32" s="15">
        <v>1773</v>
      </c>
    </row>
    <row r="33" spans="2:21" x14ac:dyDescent="0.3">
      <c r="B33" s="30" t="s">
        <v>50</v>
      </c>
      <c r="C33" s="15">
        <v>0</v>
      </c>
      <c r="D33" s="15">
        <v>0</v>
      </c>
      <c r="E33" s="15">
        <v>0</v>
      </c>
      <c r="F33" s="15">
        <v>0</v>
      </c>
      <c r="G33" s="15">
        <v>0</v>
      </c>
      <c r="I33" s="30" t="s">
        <v>50</v>
      </c>
      <c r="J33" s="15">
        <v>0</v>
      </c>
      <c r="K33" s="15">
        <v>0</v>
      </c>
      <c r="L33" s="15">
        <v>0</v>
      </c>
      <c r="M33" s="15">
        <v>0</v>
      </c>
      <c r="N33" s="15">
        <v>0</v>
      </c>
      <c r="P33" s="30" t="s">
        <v>50</v>
      </c>
      <c r="Q33" s="15">
        <v>0</v>
      </c>
      <c r="R33" s="15">
        <v>0</v>
      </c>
      <c r="S33" s="15">
        <v>0</v>
      </c>
      <c r="T33" s="15">
        <v>0</v>
      </c>
      <c r="U33" s="15">
        <v>0</v>
      </c>
    </row>
    <row r="34" spans="2:21" x14ac:dyDescent="0.3">
      <c r="B34" s="30" t="s">
        <v>22</v>
      </c>
      <c r="C34" s="15">
        <v>0</v>
      </c>
      <c r="D34" s="15">
        <v>0</v>
      </c>
      <c r="E34" s="15">
        <v>0</v>
      </c>
      <c r="F34" s="15">
        <v>0</v>
      </c>
      <c r="G34" s="15">
        <v>0</v>
      </c>
      <c r="I34" s="30" t="s">
        <v>22</v>
      </c>
      <c r="J34" s="15">
        <v>0</v>
      </c>
      <c r="K34" s="15">
        <v>0</v>
      </c>
      <c r="L34" s="15">
        <v>0</v>
      </c>
      <c r="M34" s="15">
        <v>0</v>
      </c>
      <c r="N34" s="15">
        <v>0</v>
      </c>
      <c r="P34" s="30" t="s">
        <v>22</v>
      </c>
      <c r="Q34" s="15">
        <v>0</v>
      </c>
      <c r="R34" s="15">
        <v>0</v>
      </c>
      <c r="S34" s="15">
        <v>0</v>
      </c>
      <c r="T34" s="15">
        <v>0</v>
      </c>
      <c r="U34" s="15">
        <v>0</v>
      </c>
    </row>
    <row r="35" spans="2:21" x14ac:dyDescent="0.3">
      <c r="B35" s="30" t="s">
        <v>25</v>
      </c>
      <c r="C35" s="15">
        <v>0</v>
      </c>
      <c r="D35" s="15">
        <v>0</v>
      </c>
      <c r="E35" s="15">
        <v>0</v>
      </c>
      <c r="F35" s="15">
        <v>0</v>
      </c>
      <c r="G35" s="15">
        <v>0</v>
      </c>
      <c r="I35" s="30" t="s">
        <v>25</v>
      </c>
      <c r="J35" s="15">
        <v>0</v>
      </c>
      <c r="K35" s="15">
        <v>0</v>
      </c>
      <c r="L35" s="15">
        <v>0</v>
      </c>
      <c r="M35" s="15">
        <v>0</v>
      </c>
      <c r="N35" s="15">
        <v>0</v>
      </c>
      <c r="P35" s="30" t="s">
        <v>25</v>
      </c>
      <c r="Q35" s="15">
        <v>0</v>
      </c>
      <c r="R35" s="15">
        <v>0</v>
      </c>
      <c r="S35" s="15">
        <v>0</v>
      </c>
      <c r="T35" s="15">
        <v>0</v>
      </c>
      <c r="U35" s="15">
        <v>0</v>
      </c>
    </row>
    <row r="36" spans="2:21" x14ac:dyDescent="0.3">
      <c r="B36" s="30" t="s">
        <v>26</v>
      </c>
      <c r="C36" s="15">
        <v>0</v>
      </c>
      <c r="D36" s="15">
        <v>0</v>
      </c>
      <c r="E36" s="15">
        <v>0</v>
      </c>
      <c r="F36" s="15">
        <v>0</v>
      </c>
      <c r="G36" s="15">
        <v>0</v>
      </c>
      <c r="I36" s="30" t="s">
        <v>26</v>
      </c>
      <c r="J36" s="15">
        <v>0</v>
      </c>
      <c r="K36" s="15">
        <v>0</v>
      </c>
      <c r="L36" s="15">
        <v>0</v>
      </c>
      <c r="M36" s="15">
        <v>0</v>
      </c>
      <c r="N36" s="15">
        <v>0</v>
      </c>
      <c r="P36" s="30" t="s">
        <v>26</v>
      </c>
      <c r="Q36" s="15">
        <v>0</v>
      </c>
      <c r="R36" s="15">
        <v>0</v>
      </c>
      <c r="S36" s="15">
        <v>0</v>
      </c>
      <c r="T36" s="15">
        <v>0</v>
      </c>
      <c r="U36" s="15">
        <v>0</v>
      </c>
    </row>
    <row r="37" spans="2:21" x14ac:dyDescent="0.3">
      <c r="B37" s="29" t="s">
        <v>58</v>
      </c>
      <c r="C37" s="29">
        <v>95160830</v>
      </c>
      <c r="D37" s="29">
        <v>85266596</v>
      </c>
      <c r="E37" s="29">
        <v>92878329</v>
      </c>
      <c r="F37" s="29">
        <v>83035894</v>
      </c>
      <c r="G37" s="14">
        <v>356341649</v>
      </c>
      <c r="H37" s="3"/>
      <c r="I37" s="29" t="s">
        <v>58</v>
      </c>
      <c r="J37" s="29">
        <v>168586</v>
      </c>
      <c r="K37" s="29">
        <v>253863</v>
      </c>
      <c r="L37" s="29">
        <v>320172</v>
      </c>
      <c r="M37" s="29">
        <v>325340</v>
      </c>
      <c r="N37" s="29">
        <f>SUM(N4:N36)</f>
        <v>1059891</v>
      </c>
      <c r="P37" s="29" t="s">
        <v>58</v>
      </c>
      <c r="Q37" s="15">
        <v>95329416</v>
      </c>
      <c r="R37" s="15">
        <v>85520459</v>
      </c>
      <c r="S37" s="15">
        <v>93198501</v>
      </c>
      <c r="T37" s="15">
        <v>83361234</v>
      </c>
      <c r="U37" s="15">
        <v>357401540</v>
      </c>
    </row>
  </sheetData>
  <mergeCells count="3">
    <mergeCell ref="B2:G2"/>
    <mergeCell ref="I2:N2"/>
    <mergeCell ref="P2:U2"/>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0C24E-7276-405B-BFA5-A4E70E4C8255}">
  <dimension ref="B2:V35"/>
  <sheetViews>
    <sheetView showGridLines="0" topLeftCell="B2" zoomScaleNormal="100" workbookViewId="0">
      <selection activeCell="S11" sqref="S11"/>
    </sheetView>
  </sheetViews>
  <sheetFormatPr defaultRowHeight="14.4" x14ac:dyDescent="0.3"/>
  <cols>
    <col min="1" max="1" width="5.88671875" style="4" customWidth="1"/>
    <col min="2" max="2" width="22.77734375" style="4" bestFit="1" customWidth="1"/>
    <col min="3" max="6" width="9" style="4" bestFit="1" customWidth="1"/>
    <col min="7" max="7" width="8.88671875" style="4"/>
    <col min="8" max="8" width="3.77734375" style="4" customWidth="1"/>
    <col min="9" max="17" width="8.88671875" style="4"/>
    <col min="18" max="18" width="10.6640625" style="4" customWidth="1"/>
    <col min="19" max="19" width="10.109375" style="4" customWidth="1"/>
    <col min="20" max="20" width="12.5546875" style="4" customWidth="1"/>
    <col min="21" max="21" width="10.21875" style="4" customWidth="1"/>
    <col min="22" max="16384" width="8.88671875" style="4"/>
  </cols>
  <sheetData>
    <row r="2" spans="2:22" ht="18" x14ac:dyDescent="0.35">
      <c r="B2" s="32" t="s">
        <v>59</v>
      </c>
      <c r="C2" s="32">
        <v>2016</v>
      </c>
      <c r="D2" s="32">
        <v>2017</v>
      </c>
      <c r="E2" s="32">
        <v>2018</v>
      </c>
      <c r="F2" s="32">
        <v>2019</v>
      </c>
      <c r="G2" s="32" t="s">
        <v>64</v>
      </c>
      <c r="V2" s="54"/>
    </row>
    <row r="3" spans="2:22" x14ac:dyDescent="0.3">
      <c r="B3" s="35" t="s">
        <v>14</v>
      </c>
      <c r="C3" s="15">
        <v>7802</v>
      </c>
      <c r="D3" s="15">
        <v>191626</v>
      </c>
      <c r="E3" s="15">
        <v>398004</v>
      </c>
      <c r="F3" s="15">
        <v>269820</v>
      </c>
      <c r="G3" s="36">
        <f t="shared" ref="G3:G35" si="0">IFERROR(((F3/C3)^(1/4))-1,0)</f>
        <v>1.4250296223855279</v>
      </c>
    </row>
    <row r="4" spans="2:22" x14ac:dyDescent="0.3">
      <c r="B4" s="35" t="s">
        <v>45</v>
      </c>
      <c r="C4" s="15">
        <v>19400</v>
      </c>
      <c r="D4" s="15">
        <v>144556</v>
      </c>
      <c r="E4" s="15">
        <v>302012</v>
      </c>
      <c r="F4" s="15">
        <v>353500</v>
      </c>
      <c r="G4" s="36">
        <f t="shared" si="0"/>
        <v>1.0660789932007666</v>
      </c>
    </row>
    <row r="5" spans="2:22" x14ac:dyDescent="0.3">
      <c r="B5" s="35" t="s">
        <v>33</v>
      </c>
      <c r="C5" s="15">
        <v>889030</v>
      </c>
      <c r="D5" s="15">
        <v>4094317</v>
      </c>
      <c r="E5" s="15">
        <v>3799878</v>
      </c>
      <c r="F5" s="15">
        <v>12817737</v>
      </c>
      <c r="G5" s="36">
        <f t="shared" si="0"/>
        <v>0.94860465183472131</v>
      </c>
    </row>
    <row r="6" spans="2:22" x14ac:dyDescent="0.3">
      <c r="B6" s="15" t="s">
        <v>24</v>
      </c>
      <c r="C6" s="15">
        <v>358400</v>
      </c>
      <c r="D6" s="15">
        <v>1145721</v>
      </c>
      <c r="E6" s="15">
        <v>1283300</v>
      </c>
      <c r="F6" s="15">
        <v>2987864</v>
      </c>
      <c r="G6" s="51">
        <f t="shared" si="0"/>
        <v>0.69921450292897358</v>
      </c>
    </row>
    <row r="7" spans="2:22" x14ac:dyDescent="0.3">
      <c r="B7" s="15" t="s">
        <v>44</v>
      </c>
      <c r="C7" s="15">
        <v>40662</v>
      </c>
      <c r="D7" s="15">
        <v>165708</v>
      </c>
      <c r="E7" s="15">
        <v>291022</v>
      </c>
      <c r="F7" s="15">
        <v>328890</v>
      </c>
      <c r="G7" s="51">
        <f t="shared" si="0"/>
        <v>0.68641898707912641</v>
      </c>
    </row>
    <row r="8" spans="2:22" x14ac:dyDescent="0.3">
      <c r="B8" s="15" t="s">
        <v>30</v>
      </c>
      <c r="C8" s="15">
        <v>2176801</v>
      </c>
      <c r="D8" s="15">
        <v>11919347</v>
      </c>
      <c r="E8" s="15">
        <v>10834231</v>
      </c>
      <c r="F8" s="15">
        <v>16832897</v>
      </c>
      <c r="G8" s="51">
        <f t="shared" si="0"/>
        <v>0.66757368986135224</v>
      </c>
    </row>
    <row r="9" spans="2:22" x14ac:dyDescent="0.3">
      <c r="B9" s="15" t="s">
        <v>19</v>
      </c>
      <c r="C9" s="15">
        <v>6442</v>
      </c>
      <c r="D9" s="15">
        <v>21951</v>
      </c>
      <c r="E9" s="15">
        <v>41425</v>
      </c>
      <c r="F9" s="15">
        <v>46334</v>
      </c>
      <c r="G9" s="51">
        <f t="shared" si="0"/>
        <v>0.63764501843908539</v>
      </c>
    </row>
    <row r="10" spans="2:22" x14ac:dyDescent="0.3">
      <c r="B10" s="15" t="s">
        <v>38</v>
      </c>
      <c r="C10" s="15">
        <v>778000</v>
      </c>
      <c r="D10" s="15">
        <v>2823450</v>
      </c>
      <c r="E10" s="15">
        <v>2269900</v>
      </c>
      <c r="F10" s="15">
        <v>4553160</v>
      </c>
      <c r="G10" s="51">
        <f t="shared" si="0"/>
        <v>0.55536860576897329</v>
      </c>
    </row>
    <row r="11" spans="2:22" x14ac:dyDescent="0.3">
      <c r="B11" s="15" t="s">
        <v>20</v>
      </c>
      <c r="C11" s="15">
        <v>3244</v>
      </c>
      <c r="D11" s="15">
        <v>14898</v>
      </c>
      <c r="E11" s="15">
        <v>22254</v>
      </c>
      <c r="F11" s="15">
        <v>16581</v>
      </c>
      <c r="G11" s="51">
        <f t="shared" si="0"/>
        <v>0.50360052416802947</v>
      </c>
    </row>
    <row r="12" spans="2:22" x14ac:dyDescent="0.3">
      <c r="B12" s="15" t="s">
        <v>43</v>
      </c>
      <c r="C12" s="15">
        <v>60138</v>
      </c>
      <c r="D12" s="15">
        <v>244701</v>
      </c>
      <c r="E12" s="15">
        <v>286600</v>
      </c>
      <c r="F12" s="15">
        <v>298639</v>
      </c>
      <c r="G12" s="51">
        <f t="shared" si="0"/>
        <v>0.49279229731104213</v>
      </c>
    </row>
    <row r="13" spans="2:22" x14ac:dyDescent="0.3">
      <c r="B13" s="15" t="s">
        <v>37</v>
      </c>
      <c r="C13" s="15">
        <v>623077</v>
      </c>
      <c r="D13" s="15">
        <v>3641401</v>
      </c>
      <c r="E13" s="15">
        <v>3952921</v>
      </c>
      <c r="F13" s="15">
        <v>3086115</v>
      </c>
      <c r="G13" s="51">
        <f t="shared" si="0"/>
        <v>0.49182402282983229</v>
      </c>
    </row>
    <row r="14" spans="2:22" x14ac:dyDescent="0.3">
      <c r="B14" s="15" t="s">
        <v>48</v>
      </c>
      <c r="C14" s="15">
        <v>127</v>
      </c>
      <c r="D14" s="15">
        <v>540</v>
      </c>
      <c r="E14" s="15">
        <v>572</v>
      </c>
      <c r="F14" s="15">
        <v>534</v>
      </c>
      <c r="G14" s="51">
        <f t="shared" si="0"/>
        <v>0.43197153153149137</v>
      </c>
    </row>
    <row r="15" spans="2:22" x14ac:dyDescent="0.3">
      <c r="B15" s="15" t="s">
        <v>18</v>
      </c>
      <c r="C15" s="15">
        <v>916610</v>
      </c>
      <c r="D15" s="15">
        <v>4405083</v>
      </c>
      <c r="E15" s="15">
        <v>4177327</v>
      </c>
      <c r="F15" s="15">
        <v>3816778</v>
      </c>
      <c r="G15" s="51">
        <f t="shared" si="0"/>
        <v>0.42849287092421839</v>
      </c>
    </row>
    <row r="16" spans="2:22" x14ac:dyDescent="0.3">
      <c r="B16" s="15" t="s">
        <v>41</v>
      </c>
      <c r="C16" s="15">
        <v>523446</v>
      </c>
      <c r="D16" s="15">
        <v>2245704</v>
      </c>
      <c r="E16" s="15">
        <v>2036845</v>
      </c>
      <c r="F16" s="15">
        <v>2008290</v>
      </c>
      <c r="G16" s="51">
        <f t="shared" si="0"/>
        <v>0.39955069769148022</v>
      </c>
    </row>
    <row r="17" spans="2:7" x14ac:dyDescent="0.3">
      <c r="B17" s="15" t="s">
        <v>40</v>
      </c>
      <c r="C17" s="15">
        <v>588502</v>
      </c>
      <c r="D17" s="15">
        <v>2653956</v>
      </c>
      <c r="E17" s="15">
        <v>2089147</v>
      </c>
      <c r="F17" s="15">
        <v>2093511</v>
      </c>
      <c r="G17" s="51">
        <f t="shared" si="0"/>
        <v>0.37335187890573396</v>
      </c>
    </row>
    <row r="18" spans="2:7" x14ac:dyDescent="0.3">
      <c r="B18" s="15" t="s">
        <v>35</v>
      </c>
      <c r="C18" s="15">
        <v>243486</v>
      </c>
      <c r="D18" s="15">
        <v>1831592</v>
      </c>
      <c r="E18" s="15">
        <v>16896464</v>
      </c>
      <c r="F18" s="15">
        <v>662575</v>
      </c>
      <c r="G18" s="51">
        <f t="shared" si="0"/>
        <v>0.28437032430136311</v>
      </c>
    </row>
    <row r="19" spans="2:7" x14ac:dyDescent="0.3">
      <c r="B19" s="15" t="s">
        <v>32</v>
      </c>
      <c r="C19" s="15">
        <v>1728600</v>
      </c>
      <c r="D19" s="15">
        <v>7001728</v>
      </c>
      <c r="E19" s="15">
        <v>13673378</v>
      </c>
      <c r="F19" s="15">
        <v>4489374</v>
      </c>
      <c r="G19" s="51">
        <f t="shared" si="0"/>
        <v>0.26947110337066515</v>
      </c>
    </row>
    <row r="20" spans="2:7" x14ac:dyDescent="0.3">
      <c r="B20" s="15" t="s">
        <v>34</v>
      </c>
      <c r="C20" s="15">
        <v>3463200</v>
      </c>
      <c r="D20" s="15">
        <v>7726869</v>
      </c>
      <c r="E20" s="15">
        <v>3900000</v>
      </c>
      <c r="F20" s="15">
        <v>5452570</v>
      </c>
      <c r="G20" s="51">
        <f t="shared" si="0"/>
        <v>0.1201622154059796</v>
      </c>
    </row>
    <row r="21" spans="2:7" x14ac:dyDescent="0.3">
      <c r="B21" s="15" t="s">
        <v>46</v>
      </c>
      <c r="C21" s="15">
        <v>140002</v>
      </c>
      <c r="D21" s="15">
        <v>141815</v>
      </c>
      <c r="E21" s="15">
        <v>165995</v>
      </c>
      <c r="F21" s="15">
        <v>152885</v>
      </c>
      <c r="G21" s="51">
        <f t="shared" si="0"/>
        <v>2.2251271555855157E-2</v>
      </c>
    </row>
    <row r="22" spans="2:7" x14ac:dyDescent="0.3">
      <c r="B22" s="15" t="s">
        <v>42</v>
      </c>
      <c r="C22" s="15">
        <v>0</v>
      </c>
      <c r="D22" s="15">
        <v>0</v>
      </c>
      <c r="E22" s="15">
        <v>0</v>
      </c>
      <c r="F22" s="15">
        <v>1820375</v>
      </c>
      <c r="G22" s="51">
        <f t="shared" si="0"/>
        <v>0</v>
      </c>
    </row>
    <row r="23" spans="2:7" x14ac:dyDescent="0.3">
      <c r="B23" s="15" t="s">
        <v>47</v>
      </c>
      <c r="C23" s="15">
        <v>0</v>
      </c>
      <c r="D23" s="15">
        <v>0</v>
      </c>
      <c r="E23" s="15">
        <v>0</v>
      </c>
      <c r="F23" s="15">
        <v>389250</v>
      </c>
      <c r="G23" s="51">
        <f t="shared" si="0"/>
        <v>0</v>
      </c>
    </row>
    <row r="24" spans="2:7" x14ac:dyDescent="0.3">
      <c r="B24" s="15" t="s">
        <v>12</v>
      </c>
      <c r="C24" s="15">
        <v>0</v>
      </c>
      <c r="D24" s="15">
        <v>50991</v>
      </c>
      <c r="E24" s="15">
        <v>22554</v>
      </c>
      <c r="F24" s="15">
        <v>19189</v>
      </c>
      <c r="G24" s="51">
        <f t="shared" si="0"/>
        <v>0</v>
      </c>
    </row>
    <row r="25" spans="2:7" x14ac:dyDescent="0.3">
      <c r="B25" s="15" t="s">
        <v>49</v>
      </c>
      <c r="C25" s="15">
        <v>0</v>
      </c>
      <c r="D25" s="15">
        <v>0</v>
      </c>
      <c r="E25" s="15">
        <v>0</v>
      </c>
      <c r="F25" s="15">
        <v>0</v>
      </c>
      <c r="G25" s="51">
        <f t="shared" si="0"/>
        <v>0</v>
      </c>
    </row>
    <row r="26" spans="2:7" x14ac:dyDescent="0.3">
      <c r="B26" s="15" t="s">
        <v>22</v>
      </c>
      <c r="C26" s="15">
        <v>0</v>
      </c>
      <c r="D26" s="15">
        <v>0</v>
      </c>
      <c r="E26" s="15">
        <v>0</v>
      </c>
      <c r="F26" s="15">
        <v>0</v>
      </c>
      <c r="G26" s="51">
        <f t="shared" si="0"/>
        <v>0</v>
      </c>
    </row>
    <row r="27" spans="2:7" x14ac:dyDescent="0.3">
      <c r="B27" s="15" t="s">
        <v>25</v>
      </c>
      <c r="C27" s="15">
        <v>0</v>
      </c>
      <c r="D27" s="15">
        <v>0</v>
      </c>
      <c r="E27" s="15">
        <v>0</v>
      </c>
      <c r="F27" s="15">
        <v>0</v>
      </c>
      <c r="G27" s="51">
        <f t="shared" si="0"/>
        <v>0</v>
      </c>
    </row>
    <row r="28" spans="2:7" x14ac:dyDescent="0.3">
      <c r="B28" s="15" t="s">
        <v>26</v>
      </c>
      <c r="C28" s="15">
        <v>0</v>
      </c>
      <c r="D28" s="15">
        <v>0</v>
      </c>
      <c r="E28" s="15">
        <v>0</v>
      </c>
      <c r="F28" s="15">
        <v>0</v>
      </c>
      <c r="G28" s="51">
        <f t="shared" si="0"/>
        <v>0</v>
      </c>
    </row>
    <row r="29" spans="2:7" x14ac:dyDescent="0.3">
      <c r="B29" s="15" t="s">
        <v>5</v>
      </c>
      <c r="C29" s="15">
        <v>23558336</v>
      </c>
      <c r="D29" s="15">
        <v>27407421</v>
      </c>
      <c r="E29" s="15">
        <v>19858439</v>
      </c>
      <c r="F29" s="15">
        <v>14121662</v>
      </c>
      <c r="G29" s="51">
        <f t="shared" si="0"/>
        <v>-0.12009598330506477</v>
      </c>
    </row>
    <row r="30" spans="2:7" x14ac:dyDescent="0.3">
      <c r="B30" s="15" t="s">
        <v>36</v>
      </c>
      <c r="C30" s="15">
        <v>8305634</v>
      </c>
      <c r="D30" s="15">
        <v>3488749</v>
      </c>
      <c r="E30" s="15">
        <v>2852762</v>
      </c>
      <c r="F30" s="15">
        <v>2535255</v>
      </c>
      <c r="G30" s="51">
        <f t="shared" si="0"/>
        <v>-0.25670328296346268</v>
      </c>
    </row>
    <row r="31" spans="2:7" x14ac:dyDescent="0.3">
      <c r="B31" s="15" t="s">
        <v>11</v>
      </c>
      <c r="C31" s="15">
        <v>5005031</v>
      </c>
      <c r="D31" s="15">
        <v>1542403</v>
      </c>
      <c r="E31" s="15">
        <v>1417441</v>
      </c>
      <c r="F31" s="15">
        <v>1413440</v>
      </c>
      <c r="G31" s="51">
        <f t="shared" si="0"/>
        <v>-0.27101657895442055</v>
      </c>
    </row>
    <row r="32" spans="2:7" x14ac:dyDescent="0.3">
      <c r="B32" s="15" t="s">
        <v>3</v>
      </c>
      <c r="C32" s="15">
        <v>5075567</v>
      </c>
      <c r="D32" s="15">
        <v>825391</v>
      </c>
      <c r="E32" s="15">
        <v>644748</v>
      </c>
      <c r="F32" s="15">
        <v>775901</v>
      </c>
      <c r="G32" s="51">
        <f t="shared" si="0"/>
        <v>-0.37471150689088595</v>
      </c>
    </row>
    <row r="33" spans="2:7" x14ac:dyDescent="0.3">
      <c r="B33" s="52" t="s">
        <v>31</v>
      </c>
      <c r="C33" s="15">
        <v>25789934</v>
      </c>
      <c r="D33" s="15">
        <v>1422632</v>
      </c>
      <c r="E33" s="15">
        <v>1725178</v>
      </c>
      <c r="F33" s="15">
        <v>1797680</v>
      </c>
      <c r="G33" s="53">
        <f t="shared" si="0"/>
        <v>-0.48617463548942708</v>
      </c>
    </row>
    <row r="34" spans="2:7" x14ac:dyDescent="0.3">
      <c r="B34" s="52" t="s">
        <v>17</v>
      </c>
      <c r="C34" s="15">
        <v>5858461</v>
      </c>
      <c r="D34" s="15">
        <v>241916</v>
      </c>
      <c r="E34" s="15">
        <v>160638</v>
      </c>
      <c r="F34" s="15">
        <v>140918</v>
      </c>
      <c r="G34" s="53">
        <f t="shared" si="0"/>
        <v>-0.60618184619516091</v>
      </c>
    </row>
    <row r="35" spans="2:7" x14ac:dyDescent="0.3">
      <c r="B35" s="52" t="s">
        <v>39</v>
      </c>
      <c r="C35" s="15">
        <v>9167468</v>
      </c>
      <c r="D35" s="15">
        <v>123976</v>
      </c>
      <c r="E35" s="15">
        <v>93448</v>
      </c>
      <c r="F35" s="15">
        <v>77491</v>
      </c>
      <c r="G35" s="53">
        <f t="shared" si="0"/>
        <v>-0.69678515101585969</v>
      </c>
    </row>
  </sheetData>
  <sortState xmlns:xlrd2="http://schemas.microsoft.com/office/spreadsheetml/2017/richdata2" ref="S4:U14">
    <sortCondition descending="1" ref="S3:S14"/>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ACCB0-FC4F-4AD0-B719-7103FF3DFE69}">
  <dimension ref="B1:G16"/>
  <sheetViews>
    <sheetView showGridLines="0" workbookViewId="0">
      <selection activeCell="S11" sqref="S11"/>
    </sheetView>
  </sheetViews>
  <sheetFormatPr defaultRowHeight="14.4" x14ac:dyDescent="0.3"/>
  <cols>
    <col min="1" max="1" width="8.88671875" style="4"/>
    <col min="2" max="2" width="22.21875" style="4" bestFit="1" customWidth="1"/>
    <col min="3" max="6" width="8.88671875" style="4"/>
    <col min="7" max="7" width="16.21875" style="4" bestFit="1" customWidth="1"/>
    <col min="8" max="16384" width="8.88671875" style="4"/>
  </cols>
  <sheetData>
    <row r="1" spans="2:7" ht="15" thickBot="1" x14ac:dyDescent="0.35"/>
    <row r="2" spans="2:7" ht="18.600000000000001" thickBot="1" x14ac:dyDescent="0.4">
      <c r="B2" s="37" t="s">
        <v>79</v>
      </c>
      <c r="C2" s="38"/>
      <c r="D2" s="38"/>
      <c r="E2" s="38"/>
      <c r="F2" s="38"/>
      <c r="G2" s="39"/>
    </row>
    <row r="3" spans="2:7" x14ac:dyDescent="0.3">
      <c r="B3" s="40" t="s">
        <v>59</v>
      </c>
      <c r="C3" s="41">
        <v>2016</v>
      </c>
      <c r="D3" s="41">
        <v>2017</v>
      </c>
      <c r="E3" s="41">
        <v>2018</v>
      </c>
      <c r="F3" s="41">
        <v>2019</v>
      </c>
      <c r="G3" s="42" t="s">
        <v>60</v>
      </c>
    </row>
    <row r="4" spans="2:7" x14ac:dyDescent="0.3">
      <c r="B4" s="5" t="s">
        <v>18</v>
      </c>
      <c r="C4" s="15">
        <v>0</v>
      </c>
      <c r="D4" s="15">
        <v>0</v>
      </c>
      <c r="E4" s="15">
        <v>2088662.5</v>
      </c>
      <c r="F4" s="15">
        <v>0</v>
      </c>
      <c r="G4" s="43">
        <f t="shared" ref="G4:G16" si="0">IFERROR(AVERAGE(C4:F4),0)</f>
        <v>522165.625</v>
      </c>
    </row>
    <row r="5" spans="2:7" x14ac:dyDescent="0.3">
      <c r="B5" s="44" t="s">
        <v>3</v>
      </c>
      <c r="C5" s="45">
        <v>507555.7</v>
      </c>
      <c r="D5" s="45">
        <v>75034.545454545456</v>
      </c>
      <c r="E5" s="45">
        <v>128948.6</v>
      </c>
      <c r="F5" s="45">
        <v>129315.83333333333</v>
      </c>
      <c r="G5" s="46">
        <f t="shared" si="0"/>
        <v>210213.66969696971</v>
      </c>
    </row>
    <row r="6" spans="2:7" x14ac:dyDescent="0.3">
      <c r="B6" s="5" t="s">
        <v>19</v>
      </c>
      <c r="C6" s="15">
        <v>0</v>
      </c>
      <c r="D6" s="15">
        <v>10974.5</v>
      </c>
      <c r="E6" s="15">
        <v>20711.5</v>
      </c>
      <c r="F6" s="15">
        <v>46333</v>
      </c>
      <c r="G6" s="43">
        <f t="shared" si="0"/>
        <v>19504.75</v>
      </c>
    </row>
    <row r="7" spans="2:7" x14ac:dyDescent="0.3">
      <c r="B7" s="44" t="s">
        <v>35</v>
      </c>
      <c r="C7" s="45">
        <v>2830.2325581395348</v>
      </c>
      <c r="D7" s="45">
        <v>3146.0652920962198</v>
      </c>
      <c r="E7" s="45">
        <v>31346.799628942485</v>
      </c>
      <c r="F7" s="45">
        <v>14722.888888888889</v>
      </c>
      <c r="G7" s="46">
        <f t="shared" si="0"/>
        <v>13011.496592016782</v>
      </c>
    </row>
    <row r="8" spans="2:7" x14ac:dyDescent="0.3">
      <c r="B8" s="44" t="s">
        <v>40</v>
      </c>
      <c r="C8" s="45">
        <v>20292.172413793105</v>
      </c>
      <c r="D8" s="45">
        <v>8532.6205787781346</v>
      </c>
      <c r="E8" s="45">
        <v>9409.5720720720728</v>
      </c>
      <c r="F8" s="45">
        <v>10519.155778894472</v>
      </c>
      <c r="G8" s="46">
        <f t="shared" si="0"/>
        <v>12188.380210884445</v>
      </c>
    </row>
    <row r="9" spans="2:7" x14ac:dyDescent="0.3">
      <c r="B9" s="44" t="s">
        <v>41</v>
      </c>
      <c r="C9" s="45">
        <v>11631.133333333333</v>
      </c>
      <c r="D9" s="45">
        <v>7361.9639344262296</v>
      </c>
      <c r="E9" s="45">
        <v>6788.4833333333336</v>
      </c>
      <c r="F9" s="45">
        <v>6806.7627118644068</v>
      </c>
      <c r="G9" s="46">
        <f t="shared" si="0"/>
        <v>8147.0858282393256</v>
      </c>
    </row>
    <row r="10" spans="2:7" x14ac:dyDescent="0.3">
      <c r="B10" s="44" t="s">
        <v>36</v>
      </c>
      <c r="C10" s="45">
        <v>9567.7027649769589</v>
      </c>
      <c r="D10" s="45">
        <v>6708.1326923076922</v>
      </c>
      <c r="E10" s="45">
        <v>6282.6167400881059</v>
      </c>
      <c r="F10" s="45">
        <v>5760.943181818182</v>
      </c>
      <c r="G10" s="46">
        <f t="shared" si="0"/>
        <v>7079.8488447977343</v>
      </c>
    </row>
    <row r="11" spans="2:7" x14ac:dyDescent="0.3">
      <c r="B11" s="5" t="s">
        <v>14</v>
      </c>
      <c r="C11" s="15">
        <v>0</v>
      </c>
      <c r="D11" s="15">
        <v>0</v>
      </c>
      <c r="E11" s="15">
        <v>0</v>
      </c>
      <c r="F11" s="15">
        <v>26981</v>
      </c>
      <c r="G11" s="43">
        <f t="shared" si="0"/>
        <v>6745.25</v>
      </c>
    </row>
    <row r="12" spans="2:7" x14ac:dyDescent="0.3">
      <c r="B12" s="5" t="s">
        <v>44</v>
      </c>
      <c r="C12" s="15">
        <v>20330</v>
      </c>
      <c r="D12" s="15">
        <v>0</v>
      </c>
      <c r="E12" s="15">
        <v>0</v>
      </c>
      <c r="F12" s="15">
        <v>0</v>
      </c>
      <c r="G12" s="43">
        <f t="shared" si="0"/>
        <v>5082.5</v>
      </c>
    </row>
    <row r="13" spans="2:7" x14ac:dyDescent="0.3">
      <c r="B13" s="44" t="s">
        <v>31</v>
      </c>
      <c r="C13" s="45">
        <v>13579.797261716692</v>
      </c>
      <c r="D13" s="45">
        <v>539.92471482889732</v>
      </c>
      <c r="E13" s="45">
        <v>935.57871878393053</v>
      </c>
      <c r="F13" s="45">
        <v>732.74693877551022</v>
      </c>
      <c r="G13" s="46">
        <f t="shared" si="0"/>
        <v>3947.0119085262577</v>
      </c>
    </row>
    <row r="14" spans="2:7" x14ac:dyDescent="0.3">
      <c r="B14" s="47" t="s">
        <v>42</v>
      </c>
      <c r="C14" s="15">
        <v>0</v>
      </c>
      <c r="D14" s="15">
        <v>0</v>
      </c>
      <c r="E14" s="15">
        <v>0</v>
      </c>
      <c r="F14" s="15">
        <v>3164.8695652173915</v>
      </c>
      <c r="G14" s="43">
        <f t="shared" si="0"/>
        <v>791.21739130434787</v>
      </c>
    </row>
    <row r="15" spans="2:7" x14ac:dyDescent="0.3">
      <c r="B15" s="5" t="s">
        <v>45</v>
      </c>
      <c r="C15" s="15">
        <v>0</v>
      </c>
      <c r="D15" s="15">
        <v>471.40522875816993</v>
      </c>
      <c r="E15" s="15">
        <v>0</v>
      </c>
      <c r="F15" s="15">
        <v>0</v>
      </c>
      <c r="G15" s="43">
        <f t="shared" si="0"/>
        <v>117.85130718954248</v>
      </c>
    </row>
    <row r="16" spans="2:7" ht="15" thickBot="1" x14ac:dyDescent="0.35">
      <c r="B16" s="48" t="s">
        <v>5</v>
      </c>
      <c r="C16" s="49">
        <v>142.97232798186164</v>
      </c>
      <c r="D16" s="49">
        <v>109.88086366560266</v>
      </c>
      <c r="E16" s="49">
        <v>62.085120779699352</v>
      </c>
      <c r="F16" s="49">
        <v>43.22694018164735</v>
      </c>
      <c r="G16" s="50">
        <f t="shared" si="0"/>
        <v>89.541313152202761</v>
      </c>
    </row>
  </sheetData>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293B0-E90B-48B9-9854-CD1DC8674533}">
  <dimension ref="B1:H35"/>
  <sheetViews>
    <sheetView showGridLines="0" zoomScale="98" zoomScaleNormal="98" workbookViewId="0">
      <selection activeCell="F33" sqref="F33"/>
    </sheetView>
  </sheetViews>
  <sheetFormatPr defaultRowHeight="14.4" x14ac:dyDescent="0.3"/>
  <cols>
    <col min="1" max="1" width="8.88671875" style="4"/>
    <col min="2" max="2" width="24.6640625" style="4" customWidth="1"/>
    <col min="3" max="4" width="17.88671875" style="4" bestFit="1" customWidth="1"/>
    <col min="5" max="12" width="8.88671875" style="4"/>
    <col min="13" max="13" width="23.21875" style="4" bestFit="1" customWidth="1"/>
    <col min="14" max="16384" width="8.88671875" style="4"/>
  </cols>
  <sheetData>
    <row r="1" spans="2:8" ht="15" thickBot="1" x14ac:dyDescent="0.35"/>
    <row r="2" spans="2:8" ht="15.6" x14ac:dyDescent="0.3">
      <c r="B2" s="25" t="s">
        <v>0</v>
      </c>
      <c r="C2" s="26" t="s">
        <v>1</v>
      </c>
      <c r="D2" s="27" t="s">
        <v>2</v>
      </c>
    </row>
    <row r="3" spans="2:8" x14ac:dyDescent="0.3">
      <c r="B3" s="5" t="s">
        <v>3</v>
      </c>
      <c r="C3" s="6">
        <v>708972</v>
      </c>
      <c r="D3" s="7">
        <v>725313</v>
      </c>
    </row>
    <row r="4" spans="2:8" x14ac:dyDescent="0.3">
      <c r="B4" s="5" t="s">
        <v>4</v>
      </c>
      <c r="C4" s="6">
        <v>1086240</v>
      </c>
      <c r="D4" s="7">
        <v>1106331</v>
      </c>
    </row>
    <row r="5" spans="2:8" x14ac:dyDescent="0.3">
      <c r="B5" s="5" t="s">
        <v>5</v>
      </c>
      <c r="C5" s="6">
        <v>9787707</v>
      </c>
      <c r="D5" s="7">
        <v>10004144</v>
      </c>
    </row>
    <row r="6" spans="2:8" x14ac:dyDescent="0.3">
      <c r="B6" s="5" t="s">
        <v>6</v>
      </c>
      <c r="C6" s="6">
        <v>831328</v>
      </c>
      <c r="D6" s="7">
        <v>852656</v>
      </c>
    </row>
    <row r="7" spans="2:8" x14ac:dyDescent="0.3">
      <c r="B7" s="5" t="s">
        <v>7</v>
      </c>
      <c r="C7" s="6">
        <v>498290</v>
      </c>
      <c r="D7" s="7">
        <v>512539</v>
      </c>
    </row>
    <row r="8" spans="2:8" x14ac:dyDescent="0.3">
      <c r="B8" s="5" t="s">
        <v>35</v>
      </c>
      <c r="C8" s="6">
        <v>595207</v>
      </c>
      <c r="D8" s="7">
        <v>612638</v>
      </c>
    </row>
    <row r="9" spans="2:8" x14ac:dyDescent="0.3">
      <c r="B9" s="5" t="s">
        <v>8</v>
      </c>
      <c r="C9" s="6">
        <v>616302</v>
      </c>
      <c r="D9" s="7">
        <v>634472</v>
      </c>
      <c r="F9" s="149"/>
      <c r="G9" s="149"/>
      <c r="H9" s="149"/>
    </row>
    <row r="10" spans="2:8" x14ac:dyDescent="0.3">
      <c r="B10" s="5" t="s">
        <v>9</v>
      </c>
      <c r="C10" s="6">
        <v>1006362</v>
      </c>
      <c r="D10" s="7">
        <v>1038014</v>
      </c>
      <c r="F10" s="149"/>
      <c r="G10" s="149"/>
      <c r="H10" s="149"/>
    </row>
    <row r="11" spans="2:8" x14ac:dyDescent="0.3">
      <c r="B11" s="5" t="s">
        <v>10</v>
      </c>
      <c r="C11" s="6">
        <v>1081846</v>
      </c>
      <c r="D11" s="7">
        <v>1116227</v>
      </c>
      <c r="F11" s="150"/>
      <c r="G11" s="149"/>
      <c r="H11" s="149"/>
    </row>
    <row r="12" spans="2:8" x14ac:dyDescent="0.3">
      <c r="B12" s="5" t="s">
        <v>11</v>
      </c>
      <c r="C12" s="6">
        <v>1501968</v>
      </c>
      <c r="D12" s="7">
        <v>1532054</v>
      </c>
      <c r="F12" s="150"/>
      <c r="G12" s="149"/>
      <c r="H12" s="149"/>
    </row>
    <row r="13" spans="2:8" x14ac:dyDescent="0.3">
      <c r="B13" s="5" t="s">
        <v>12</v>
      </c>
      <c r="C13" s="6">
        <v>498925</v>
      </c>
      <c r="D13" s="7">
        <v>510008</v>
      </c>
      <c r="F13" s="150"/>
      <c r="G13" s="149"/>
      <c r="H13" s="149"/>
    </row>
    <row r="14" spans="2:8" x14ac:dyDescent="0.3">
      <c r="B14" s="5" t="s">
        <v>13</v>
      </c>
      <c r="C14" s="6">
        <v>752568</v>
      </c>
      <c r="D14" s="7">
        <v>772345</v>
      </c>
      <c r="F14" s="150"/>
      <c r="G14" s="149"/>
      <c r="H14" s="149"/>
    </row>
    <row r="15" spans="2:8" x14ac:dyDescent="0.3">
      <c r="B15" s="5" t="s">
        <v>36</v>
      </c>
      <c r="C15" s="6">
        <v>1411985</v>
      </c>
      <c r="D15" s="7">
        <v>1444334</v>
      </c>
      <c r="F15" s="150"/>
      <c r="G15" s="149"/>
      <c r="H15" s="149"/>
    </row>
    <row r="16" spans="2:8" x14ac:dyDescent="0.3">
      <c r="B16" s="5" t="s">
        <v>14</v>
      </c>
      <c r="C16" s="6">
        <v>766877</v>
      </c>
      <c r="D16" s="7">
        <v>785607</v>
      </c>
      <c r="F16" s="150"/>
      <c r="G16" s="149"/>
      <c r="H16" s="149"/>
    </row>
    <row r="17" spans="2:8" x14ac:dyDescent="0.3">
      <c r="B17" s="5" t="s">
        <v>15</v>
      </c>
      <c r="C17" s="6">
        <v>722354</v>
      </c>
      <c r="D17" s="7">
        <v>740033</v>
      </c>
      <c r="F17" s="150"/>
      <c r="G17" s="149"/>
      <c r="H17" s="149"/>
    </row>
    <row r="18" spans="2:8" x14ac:dyDescent="0.3">
      <c r="B18" s="5" t="s">
        <v>50</v>
      </c>
      <c r="C18" s="6">
        <v>2772492</v>
      </c>
      <c r="D18" s="7">
        <v>2837425</v>
      </c>
      <c r="F18" s="150"/>
      <c r="G18" s="149"/>
      <c r="H18" s="149"/>
    </row>
    <row r="19" spans="2:8" x14ac:dyDescent="0.3">
      <c r="B19" s="15" t="s">
        <v>42</v>
      </c>
      <c r="C19" s="6">
        <v>228385</v>
      </c>
      <c r="D19" s="7" t="s">
        <v>83</v>
      </c>
      <c r="F19" s="150"/>
      <c r="G19" s="149"/>
      <c r="H19" s="149"/>
    </row>
    <row r="20" spans="2:8" x14ac:dyDescent="0.3">
      <c r="B20" s="5" t="s">
        <v>16</v>
      </c>
      <c r="C20" s="6">
        <v>881747</v>
      </c>
      <c r="D20" s="7">
        <v>902708</v>
      </c>
      <c r="F20" s="150"/>
      <c r="G20" s="149"/>
      <c r="H20" s="149"/>
    </row>
    <row r="21" spans="2:8" x14ac:dyDescent="0.3">
      <c r="B21" s="15" t="s">
        <v>47</v>
      </c>
      <c r="C21" s="6">
        <v>382959</v>
      </c>
      <c r="D21" s="7" t="s">
        <v>83</v>
      </c>
      <c r="F21" s="149"/>
      <c r="G21" s="149"/>
      <c r="H21" s="149"/>
    </row>
    <row r="22" spans="2:8" x14ac:dyDescent="0.3">
      <c r="B22" s="5" t="s">
        <v>17</v>
      </c>
      <c r="C22" s="6">
        <v>1536324</v>
      </c>
      <c r="D22" s="7">
        <v>1570073</v>
      </c>
      <c r="F22" s="149"/>
      <c r="G22" s="149"/>
      <c r="H22" s="149"/>
    </row>
    <row r="23" spans="2:8" x14ac:dyDescent="0.3">
      <c r="B23" s="5" t="s">
        <v>18</v>
      </c>
      <c r="C23" s="6">
        <v>677291</v>
      </c>
      <c r="D23" s="7">
        <v>693857</v>
      </c>
      <c r="F23" s="149"/>
      <c r="G23" s="149"/>
      <c r="H23" s="149"/>
    </row>
    <row r="24" spans="2:8" x14ac:dyDescent="0.3">
      <c r="B24" s="5" t="s">
        <v>19</v>
      </c>
      <c r="C24" s="6">
        <v>1520322</v>
      </c>
      <c r="D24" s="7">
        <v>1554507</v>
      </c>
      <c r="F24" s="149"/>
      <c r="G24" s="149"/>
      <c r="H24" s="149"/>
    </row>
    <row r="25" spans="2:8" x14ac:dyDescent="0.3">
      <c r="B25" s="5" t="s">
        <v>20</v>
      </c>
      <c r="C25" s="6">
        <v>771413</v>
      </c>
      <c r="D25" s="7">
        <v>790834</v>
      </c>
      <c r="F25" s="149"/>
      <c r="G25" s="149"/>
      <c r="H25" s="149"/>
    </row>
    <row r="26" spans="2:8" x14ac:dyDescent="0.3">
      <c r="B26" s="5" t="s">
        <v>21</v>
      </c>
      <c r="C26" s="6">
        <v>576523</v>
      </c>
      <c r="D26" s="7">
        <v>591054</v>
      </c>
      <c r="F26" s="149"/>
      <c r="G26" s="149"/>
      <c r="H26" s="149"/>
    </row>
    <row r="27" spans="2:8" x14ac:dyDescent="0.3">
      <c r="B27" s="5" t="s">
        <v>22</v>
      </c>
      <c r="C27" s="6">
        <v>5074982</v>
      </c>
      <c r="D27" s="7">
        <v>5190908</v>
      </c>
      <c r="F27" s="149"/>
      <c r="G27" s="149"/>
      <c r="H27" s="149"/>
    </row>
    <row r="28" spans="2:8" x14ac:dyDescent="0.3">
      <c r="B28" s="5" t="s">
        <v>23</v>
      </c>
      <c r="C28" s="6">
        <v>1451582</v>
      </c>
      <c r="D28" s="7">
        <v>1486856</v>
      </c>
      <c r="F28" s="149"/>
      <c r="G28" s="149"/>
      <c r="H28" s="149"/>
    </row>
    <row r="29" spans="2:8" x14ac:dyDescent="0.3">
      <c r="B29" s="5" t="s">
        <v>24</v>
      </c>
      <c r="C29" s="6">
        <v>1478346</v>
      </c>
      <c r="D29" s="7">
        <v>1514145</v>
      </c>
      <c r="F29" s="149"/>
      <c r="G29" s="149"/>
      <c r="H29" s="149"/>
    </row>
    <row r="30" spans="2:8" x14ac:dyDescent="0.3">
      <c r="B30" s="5" t="s">
        <v>25</v>
      </c>
      <c r="C30" s="6">
        <v>1067971</v>
      </c>
      <c r="D30" s="7">
        <v>1093344</v>
      </c>
      <c r="F30" s="149"/>
      <c r="G30" s="149"/>
      <c r="H30" s="149"/>
    </row>
    <row r="31" spans="2:8" x14ac:dyDescent="0.3">
      <c r="B31" s="5" t="s">
        <v>26</v>
      </c>
      <c r="C31" s="6">
        <v>899423</v>
      </c>
      <c r="D31" s="7">
        <v>921009</v>
      </c>
      <c r="F31" s="149"/>
      <c r="G31" s="149"/>
      <c r="H31" s="149"/>
    </row>
    <row r="32" spans="2:8" x14ac:dyDescent="0.3">
      <c r="B32" s="5" t="s">
        <v>27</v>
      </c>
      <c r="C32" s="6">
        <v>504125</v>
      </c>
      <c r="D32" s="7">
        <v>516189</v>
      </c>
      <c r="F32" s="149"/>
      <c r="G32" s="149"/>
      <c r="H32" s="149"/>
    </row>
    <row r="33" spans="2:8" x14ac:dyDescent="0.3">
      <c r="B33" s="5" t="s">
        <v>45</v>
      </c>
      <c r="C33" s="6">
        <v>733618</v>
      </c>
      <c r="D33" s="7">
        <v>751185</v>
      </c>
      <c r="F33" s="149"/>
      <c r="G33" s="149"/>
      <c r="H33" s="149"/>
    </row>
    <row r="34" spans="2:8" x14ac:dyDescent="0.3">
      <c r="B34" s="5" t="s">
        <v>31</v>
      </c>
      <c r="C34" s="6">
        <v>1100983</v>
      </c>
      <c r="D34" s="7">
        <v>1126841</v>
      </c>
      <c r="F34" s="149"/>
      <c r="G34" s="149"/>
      <c r="H34" s="149"/>
    </row>
    <row r="35" spans="2:8" ht="15" thickBot="1" x14ac:dyDescent="0.35">
      <c r="B35" s="8" t="s">
        <v>32</v>
      </c>
      <c r="C35" s="9">
        <v>1416287</v>
      </c>
      <c r="D35" s="10">
        <v>1448738</v>
      </c>
      <c r="F35" s="149"/>
      <c r="G35" s="149"/>
      <c r="H35" s="149"/>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44CF7-245A-4E27-9532-E56C427BF658}">
  <dimension ref="B1:I35"/>
  <sheetViews>
    <sheetView showGridLines="0" workbookViewId="0">
      <selection activeCell="D10" sqref="D10"/>
    </sheetView>
  </sheetViews>
  <sheetFormatPr defaultRowHeight="14.4" x14ac:dyDescent="0.3"/>
  <cols>
    <col min="1" max="1" width="8.88671875" style="4"/>
    <col min="2" max="2" width="22.77734375" style="4" bestFit="1" customWidth="1"/>
    <col min="3" max="3" width="17.88671875" style="4" bestFit="1" customWidth="1"/>
    <col min="4" max="4" width="21.88671875" style="4" bestFit="1" customWidth="1"/>
    <col min="5" max="5" width="13.6640625" style="4" bestFit="1" customWidth="1"/>
    <col min="6" max="6" width="8.88671875" style="4"/>
    <col min="7" max="7" width="22.77734375" style="4" bestFit="1" customWidth="1"/>
    <col min="8" max="8" width="16" style="4" customWidth="1"/>
    <col min="9" max="16384" width="8.88671875" style="4"/>
  </cols>
  <sheetData>
    <row r="1" spans="2:9" ht="15" thickBot="1" x14ac:dyDescent="0.35"/>
    <row r="2" spans="2:9" ht="18.600000000000001" thickBot="1" x14ac:dyDescent="0.35">
      <c r="B2" s="127" t="s">
        <v>0</v>
      </c>
      <c r="C2" s="128" t="s">
        <v>1</v>
      </c>
      <c r="D2" s="128" t="s">
        <v>54</v>
      </c>
      <c r="E2" s="129" t="s">
        <v>51</v>
      </c>
      <c r="G2" s="1" t="s">
        <v>52</v>
      </c>
      <c r="H2" s="2"/>
      <c r="I2" s="130"/>
    </row>
    <row r="3" spans="2:9" ht="16.2" thickBot="1" x14ac:dyDescent="0.35">
      <c r="B3" s="131" t="s">
        <v>21</v>
      </c>
      <c r="C3" s="132">
        <v>576523</v>
      </c>
      <c r="D3" s="132">
        <v>16832897</v>
      </c>
      <c r="E3" s="133">
        <f>D3/C3</f>
        <v>29.197268799336712</v>
      </c>
      <c r="G3" s="134" t="s">
        <v>0</v>
      </c>
      <c r="H3" s="135" t="s">
        <v>51</v>
      </c>
    </row>
    <row r="4" spans="2:9" x14ac:dyDescent="0.3">
      <c r="B4" s="15" t="s">
        <v>4</v>
      </c>
      <c r="C4" s="6">
        <v>1086240</v>
      </c>
      <c r="D4" s="6">
        <v>12817737</v>
      </c>
      <c r="E4" s="133">
        <f t="shared" ref="E4:E35" si="0">D4/C4</f>
        <v>11.800096663720725</v>
      </c>
      <c r="G4" s="136" t="s">
        <v>21</v>
      </c>
      <c r="H4" s="137">
        <v>29.197268799336712</v>
      </c>
    </row>
    <row r="5" spans="2:9" x14ac:dyDescent="0.3">
      <c r="B5" s="15" t="s">
        <v>42</v>
      </c>
      <c r="C5" s="6">
        <v>228385</v>
      </c>
      <c r="D5" s="6">
        <v>1820375</v>
      </c>
      <c r="E5" s="133">
        <f t="shared" si="0"/>
        <v>7.9706416796199404</v>
      </c>
      <c r="G5" s="136" t="s">
        <v>4</v>
      </c>
      <c r="H5" s="137">
        <v>11.800096663720725</v>
      </c>
    </row>
    <row r="6" spans="2:9" x14ac:dyDescent="0.3">
      <c r="B6" s="15" t="s">
        <v>15</v>
      </c>
      <c r="C6" s="6">
        <v>722354</v>
      </c>
      <c r="D6" s="6">
        <v>5452570</v>
      </c>
      <c r="E6" s="133">
        <f t="shared" si="0"/>
        <v>7.5483350268704816</v>
      </c>
      <c r="G6" s="136" t="s">
        <v>42</v>
      </c>
      <c r="H6" s="137">
        <v>7.9706416796199404</v>
      </c>
    </row>
    <row r="7" spans="2:9" x14ac:dyDescent="0.3">
      <c r="B7" s="15" t="s">
        <v>18</v>
      </c>
      <c r="C7" s="6">
        <v>677291</v>
      </c>
      <c r="D7" s="6">
        <v>3816778</v>
      </c>
      <c r="E7" s="133">
        <f t="shared" si="0"/>
        <v>5.6353590997075109</v>
      </c>
      <c r="G7" s="136" t="s">
        <v>15</v>
      </c>
      <c r="H7" s="137">
        <v>7.5483350268704816</v>
      </c>
    </row>
    <row r="8" spans="2:9" ht="15" thickBot="1" x14ac:dyDescent="0.35">
      <c r="B8" s="15" t="s">
        <v>6</v>
      </c>
      <c r="C8" s="6">
        <v>831328</v>
      </c>
      <c r="D8" s="6">
        <v>3086115</v>
      </c>
      <c r="E8" s="133">
        <f t="shared" si="0"/>
        <v>3.7122712094383927</v>
      </c>
      <c r="G8" s="138" t="s">
        <v>18</v>
      </c>
      <c r="H8" s="139">
        <v>5.6353590997075109</v>
      </c>
    </row>
    <row r="9" spans="2:9" x14ac:dyDescent="0.3">
      <c r="B9" s="15" t="s">
        <v>8</v>
      </c>
      <c r="C9" s="6">
        <v>616302</v>
      </c>
      <c r="D9" s="6">
        <v>2008290</v>
      </c>
      <c r="E9" s="133">
        <f t="shared" si="0"/>
        <v>3.2586134719666657</v>
      </c>
    </row>
    <row r="10" spans="2:9" ht="15" thickBot="1" x14ac:dyDescent="0.35">
      <c r="B10" s="15" t="s">
        <v>28</v>
      </c>
      <c r="C10" s="6">
        <v>1416287</v>
      </c>
      <c r="D10" s="6">
        <v>4489374</v>
      </c>
      <c r="E10" s="133">
        <f t="shared" si="0"/>
        <v>3.1698193939505197</v>
      </c>
    </row>
    <row r="11" spans="2:9" ht="18.600000000000001" thickBot="1" x14ac:dyDescent="0.35">
      <c r="B11" s="15" t="s">
        <v>23</v>
      </c>
      <c r="C11" s="6">
        <v>1451582</v>
      </c>
      <c r="D11" s="6">
        <v>4553160</v>
      </c>
      <c r="E11" s="133">
        <f t="shared" si="0"/>
        <v>3.1366881099379849</v>
      </c>
      <c r="G11" s="1" t="s">
        <v>53</v>
      </c>
      <c r="H11" s="2"/>
    </row>
    <row r="12" spans="2:9" ht="16.2" thickBot="1" x14ac:dyDescent="0.35">
      <c r="B12" s="15" t="s">
        <v>16</v>
      </c>
      <c r="C12" s="6">
        <v>881747</v>
      </c>
      <c r="D12" s="6">
        <v>2093511</v>
      </c>
      <c r="E12" s="133">
        <f t="shared" si="0"/>
        <v>2.3742762946740958</v>
      </c>
      <c r="G12" s="134" t="s">
        <v>0</v>
      </c>
      <c r="H12" s="135" t="s">
        <v>51</v>
      </c>
    </row>
    <row r="13" spans="2:9" x14ac:dyDescent="0.3">
      <c r="B13" s="15" t="s">
        <v>24</v>
      </c>
      <c r="C13" s="6">
        <v>1478346</v>
      </c>
      <c r="D13" s="6">
        <v>2987864</v>
      </c>
      <c r="E13" s="133">
        <f t="shared" si="0"/>
        <v>2.0210857268866693</v>
      </c>
      <c r="G13" s="136" t="s">
        <v>17</v>
      </c>
      <c r="H13" s="137">
        <v>9.172414152223099E-2</v>
      </c>
    </row>
    <row r="14" spans="2:9" x14ac:dyDescent="0.3">
      <c r="B14" s="15" t="s">
        <v>36</v>
      </c>
      <c r="C14" s="6">
        <v>1411985</v>
      </c>
      <c r="D14" s="6">
        <v>2535255</v>
      </c>
      <c r="E14" s="133">
        <f t="shared" si="0"/>
        <v>1.7955254482165179</v>
      </c>
      <c r="G14" s="136" t="s">
        <v>10</v>
      </c>
      <c r="H14" s="137">
        <v>7.1628494258887121E-2</v>
      </c>
    </row>
    <row r="15" spans="2:9" x14ac:dyDescent="0.3">
      <c r="B15" s="15" t="s">
        <v>31</v>
      </c>
      <c r="C15" s="6">
        <v>1100983</v>
      </c>
      <c r="D15" s="6">
        <v>1797680</v>
      </c>
      <c r="E15" s="133">
        <f t="shared" si="0"/>
        <v>1.6327954200927717</v>
      </c>
      <c r="G15" s="136" t="s">
        <v>12</v>
      </c>
      <c r="H15" s="137">
        <v>3.8460690484541767E-2</v>
      </c>
    </row>
    <row r="16" spans="2:9" x14ac:dyDescent="0.3">
      <c r="B16" s="15" t="s">
        <v>5</v>
      </c>
      <c r="C16" s="6">
        <v>9787707</v>
      </c>
      <c r="D16" s="6">
        <v>14121662</v>
      </c>
      <c r="E16" s="133">
        <f t="shared" si="0"/>
        <v>1.4427957436813341</v>
      </c>
      <c r="G16" s="136" t="s">
        <v>19</v>
      </c>
      <c r="H16" s="137">
        <v>3.0476438543940033E-2</v>
      </c>
    </row>
    <row r="17" spans="2:8" ht="15" thickBot="1" x14ac:dyDescent="0.35">
      <c r="B17" s="15" t="s">
        <v>35</v>
      </c>
      <c r="C17" s="6">
        <v>595207</v>
      </c>
      <c r="D17" s="6">
        <v>662575</v>
      </c>
      <c r="E17" s="133">
        <f t="shared" si="0"/>
        <v>1.1131841527401392</v>
      </c>
      <c r="G17" s="138" t="s">
        <v>20</v>
      </c>
      <c r="H17" s="139">
        <v>2.1494322755774144E-2</v>
      </c>
    </row>
    <row r="18" spans="2:8" x14ac:dyDescent="0.3">
      <c r="B18" s="15" t="s">
        <v>3</v>
      </c>
      <c r="C18" s="6">
        <v>708972</v>
      </c>
      <c r="D18" s="6">
        <v>775901</v>
      </c>
      <c r="E18" s="133">
        <f t="shared" si="0"/>
        <v>1.0944028819191731</v>
      </c>
    </row>
    <row r="19" spans="2:8" x14ac:dyDescent="0.3">
      <c r="B19" s="15" t="s">
        <v>47</v>
      </c>
      <c r="C19" s="6">
        <v>382959</v>
      </c>
      <c r="D19" s="132">
        <v>389250</v>
      </c>
      <c r="E19" s="133">
        <f t="shared" si="0"/>
        <v>1.0164273460083195</v>
      </c>
    </row>
    <row r="20" spans="2:8" x14ac:dyDescent="0.3">
      <c r="B20" s="15" t="s">
        <v>11</v>
      </c>
      <c r="C20" s="6">
        <v>1501968</v>
      </c>
      <c r="D20" s="6">
        <v>1413440</v>
      </c>
      <c r="E20" s="133">
        <f t="shared" si="0"/>
        <v>0.94105866436568553</v>
      </c>
    </row>
    <row r="21" spans="2:8" x14ac:dyDescent="0.3">
      <c r="B21" s="15" t="s">
        <v>7</v>
      </c>
      <c r="C21" s="6">
        <v>498290</v>
      </c>
      <c r="D21" s="6">
        <v>328890</v>
      </c>
      <c r="E21" s="133">
        <f t="shared" si="0"/>
        <v>0.6600373276605993</v>
      </c>
    </row>
    <row r="22" spans="2:8" x14ac:dyDescent="0.3">
      <c r="B22" s="15" t="s">
        <v>27</v>
      </c>
      <c r="C22" s="6">
        <v>504125</v>
      </c>
      <c r="D22" s="6">
        <v>298639</v>
      </c>
      <c r="E22" s="133">
        <f t="shared" si="0"/>
        <v>0.59239077609719815</v>
      </c>
    </row>
    <row r="23" spans="2:8" x14ac:dyDescent="0.3">
      <c r="B23" s="15" t="s">
        <v>45</v>
      </c>
      <c r="C23" s="6">
        <v>733618</v>
      </c>
      <c r="D23" s="6">
        <v>353500</v>
      </c>
      <c r="E23" s="133">
        <f t="shared" si="0"/>
        <v>0.48185840587335643</v>
      </c>
    </row>
    <row r="24" spans="2:8" x14ac:dyDescent="0.3">
      <c r="B24" s="15" t="s">
        <v>14</v>
      </c>
      <c r="C24" s="6">
        <v>766877</v>
      </c>
      <c r="D24" s="6">
        <v>269820</v>
      </c>
      <c r="E24" s="133">
        <f t="shared" si="0"/>
        <v>0.35184260318147498</v>
      </c>
    </row>
    <row r="25" spans="2:8" x14ac:dyDescent="0.3">
      <c r="B25" s="15" t="s">
        <v>13</v>
      </c>
      <c r="C25" s="6">
        <v>752568</v>
      </c>
      <c r="D25" s="6">
        <v>152885</v>
      </c>
      <c r="E25" s="133">
        <f t="shared" si="0"/>
        <v>0.20315107737772534</v>
      </c>
    </row>
    <row r="26" spans="2:8" x14ac:dyDescent="0.3">
      <c r="B26" s="15" t="s">
        <v>17</v>
      </c>
      <c r="C26" s="6">
        <v>1536324</v>
      </c>
      <c r="D26" s="6">
        <v>140918</v>
      </c>
      <c r="E26" s="133">
        <f t="shared" si="0"/>
        <v>9.172414152223099E-2</v>
      </c>
    </row>
    <row r="27" spans="2:8" x14ac:dyDescent="0.3">
      <c r="B27" s="15" t="s">
        <v>10</v>
      </c>
      <c r="C27" s="6">
        <v>1081846</v>
      </c>
      <c r="D27" s="6">
        <v>77491</v>
      </c>
      <c r="E27" s="133">
        <f t="shared" si="0"/>
        <v>7.1628494258887121E-2</v>
      </c>
    </row>
    <row r="28" spans="2:8" x14ac:dyDescent="0.3">
      <c r="B28" s="15" t="s">
        <v>12</v>
      </c>
      <c r="C28" s="6">
        <v>498925</v>
      </c>
      <c r="D28" s="6">
        <v>19189</v>
      </c>
      <c r="E28" s="133">
        <f t="shared" si="0"/>
        <v>3.8460690484541767E-2</v>
      </c>
    </row>
    <row r="29" spans="2:8" x14ac:dyDescent="0.3">
      <c r="B29" s="15" t="s">
        <v>19</v>
      </c>
      <c r="C29" s="6">
        <v>1520322</v>
      </c>
      <c r="D29" s="6">
        <v>46334</v>
      </c>
      <c r="E29" s="133">
        <f t="shared" si="0"/>
        <v>3.0476438543940033E-2</v>
      </c>
    </row>
    <row r="30" spans="2:8" x14ac:dyDescent="0.3">
      <c r="B30" s="15" t="s">
        <v>20</v>
      </c>
      <c r="C30" s="6">
        <v>771413</v>
      </c>
      <c r="D30" s="6">
        <v>16581</v>
      </c>
      <c r="E30" s="133">
        <f t="shared" si="0"/>
        <v>2.1494322755774144E-2</v>
      </c>
    </row>
    <row r="31" spans="2:8" x14ac:dyDescent="0.3">
      <c r="B31" s="15" t="s">
        <v>9</v>
      </c>
      <c r="C31" s="6">
        <v>1006362</v>
      </c>
      <c r="D31" s="6">
        <v>534</v>
      </c>
      <c r="E31" s="133">
        <f t="shared" si="0"/>
        <v>5.3062416903658924E-4</v>
      </c>
    </row>
    <row r="32" spans="2:8" x14ac:dyDescent="0.3">
      <c r="B32" s="15" t="s">
        <v>50</v>
      </c>
      <c r="C32" s="6">
        <v>2772492</v>
      </c>
      <c r="D32" s="6">
        <v>0</v>
      </c>
      <c r="E32" s="133">
        <f t="shared" si="0"/>
        <v>0</v>
      </c>
    </row>
    <row r="33" spans="2:5" x14ac:dyDescent="0.3">
      <c r="B33" s="15" t="s">
        <v>22</v>
      </c>
      <c r="C33" s="6">
        <v>5074982</v>
      </c>
      <c r="D33" s="6">
        <v>0</v>
      </c>
      <c r="E33" s="133">
        <f t="shared" si="0"/>
        <v>0</v>
      </c>
    </row>
    <row r="34" spans="2:5" x14ac:dyDescent="0.3">
      <c r="B34" s="15" t="s">
        <v>25</v>
      </c>
      <c r="C34" s="6">
        <v>1067971</v>
      </c>
      <c r="D34" s="6">
        <v>0</v>
      </c>
      <c r="E34" s="133">
        <f t="shared" si="0"/>
        <v>0</v>
      </c>
    </row>
    <row r="35" spans="2:5" x14ac:dyDescent="0.3">
      <c r="B35" s="15" t="s">
        <v>26</v>
      </c>
      <c r="C35" s="6">
        <v>899423</v>
      </c>
      <c r="D35" s="132">
        <v>0</v>
      </c>
      <c r="E35" s="133">
        <f t="shared" si="0"/>
        <v>0</v>
      </c>
    </row>
  </sheetData>
  <sortState xmlns:xlrd2="http://schemas.microsoft.com/office/spreadsheetml/2017/richdata2" ref="B3:E35">
    <sortCondition descending="1" ref="E3:E35"/>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AE4AA-E6A1-4614-A266-B78AD4BEF76D}">
  <dimension ref="B1:R23"/>
  <sheetViews>
    <sheetView showGridLines="0" workbookViewId="0">
      <selection activeCell="S11" sqref="S11"/>
    </sheetView>
  </sheetViews>
  <sheetFormatPr defaultRowHeight="14.4" x14ac:dyDescent="0.3"/>
  <cols>
    <col min="1" max="1" width="5.33203125" customWidth="1"/>
    <col min="2" max="2" width="13.21875" customWidth="1"/>
    <col min="3" max="3" width="11.77734375" customWidth="1"/>
    <col min="4" max="4" width="12" customWidth="1"/>
    <col min="5" max="6" width="8.88671875" customWidth="1"/>
    <col min="7" max="7" width="9.44140625" customWidth="1"/>
    <col min="8" max="8" width="9.21875" customWidth="1"/>
    <col min="9" max="9" width="9.88671875" customWidth="1"/>
    <col min="10" max="10" width="8.44140625" customWidth="1"/>
    <col min="11" max="11" width="11.109375" bestFit="1" customWidth="1"/>
    <col min="12" max="12" width="10.33203125" customWidth="1"/>
    <col min="15" max="15" width="4.88671875" customWidth="1"/>
    <col min="16" max="16" width="9.77734375" customWidth="1"/>
    <col min="17" max="17" width="10.33203125" customWidth="1"/>
    <col min="18" max="18" width="9.44140625" customWidth="1"/>
    <col min="19" max="19" width="9.5546875" customWidth="1"/>
    <col min="20" max="20" width="9.44140625" customWidth="1"/>
    <col min="21" max="21" width="9" bestFit="1" customWidth="1"/>
    <col min="22" max="22" width="9.5546875" customWidth="1"/>
  </cols>
  <sheetData>
    <row r="1" spans="2:18" ht="15" thickBot="1" x14ac:dyDescent="0.35"/>
    <row r="2" spans="2:18" ht="18.600000000000001" thickBot="1" x14ac:dyDescent="0.4">
      <c r="B2" s="73" t="s">
        <v>55</v>
      </c>
      <c r="C2" s="55" t="s">
        <v>65</v>
      </c>
      <c r="D2" s="55" t="s">
        <v>66</v>
      </c>
      <c r="E2" s="55" t="s">
        <v>67</v>
      </c>
      <c r="F2" s="55" t="s">
        <v>68</v>
      </c>
      <c r="G2" s="55" t="s">
        <v>69</v>
      </c>
      <c r="H2" s="55" t="s">
        <v>70</v>
      </c>
      <c r="I2" s="55" t="s">
        <v>71</v>
      </c>
      <c r="J2" s="55" t="s">
        <v>72</v>
      </c>
      <c r="K2" s="55" t="s">
        <v>73</v>
      </c>
      <c r="L2" s="55" t="s">
        <v>74</v>
      </c>
      <c r="M2" s="55" t="s">
        <v>75</v>
      </c>
      <c r="N2" s="56" t="s">
        <v>76</v>
      </c>
      <c r="P2" s="58" t="s">
        <v>80</v>
      </c>
      <c r="Q2" s="59" t="s">
        <v>81</v>
      </c>
      <c r="R2" s="60"/>
    </row>
    <row r="3" spans="2:18" x14ac:dyDescent="0.3">
      <c r="B3" s="5">
        <v>2016</v>
      </c>
      <c r="C3" s="15">
        <v>1122510</v>
      </c>
      <c r="D3" s="15">
        <v>778748</v>
      </c>
      <c r="E3" s="15">
        <v>1017794</v>
      </c>
      <c r="F3" s="15">
        <v>1127738</v>
      </c>
      <c r="G3" s="15">
        <v>1287181</v>
      </c>
      <c r="H3" s="74">
        <v>12032661</v>
      </c>
      <c r="I3" s="15">
        <v>1096754</v>
      </c>
      <c r="J3" s="15">
        <v>1061137</v>
      </c>
      <c r="K3" s="15">
        <v>832987</v>
      </c>
      <c r="L3" s="15">
        <v>901960</v>
      </c>
      <c r="M3" s="15">
        <v>909733</v>
      </c>
      <c r="N3" s="33">
        <v>1225502</v>
      </c>
      <c r="P3" s="5" t="s">
        <v>70</v>
      </c>
      <c r="Q3" s="71">
        <v>16965307</v>
      </c>
      <c r="R3" s="61">
        <v>16965307</v>
      </c>
    </row>
    <row r="4" spans="2:18" x14ac:dyDescent="0.3">
      <c r="B4" s="5">
        <v>2017</v>
      </c>
      <c r="C4" s="15">
        <v>1924695</v>
      </c>
      <c r="D4" s="15">
        <v>1886698</v>
      </c>
      <c r="E4" s="15">
        <v>1783903</v>
      </c>
      <c r="F4" s="15">
        <v>2366793</v>
      </c>
      <c r="G4" s="15">
        <v>2266793</v>
      </c>
      <c r="H4" s="15">
        <v>2007060</v>
      </c>
      <c r="I4" s="15">
        <v>1890870</v>
      </c>
      <c r="J4" s="15">
        <v>1976980</v>
      </c>
      <c r="K4" s="15">
        <v>2011280</v>
      </c>
      <c r="L4" s="15">
        <v>2202316</v>
      </c>
      <c r="M4" s="15">
        <v>1971438</v>
      </c>
      <c r="N4" s="33">
        <v>4871416</v>
      </c>
      <c r="P4" s="5" t="s">
        <v>76</v>
      </c>
      <c r="Q4" s="71">
        <v>9458632</v>
      </c>
      <c r="R4" s="61">
        <v>9458632</v>
      </c>
    </row>
    <row r="5" spans="2:18" x14ac:dyDescent="0.3">
      <c r="B5" s="5">
        <v>2018</v>
      </c>
      <c r="C5" s="15">
        <v>1978396</v>
      </c>
      <c r="D5" s="15">
        <v>1365837</v>
      </c>
      <c r="E5" s="15">
        <v>1415938</v>
      </c>
      <c r="F5" s="15">
        <v>1586375</v>
      </c>
      <c r="G5" s="15">
        <v>1189492</v>
      </c>
      <c r="H5" s="15">
        <v>1595067</v>
      </c>
      <c r="I5" s="15">
        <v>1470042</v>
      </c>
      <c r="J5" s="15">
        <v>1591470</v>
      </c>
      <c r="K5" s="15">
        <v>1508086</v>
      </c>
      <c r="L5" s="15">
        <v>2207478</v>
      </c>
      <c r="M5" s="15">
        <v>1671320</v>
      </c>
      <c r="N5" s="33">
        <v>1964150</v>
      </c>
      <c r="P5" s="5" t="s">
        <v>74</v>
      </c>
      <c r="Q5" s="71">
        <v>6650351</v>
      </c>
      <c r="R5" s="61">
        <v>6650351</v>
      </c>
    </row>
    <row r="6" spans="2:18" x14ac:dyDescent="0.3">
      <c r="B6" s="5">
        <v>2019</v>
      </c>
      <c r="C6" s="15">
        <v>1426500</v>
      </c>
      <c r="D6" s="15">
        <v>983147</v>
      </c>
      <c r="E6" s="15">
        <v>1009991</v>
      </c>
      <c r="F6" s="15">
        <v>1045933</v>
      </c>
      <c r="G6" s="15">
        <v>1305748</v>
      </c>
      <c r="H6" s="15">
        <v>1262995</v>
      </c>
      <c r="I6" s="15">
        <v>1094861</v>
      </c>
      <c r="J6" s="15">
        <v>1121380</v>
      </c>
      <c r="K6" s="15">
        <v>959930</v>
      </c>
      <c r="L6" s="15">
        <v>1240643</v>
      </c>
      <c r="M6" s="15">
        <v>1073665</v>
      </c>
      <c r="N6" s="33">
        <v>1277569</v>
      </c>
      <c r="P6" s="5" t="s">
        <v>65</v>
      </c>
      <c r="Q6" s="71">
        <v>6558551</v>
      </c>
      <c r="R6" s="61">
        <v>6558551</v>
      </c>
    </row>
    <row r="7" spans="2:18" ht="15" thickBot="1" x14ac:dyDescent="0.35">
      <c r="B7" s="34" t="s">
        <v>77</v>
      </c>
      <c r="C7" s="57">
        <f t="shared" ref="C7:N7" si="0">SUM(C3:C6)</f>
        <v>6452101</v>
      </c>
      <c r="D7" s="57">
        <f t="shared" si="0"/>
        <v>5014430</v>
      </c>
      <c r="E7" s="57">
        <f t="shared" si="0"/>
        <v>5227626</v>
      </c>
      <c r="F7" s="57">
        <f t="shared" si="0"/>
        <v>6126839</v>
      </c>
      <c r="G7" s="57">
        <f t="shared" si="0"/>
        <v>6049214</v>
      </c>
      <c r="H7" s="57">
        <f t="shared" si="0"/>
        <v>16897783</v>
      </c>
      <c r="I7" s="57">
        <f t="shared" si="0"/>
        <v>5552527</v>
      </c>
      <c r="J7" s="57">
        <f t="shared" si="0"/>
        <v>5750967</v>
      </c>
      <c r="K7" s="57">
        <f t="shared" si="0"/>
        <v>5312283</v>
      </c>
      <c r="L7" s="57">
        <f t="shared" si="0"/>
        <v>6552397</v>
      </c>
      <c r="M7" s="57">
        <f t="shared" si="0"/>
        <v>5626156</v>
      </c>
      <c r="N7" s="75">
        <f t="shared" si="0"/>
        <v>9338637</v>
      </c>
      <c r="P7" s="5" t="s">
        <v>68</v>
      </c>
      <c r="Q7" s="71">
        <v>6187334</v>
      </c>
      <c r="R7" s="61">
        <v>6187334</v>
      </c>
    </row>
    <row r="8" spans="2:18" ht="15" thickBot="1" x14ac:dyDescent="0.35">
      <c r="B8" s="76"/>
      <c r="N8" s="77"/>
      <c r="P8" s="5" t="s">
        <v>69</v>
      </c>
      <c r="Q8" s="71">
        <v>6109590</v>
      </c>
      <c r="R8" s="61">
        <v>6109590</v>
      </c>
    </row>
    <row r="9" spans="2:18" ht="18" customHeight="1" thickBot="1" x14ac:dyDescent="0.4">
      <c r="B9" s="73" t="s">
        <v>56</v>
      </c>
      <c r="C9" s="63" t="s">
        <v>65</v>
      </c>
      <c r="D9" s="63" t="s">
        <v>66</v>
      </c>
      <c r="E9" s="63" t="s">
        <v>67</v>
      </c>
      <c r="F9" s="63" t="s">
        <v>68</v>
      </c>
      <c r="G9" s="63" t="s">
        <v>69</v>
      </c>
      <c r="H9" s="63" t="s">
        <v>70</v>
      </c>
      <c r="I9" s="63" t="s">
        <v>71</v>
      </c>
      <c r="J9" s="63" t="s">
        <v>72</v>
      </c>
      <c r="K9" s="63" t="s">
        <v>73</v>
      </c>
      <c r="L9" s="63" t="s">
        <v>74</v>
      </c>
      <c r="M9" s="63" t="s">
        <v>75</v>
      </c>
      <c r="N9" s="64" t="s">
        <v>76</v>
      </c>
      <c r="P9" s="5" t="s">
        <v>72</v>
      </c>
      <c r="Q9" s="71">
        <v>5834736</v>
      </c>
      <c r="R9" s="61">
        <v>5834736</v>
      </c>
    </row>
    <row r="10" spans="2:18" x14ac:dyDescent="0.3">
      <c r="B10" s="66">
        <v>2016</v>
      </c>
      <c r="C10" s="65">
        <v>15865</v>
      </c>
      <c r="D10" s="65">
        <v>29646</v>
      </c>
      <c r="E10" s="65">
        <v>13019</v>
      </c>
      <c r="F10" s="65">
        <v>8402</v>
      </c>
      <c r="G10" s="65">
        <v>8522</v>
      </c>
      <c r="H10" s="65">
        <v>10284</v>
      </c>
      <c r="I10" s="65">
        <v>17142</v>
      </c>
      <c r="J10" s="65">
        <v>12842</v>
      </c>
      <c r="K10" s="65">
        <v>9397</v>
      </c>
      <c r="L10" s="65">
        <v>12808</v>
      </c>
      <c r="M10" s="65">
        <v>8084</v>
      </c>
      <c r="N10" s="67">
        <v>17620</v>
      </c>
      <c r="P10" s="5" t="s">
        <v>75</v>
      </c>
      <c r="Q10" s="71">
        <v>5719659</v>
      </c>
      <c r="R10" s="61">
        <v>5719659</v>
      </c>
    </row>
    <row r="11" spans="2:18" x14ac:dyDescent="0.3">
      <c r="B11" s="66">
        <v>2017</v>
      </c>
      <c r="C11" s="65">
        <v>19286</v>
      </c>
      <c r="D11" s="65">
        <v>18097</v>
      </c>
      <c r="E11" s="65">
        <v>13875</v>
      </c>
      <c r="F11" s="65">
        <v>12996</v>
      </c>
      <c r="G11" s="65">
        <v>12983</v>
      </c>
      <c r="H11" s="65">
        <v>12486</v>
      </c>
      <c r="I11" s="65">
        <v>18144</v>
      </c>
      <c r="J11" s="65">
        <v>16985</v>
      </c>
      <c r="K11" s="65">
        <v>27856</v>
      </c>
      <c r="L11" s="65">
        <v>26368</v>
      </c>
      <c r="M11" s="65">
        <v>29170</v>
      </c>
      <c r="N11" s="67">
        <v>38933</v>
      </c>
      <c r="P11" s="5" t="s">
        <v>71</v>
      </c>
      <c r="Q11" s="71">
        <v>5633143</v>
      </c>
      <c r="R11" s="61">
        <v>5633143</v>
      </c>
    </row>
    <row r="12" spans="2:18" x14ac:dyDescent="0.3">
      <c r="B12" s="66">
        <v>2018</v>
      </c>
      <c r="C12" s="65">
        <v>35379</v>
      </c>
      <c r="D12" s="65">
        <v>30414</v>
      </c>
      <c r="E12" s="65">
        <v>27535</v>
      </c>
      <c r="F12" s="65">
        <v>20830</v>
      </c>
      <c r="G12" s="65">
        <v>21554</v>
      </c>
      <c r="H12" s="65">
        <v>24677</v>
      </c>
      <c r="I12" s="65">
        <v>17456</v>
      </c>
      <c r="J12" s="65">
        <v>31217</v>
      </c>
      <c r="K12" s="65">
        <v>22809</v>
      </c>
      <c r="L12" s="65">
        <v>30072</v>
      </c>
      <c r="M12" s="65">
        <v>23487</v>
      </c>
      <c r="N12" s="67">
        <v>29358</v>
      </c>
      <c r="P12" s="5" t="s">
        <v>73</v>
      </c>
      <c r="Q12" s="71">
        <v>5406363</v>
      </c>
      <c r="R12" s="61">
        <v>5406363</v>
      </c>
    </row>
    <row r="13" spans="2:18" x14ac:dyDescent="0.3">
      <c r="B13" s="66">
        <v>2019</v>
      </c>
      <c r="C13" s="65">
        <v>35920</v>
      </c>
      <c r="D13" s="65">
        <v>25621</v>
      </c>
      <c r="E13" s="65">
        <v>21929</v>
      </c>
      <c r="F13" s="65">
        <v>18267</v>
      </c>
      <c r="G13" s="65">
        <v>17317</v>
      </c>
      <c r="H13" s="65">
        <v>20077</v>
      </c>
      <c r="I13" s="65">
        <v>27874</v>
      </c>
      <c r="J13" s="65">
        <v>22725</v>
      </c>
      <c r="K13" s="65">
        <v>34018</v>
      </c>
      <c r="L13" s="65">
        <v>28706</v>
      </c>
      <c r="M13" s="65">
        <v>32762</v>
      </c>
      <c r="N13" s="67">
        <v>34084</v>
      </c>
      <c r="P13" s="5" t="s">
        <v>67</v>
      </c>
      <c r="Q13" s="71">
        <v>5303984</v>
      </c>
      <c r="R13" s="61">
        <v>5303984</v>
      </c>
    </row>
    <row r="14" spans="2:18" ht="15" thickBot="1" x14ac:dyDescent="0.35">
      <c r="B14" s="68" t="s">
        <v>77</v>
      </c>
      <c r="C14" s="69">
        <f>SUM(C10:C13)</f>
        <v>106450</v>
      </c>
      <c r="D14" s="69">
        <f t="shared" ref="D14:N14" si="1">SUM(D10:D13)</f>
        <v>103778</v>
      </c>
      <c r="E14" s="69">
        <f t="shared" si="1"/>
        <v>76358</v>
      </c>
      <c r="F14" s="69">
        <f t="shared" si="1"/>
        <v>60495</v>
      </c>
      <c r="G14" s="69">
        <f t="shared" si="1"/>
        <v>60376</v>
      </c>
      <c r="H14" s="69">
        <f t="shared" si="1"/>
        <v>67524</v>
      </c>
      <c r="I14" s="69">
        <f t="shared" si="1"/>
        <v>80616</v>
      </c>
      <c r="J14" s="69">
        <f t="shared" si="1"/>
        <v>83769</v>
      </c>
      <c r="K14" s="69">
        <f t="shared" si="1"/>
        <v>94080</v>
      </c>
      <c r="L14" s="69">
        <f t="shared" si="1"/>
        <v>97954</v>
      </c>
      <c r="M14" s="69">
        <f t="shared" si="1"/>
        <v>93503</v>
      </c>
      <c r="N14" s="70">
        <f t="shared" si="1"/>
        <v>119995</v>
      </c>
      <c r="P14" s="8" t="s">
        <v>66</v>
      </c>
      <c r="Q14" s="72">
        <v>5118208</v>
      </c>
      <c r="R14" s="62">
        <v>5118208</v>
      </c>
    </row>
    <row r="16" spans="2:18" ht="15" thickBot="1" x14ac:dyDescent="0.35"/>
    <row r="17" spans="2:10" ht="18.600000000000001" thickBot="1" x14ac:dyDescent="0.4">
      <c r="B17" s="22" t="s">
        <v>82</v>
      </c>
      <c r="C17" s="23"/>
      <c r="D17" s="24"/>
      <c r="G17" s="12"/>
      <c r="H17" s="12"/>
      <c r="I17" s="12"/>
      <c r="J17" s="11"/>
    </row>
    <row r="18" spans="2:10" x14ac:dyDescent="0.3">
      <c r="B18" s="18" t="s">
        <v>61</v>
      </c>
      <c r="C18" s="17" t="s">
        <v>55</v>
      </c>
      <c r="D18" s="17" t="s">
        <v>90</v>
      </c>
      <c r="G18" s="4"/>
      <c r="H18" s="4"/>
      <c r="I18" s="11"/>
      <c r="J18" s="11"/>
    </row>
    <row r="19" spans="2:10" x14ac:dyDescent="0.3">
      <c r="B19" s="19">
        <v>2016</v>
      </c>
      <c r="C19" s="15">
        <v>23394705</v>
      </c>
      <c r="D19" s="15">
        <v>163631</v>
      </c>
    </row>
    <row r="20" spans="2:10" x14ac:dyDescent="0.3">
      <c r="B20" s="19">
        <v>2017</v>
      </c>
      <c r="C20" s="15">
        <v>27160242</v>
      </c>
      <c r="D20" s="15">
        <v>247179</v>
      </c>
      <c r="E20" s="78"/>
      <c r="F20" s="78"/>
    </row>
    <row r="21" spans="2:10" x14ac:dyDescent="0.3">
      <c r="B21" s="19">
        <v>2018</v>
      </c>
      <c r="C21" s="15">
        <v>19543651</v>
      </c>
      <c r="D21" s="15">
        <v>314788</v>
      </c>
      <c r="E21" s="78"/>
      <c r="F21" s="78"/>
    </row>
    <row r="22" spans="2:10" ht="15" thickBot="1" x14ac:dyDescent="0.35">
      <c r="B22" s="20">
        <v>2019</v>
      </c>
      <c r="C22" s="16">
        <v>13802362</v>
      </c>
      <c r="D22" s="16">
        <v>319300</v>
      </c>
      <c r="E22" s="78"/>
      <c r="F22" s="78"/>
    </row>
    <row r="23" spans="2:10" ht="15" thickBot="1" x14ac:dyDescent="0.35">
      <c r="B23" s="21" t="s">
        <v>63</v>
      </c>
      <c r="C23" s="140"/>
      <c r="D23" s="141"/>
    </row>
  </sheetData>
  <conditionalFormatting sqref="Q3:Q14">
    <cfRule type="cellIs" dxfId="1" priority="3" operator="greaterThan">
      <formula>6400000</formula>
    </cfRule>
    <cfRule type="cellIs" dxfId="0" priority="4" operator="lessThan">
      <formula>5410000</formula>
    </cfRule>
  </conditionalFormatting>
  <conditionalFormatting sqref="R3:R14">
    <cfRule type="iconSet" priority="6">
      <iconSet iconSet="3Arrows" showValue="0">
        <cfvo type="percent" val="0"/>
        <cfvo type="num" val="5410000"/>
        <cfvo type="num" val="6400000"/>
      </iconSet>
    </cfRule>
    <cfRule type="iconSet" priority="7">
      <iconSet iconSet="3Arrows">
        <cfvo type="percent" val="0"/>
        <cfvo type="num" val="5400000"/>
        <cfvo type="num" val="6400000"/>
      </iconSet>
    </cfRule>
  </conditionalFormatting>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xr2:uid="{AD0F237E-0CB4-4BD2-96DC-96E83FC8AA19}">
          <x14:colorSeries rgb="FF376092"/>
          <x14:colorNegative rgb="FFD00000"/>
          <x14:colorAxis rgb="FF000000"/>
          <x14:colorMarkers rgb="FFD00000"/>
          <x14:colorFirst rgb="FFD00000"/>
          <x14:colorLast rgb="FFD00000"/>
          <x14:colorHigh rgb="FFD00000"/>
          <x14:colorLow rgb="FFD00000"/>
          <x14:sparklines>
            <x14:sparkline>
              <xm:f>'Hyderabad peak&amp;low season'!C19:C22</xm:f>
              <xm:sqref>C23</xm:sqref>
            </x14:sparkline>
            <x14:sparkline>
              <xm:f>'Hyderabad peak&amp;low season'!D19:D22</xm:f>
              <xm:sqref>D23</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5BF58-BA24-48E3-B780-FE64C23BBEF6}">
  <dimension ref="B1:P23"/>
  <sheetViews>
    <sheetView showGridLines="0" workbookViewId="0">
      <selection activeCell="P23" sqref="P23"/>
    </sheetView>
  </sheetViews>
  <sheetFormatPr defaultRowHeight="14.4" x14ac:dyDescent="0.3"/>
  <cols>
    <col min="1" max="1" width="5" customWidth="1"/>
    <col min="2" max="2" width="8.6640625" customWidth="1"/>
    <col min="3" max="3" width="18.44140625" bestFit="1" customWidth="1"/>
    <col min="4" max="4" width="17.44140625" bestFit="1" customWidth="1"/>
    <col min="5" max="5" width="4.6640625" customWidth="1"/>
    <col min="6" max="6" width="11.5546875" customWidth="1"/>
    <col min="7" max="7" width="18.44140625" bestFit="1" customWidth="1"/>
    <col min="8" max="8" width="17.44140625" bestFit="1" customWidth="1"/>
    <col min="9" max="9" width="6.44140625" customWidth="1"/>
    <col min="11" max="11" width="11.44140625" customWidth="1"/>
    <col min="12" max="12" width="12.109375" customWidth="1"/>
    <col min="13" max="13" width="4.21875" customWidth="1"/>
    <col min="14" max="14" width="12.21875" customWidth="1"/>
    <col min="15" max="15" width="10.5546875" customWidth="1"/>
    <col min="16" max="16" width="11.77734375" customWidth="1"/>
  </cols>
  <sheetData>
    <row r="1" spans="2:16" ht="15" thickBot="1" x14ac:dyDescent="0.35"/>
    <row r="2" spans="2:16" ht="18.600000000000001" thickBot="1" x14ac:dyDescent="0.4">
      <c r="B2" s="109" t="s">
        <v>82</v>
      </c>
      <c r="C2" s="110"/>
      <c r="D2" s="111"/>
      <c r="E2" s="79"/>
      <c r="F2" s="109" t="s">
        <v>91</v>
      </c>
      <c r="G2" s="110"/>
      <c r="H2" s="111"/>
      <c r="J2" s="109" t="s">
        <v>87</v>
      </c>
      <c r="K2" s="110"/>
      <c r="L2" s="111"/>
      <c r="M2" s="79"/>
      <c r="N2" s="109" t="s">
        <v>91</v>
      </c>
      <c r="O2" s="110"/>
      <c r="P2" s="111"/>
    </row>
    <row r="3" spans="2:16" ht="15.6" x14ac:dyDescent="0.3">
      <c r="B3" s="112" t="s">
        <v>61</v>
      </c>
      <c r="C3" s="113" t="s">
        <v>78</v>
      </c>
      <c r="D3" s="114" t="s">
        <v>62</v>
      </c>
      <c r="E3" s="80"/>
      <c r="F3" s="115" t="s">
        <v>61</v>
      </c>
      <c r="G3" s="113" t="s">
        <v>85</v>
      </c>
      <c r="H3" s="114" t="s">
        <v>86</v>
      </c>
      <c r="J3" s="112" t="s">
        <v>61</v>
      </c>
      <c r="K3" s="113" t="s">
        <v>55</v>
      </c>
      <c r="L3" s="114" t="s">
        <v>56</v>
      </c>
      <c r="M3" s="80"/>
      <c r="N3" s="115" t="s">
        <v>61</v>
      </c>
      <c r="O3" s="113" t="s">
        <v>89</v>
      </c>
      <c r="P3" s="114" t="s">
        <v>90</v>
      </c>
    </row>
    <row r="4" spans="2:16" x14ac:dyDescent="0.3">
      <c r="B4" s="97">
        <v>2016</v>
      </c>
      <c r="C4" s="71">
        <v>23394705</v>
      </c>
      <c r="D4" s="98">
        <v>163631</v>
      </c>
      <c r="E4" s="81"/>
      <c r="F4" s="97">
        <v>2016</v>
      </c>
      <c r="G4" s="71" t="s">
        <v>83</v>
      </c>
      <c r="H4" s="98" t="s">
        <v>83</v>
      </c>
      <c r="J4" s="97">
        <v>2016</v>
      </c>
      <c r="K4" s="121">
        <v>2000</v>
      </c>
      <c r="L4" s="122">
        <v>5000</v>
      </c>
      <c r="M4" s="81"/>
      <c r="N4" s="97">
        <v>2016</v>
      </c>
      <c r="O4" s="71" t="s">
        <v>83</v>
      </c>
      <c r="P4" s="98" t="s">
        <v>83</v>
      </c>
    </row>
    <row r="5" spans="2:16" x14ac:dyDescent="0.3">
      <c r="B5" s="97">
        <v>2017</v>
      </c>
      <c r="C5" s="71">
        <v>27160242</v>
      </c>
      <c r="D5" s="98">
        <v>247179</v>
      </c>
      <c r="E5" s="81"/>
      <c r="F5" s="97">
        <v>2017</v>
      </c>
      <c r="G5" s="101">
        <f t="shared" ref="G5:H7" si="0">(C5-C4)/C4</f>
        <v>0.16095680625167105</v>
      </c>
      <c r="H5" s="102">
        <f t="shared" si="0"/>
        <v>0.51058784704609761</v>
      </c>
      <c r="J5" s="97">
        <v>2017</v>
      </c>
      <c r="K5" s="121">
        <v>2500</v>
      </c>
      <c r="L5" s="122">
        <v>5700</v>
      </c>
      <c r="M5" s="81"/>
      <c r="N5" s="97">
        <v>2017</v>
      </c>
      <c r="O5" s="101">
        <f>(K5-K4)/K4</f>
        <v>0.25</v>
      </c>
      <c r="P5" s="102">
        <f>(L5-L4)/L4</f>
        <v>0.14000000000000001</v>
      </c>
    </row>
    <row r="6" spans="2:16" x14ac:dyDescent="0.3">
      <c r="B6" s="97">
        <v>2018</v>
      </c>
      <c r="C6" s="71">
        <v>19543651</v>
      </c>
      <c r="D6" s="98">
        <v>314788</v>
      </c>
      <c r="E6" s="81"/>
      <c r="F6" s="97">
        <v>2018</v>
      </c>
      <c r="G6" s="101">
        <f t="shared" si="0"/>
        <v>-0.28043163238383517</v>
      </c>
      <c r="H6" s="102">
        <f t="shared" si="0"/>
        <v>0.27352242706702429</v>
      </c>
      <c r="J6" s="97">
        <v>2018</v>
      </c>
      <c r="K6" s="121">
        <v>2780</v>
      </c>
      <c r="L6" s="122">
        <v>6400</v>
      </c>
      <c r="M6" s="81"/>
      <c r="N6" s="97">
        <v>2018</v>
      </c>
      <c r="O6" s="101">
        <f t="shared" ref="O6:O7" si="1">(K6-K5)/K5</f>
        <v>0.112</v>
      </c>
      <c r="P6" s="102">
        <f t="shared" ref="P6:P7" si="2">(L6-L5)/L5</f>
        <v>0.12280701754385964</v>
      </c>
    </row>
    <row r="7" spans="2:16" ht="15" thickBot="1" x14ac:dyDescent="0.35">
      <c r="B7" s="99">
        <v>2019</v>
      </c>
      <c r="C7" s="72">
        <v>13802362</v>
      </c>
      <c r="D7" s="100">
        <v>319300</v>
      </c>
      <c r="E7" s="81"/>
      <c r="F7" s="99">
        <v>2019</v>
      </c>
      <c r="G7" s="103">
        <f t="shared" si="0"/>
        <v>-0.29376747466479014</v>
      </c>
      <c r="H7" s="104">
        <f t="shared" si="0"/>
        <v>1.4333456167325311E-2</v>
      </c>
      <c r="J7" s="99">
        <v>2019</v>
      </c>
      <c r="K7" s="123">
        <v>2790</v>
      </c>
      <c r="L7" s="124">
        <v>6500</v>
      </c>
      <c r="M7" s="81"/>
      <c r="N7" s="99">
        <v>2019</v>
      </c>
      <c r="O7" s="101">
        <f t="shared" si="1"/>
        <v>3.5971223021582736E-3</v>
      </c>
      <c r="P7" s="102">
        <f t="shared" si="2"/>
        <v>1.5625E-2</v>
      </c>
    </row>
    <row r="8" spans="2:16" ht="15" thickBot="1" x14ac:dyDescent="0.35">
      <c r="B8" s="82"/>
      <c r="C8" s="83"/>
      <c r="D8" s="83"/>
      <c r="E8" s="84"/>
      <c r="F8" s="84"/>
      <c r="G8" s="85"/>
      <c r="H8" s="86"/>
      <c r="J8" s="82"/>
      <c r="K8" s="83"/>
      <c r="L8" s="83"/>
      <c r="M8" s="84"/>
      <c r="N8" s="84"/>
      <c r="O8" s="85"/>
      <c r="P8" s="86"/>
    </row>
    <row r="9" spans="2:16" ht="18" x14ac:dyDescent="0.3">
      <c r="B9" s="109" t="s">
        <v>84</v>
      </c>
      <c r="C9" s="110"/>
      <c r="D9" s="111"/>
      <c r="E9" s="84"/>
      <c r="F9" s="109" t="s">
        <v>92</v>
      </c>
      <c r="G9" s="110"/>
      <c r="H9" s="87"/>
      <c r="J9" s="109" t="s">
        <v>88</v>
      </c>
      <c r="K9" s="110"/>
      <c r="L9" s="111"/>
      <c r="M9" s="84"/>
      <c r="N9" s="109" t="s">
        <v>92</v>
      </c>
      <c r="O9" s="110"/>
      <c r="P9" s="87"/>
    </row>
    <row r="10" spans="2:16" x14ac:dyDescent="0.3">
      <c r="B10" s="105">
        <v>2020</v>
      </c>
      <c r="C10" s="91">
        <f>C7+C7*$G$10</f>
        <v>11911438.405999999</v>
      </c>
      <c r="D10" s="92">
        <f>D7+D7*$G$11</f>
        <v>404233.8</v>
      </c>
      <c r="E10" s="84"/>
      <c r="F10" s="116" t="s">
        <v>55</v>
      </c>
      <c r="G10" s="107">
        <v>-0.13700000000000001</v>
      </c>
      <c r="H10" s="87"/>
      <c r="J10" s="105">
        <v>2020</v>
      </c>
      <c r="K10" s="119">
        <f>K7+K7*$O$10</f>
        <v>3124.8</v>
      </c>
      <c r="L10" s="120">
        <f>L7+L7*$O$11</f>
        <v>7085</v>
      </c>
      <c r="M10" s="84"/>
      <c r="N10" s="116" t="s">
        <v>55</v>
      </c>
      <c r="O10" s="107">
        <v>0.12</v>
      </c>
      <c r="P10" s="87"/>
    </row>
    <row r="11" spans="2:16" ht="15" thickBot="1" x14ac:dyDescent="0.35">
      <c r="B11" s="105">
        <v>2021</v>
      </c>
      <c r="C11" s="91">
        <f>C10+C10*$G$10</f>
        <v>10279571.344378</v>
      </c>
      <c r="D11" s="92">
        <f>D10+D10*$G$11</f>
        <v>511759.99079999997</v>
      </c>
      <c r="E11" s="84"/>
      <c r="F11" s="117" t="s">
        <v>56</v>
      </c>
      <c r="G11" s="108">
        <v>0.26600000000000001</v>
      </c>
      <c r="H11" s="87"/>
      <c r="J11" s="105">
        <v>2021</v>
      </c>
      <c r="K11" s="119">
        <f>K10+K10*$O$10</f>
        <v>3499.7760000000003</v>
      </c>
      <c r="L11" s="120">
        <f>L10+L10*$O$11</f>
        <v>7722.65</v>
      </c>
      <c r="M11" s="84"/>
      <c r="N11" s="117" t="s">
        <v>56</v>
      </c>
      <c r="O11" s="108">
        <v>0.09</v>
      </c>
      <c r="P11" s="87"/>
    </row>
    <row r="12" spans="2:16" x14ac:dyDescent="0.3">
      <c r="B12" s="106">
        <v>2022</v>
      </c>
      <c r="C12" s="93">
        <f>C11+C11*$G$10</f>
        <v>8871270.0701982137</v>
      </c>
      <c r="D12" s="94">
        <f>D11+D11*$G$11</f>
        <v>647888.14835279994</v>
      </c>
      <c r="E12" s="88"/>
      <c r="F12" s="88"/>
      <c r="G12" s="83"/>
      <c r="H12" s="87"/>
      <c r="J12" s="106">
        <v>2022</v>
      </c>
      <c r="K12" s="119">
        <f t="shared" ref="K12:K15" si="3">K11+K11*$O$10</f>
        <v>3919.7491200000004</v>
      </c>
      <c r="L12" s="120">
        <f t="shared" ref="L12:L15" si="4">L11+L11*$O$11</f>
        <v>8417.6885000000002</v>
      </c>
      <c r="M12" s="88"/>
      <c r="N12" s="88"/>
      <c r="O12" s="83"/>
      <c r="P12" s="87"/>
    </row>
    <row r="13" spans="2:16" x14ac:dyDescent="0.3">
      <c r="B13" s="97">
        <v>2023</v>
      </c>
      <c r="C13" s="93">
        <f>C12+C12*$G$10</f>
        <v>7655906.070581058</v>
      </c>
      <c r="D13" s="94">
        <f>D12+D12*$G$11</f>
        <v>820226.39581464475</v>
      </c>
      <c r="E13" s="83"/>
      <c r="F13" s="83"/>
      <c r="G13" s="83"/>
      <c r="H13" s="87"/>
      <c r="J13" s="97">
        <v>2023</v>
      </c>
      <c r="K13" s="119">
        <f t="shared" si="3"/>
        <v>4390.1190144000002</v>
      </c>
      <c r="L13" s="120">
        <f t="shared" si="4"/>
        <v>9175.2804649999998</v>
      </c>
      <c r="M13" s="83"/>
      <c r="N13" s="83"/>
      <c r="O13" s="83"/>
      <c r="P13" s="87"/>
    </row>
    <row r="14" spans="2:16" x14ac:dyDescent="0.3">
      <c r="B14" s="97">
        <v>2024</v>
      </c>
      <c r="C14" s="93">
        <f>C13+C13*$G$10</f>
        <v>6607046.9389114529</v>
      </c>
      <c r="D14" s="94">
        <f>D13+D13*$G$11</f>
        <v>1038406.6171013403</v>
      </c>
      <c r="E14" s="83"/>
      <c r="F14" s="83"/>
      <c r="G14" s="83"/>
      <c r="H14" s="87"/>
      <c r="J14" s="97">
        <v>2024</v>
      </c>
      <c r="K14" s="119">
        <f t="shared" si="3"/>
        <v>4916.9332961279997</v>
      </c>
      <c r="L14" s="120">
        <f t="shared" si="4"/>
        <v>10001.05570685</v>
      </c>
      <c r="M14" s="83"/>
      <c r="N14" s="83"/>
      <c r="O14" s="83"/>
      <c r="P14" s="87"/>
    </row>
    <row r="15" spans="2:16" ht="15" thickBot="1" x14ac:dyDescent="0.35">
      <c r="B15" s="99">
        <v>2025</v>
      </c>
      <c r="C15" s="95">
        <f>C14+C14*$G$10</f>
        <v>5701881.5082805837</v>
      </c>
      <c r="D15" s="96">
        <f>D14+D14*$G$11</f>
        <v>1314622.7772502969</v>
      </c>
      <c r="E15" s="89"/>
      <c r="F15" s="89"/>
      <c r="G15" s="89"/>
      <c r="H15" s="90"/>
      <c r="J15" s="99">
        <v>2025</v>
      </c>
      <c r="K15" s="125">
        <f t="shared" si="3"/>
        <v>5506.9652916633595</v>
      </c>
      <c r="L15" s="126">
        <f t="shared" si="4"/>
        <v>10901.150720466499</v>
      </c>
      <c r="M15" s="89"/>
      <c r="N15" s="89"/>
      <c r="O15" s="89"/>
      <c r="P15" s="90"/>
    </row>
    <row r="16" spans="2:16" ht="15" thickBot="1" x14ac:dyDescent="0.35"/>
    <row r="17" spans="6:11" ht="18" x14ac:dyDescent="0.3">
      <c r="F17" s="109" t="s">
        <v>93</v>
      </c>
      <c r="G17" s="110"/>
      <c r="H17" s="111"/>
    </row>
    <row r="18" spans="6:11" x14ac:dyDescent="0.3">
      <c r="F18" s="105">
        <v>2020</v>
      </c>
      <c r="G18" s="119">
        <f>C10*K10</f>
        <v>37220862731.068802</v>
      </c>
      <c r="H18" s="119">
        <f>D10*L10</f>
        <v>2863996473</v>
      </c>
    </row>
    <row r="19" spans="6:11" x14ac:dyDescent="0.3">
      <c r="F19" s="105">
        <v>2021</v>
      </c>
      <c r="G19" s="119">
        <f>G18+G18*$G$10</f>
        <v>32121604536.912376</v>
      </c>
      <c r="H19" s="120">
        <f>H18+H18*$G$11</f>
        <v>3625819534.8179998</v>
      </c>
      <c r="K19" s="118"/>
    </row>
    <row r="20" spans="6:11" x14ac:dyDescent="0.3">
      <c r="F20" s="106">
        <v>2022</v>
      </c>
      <c r="G20" s="142">
        <f>G19+G19*$G$10</f>
        <v>27720944715.355381</v>
      </c>
      <c r="H20" s="143">
        <f>H19+H19*$G$11</f>
        <v>4590287531.0795879</v>
      </c>
    </row>
    <row r="21" spans="6:11" x14ac:dyDescent="0.3">
      <c r="F21" s="97">
        <v>2023</v>
      </c>
      <c r="G21" s="142">
        <f>G20+G20*$G$10</f>
        <v>23923175289.351692</v>
      </c>
      <c r="H21" s="143">
        <f>H20+H20*$G$11</f>
        <v>5811304014.3467579</v>
      </c>
    </row>
    <row r="22" spans="6:11" x14ac:dyDescent="0.3">
      <c r="F22" s="97">
        <v>2024</v>
      </c>
      <c r="G22" s="142">
        <f>G21+G21*$G$10</f>
        <v>20645700274.71051</v>
      </c>
      <c r="H22" s="143">
        <f>H21+H21*$G$11</f>
        <v>7357110882.1629953</v>
      </c>
    </row>
    <row r="23" spans="6:11" ht="15" thickBot="1" x14ac:dyDescent="0.35">
      <c r="F23" s="99">
        <v>2025</v>
      </c>
      <c r="G23" s="144">
        <f>G22+G22*$G$10</f>
        <v>17817239337.075169</v>
      </c>
      <c r="H23" s="145">
        <f>H22+H22*$G$11</f>
        <v>9314102376.8183517</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Domestic &amp; Foreign visitors</vt:lpstr>
      <vt:lpstr>CARG Ratio</vt:lpstr>
      <vt:lpstr>D-F ratio</vt:lpstr>
      <vt:lpstr>Projected population</vt:lpstr>
      <vt:lpstr>Footfall Ratio</vt:lpstr>
      <vt:lpstr>Hyderabad peak&amp;low season</vt:lpstr>
      <vt:lpstr>Projected visitors(2025)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Rajalakshmi K R</dc:creator>
  <cp:lastModifiedBy>Rajalakshmi K R</cp:lastModifiedBy>
  <dcterms:created xsi:type="dcterms:W3CDTF">2023-04-24T12:11:44Z</dcterms:created>
  <dcterms:modified xsi:type="dcterms:W3CDTF">2023-04-30T20:01:01Z</dcterms:modified>
</cp:coreProperties>
</file>