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3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2" i="1" l="1"/>
  <c r="G25" i="1"/>
  <c r="H25" i="1"/>
  <c r="I25" i="1"/>
  <c r="F25" i="1"/>
  <c r="G22" i="1"/>
  <c r="H22" i="1"/>
  <c r="I22" i="1"/>
  <c r="F22" i="1"/>
  <c r="G16" i="1"/>
  <c r="H16" i="1"/>
  <c r="I16" i="1"/>
  <c r="K11" i="1"/>
  <c r="F20" i="1"/>
  <c r="G20" i="1"/>
  <c r="H20" i="1"/>
  <c r="I20" i="1"/>
  <c r="K20" i="1"/>
  <c r="F21" i="1"/>
  <c r="G21" i="1"/>
  <c r="H21" i="1"/>
  <c r="I21" i="1"/>
  <c r="K21" i="1"/>
  <c r="K25" i="1"/>
  <c r="F17" i="1"/>
  <c r="G17" i="1"/>
  <c r="H17" i="1"/>
  <c r="I17" i="1"/>
  <c r="F7" i="1"/>
  <c r="F16" i="1"/>
  <c r="G6" i="1"/>
  <c r="G7" i="1"/>
  <c r="H6" i="1"/>
  <c r="H7" i="1"/>
  <c r="I6" i="1"/>
  <c r="I7" i="1"/>
  <c r="F9" i="1"/>
  <c r="G9" i="1"/>
  <c r="H9" i="1"/>
  <c r="I9" i="1"/>
</calcChain>
</file>

<file path=xl/sharedStrings.xml><?xml version="1.0" encoding="utf-8"?>
<sst xmlns="http://schemas.openxmlformats.org/spreadsheetml/2006/main" count="28" uniqueCount="26">
  <si>
    <t>Forecast</t>
  </si>
  <si>
    <t>Intermediate variables</t>
  </si>
  <si>
    <t>Costs</t>
  </si>
  <si>
    <t>Stockout</t>
  </si>
  <si>
    <t>Scrap</t>
  </si>
  <si>
    <t>FMC</t>
  </si>
  <si>
    <t>VMC</t>
  </si>
  <si>
    <t>cv_start</t>
  </si>
  <si>
    <t>cv_period</t>
  </si>
  <si>
    <t>Std_dev</t>
  </si>
  <si>
    <t>Print</t>
  </si>
  <si>
    <t>i</t>
  </si>
  <si>
    <t>prob_stockout</t>
  </si>
  <si>
    <t>Period</t>
  </si>
  <si>
    <t>State variables</t>
  </si>
  <si>
    <t>end_inv</t>
  </si>
  <si>
    <t>start_inv</t>
  </si>
  <si>
    <t>avg_inv</t>
  </si>
  <si>
    <t>carry</t>
  </si>
  <si>
    <t>umc</t>
  </si>
  <si>
    <t>Total</t>
  </si>
  <si>
    <t>prob_scrap</t>
  </si>
  <si>
    <t>Questions</t>
  </si>
  <si>
    <t>1. should I make each period instantaneous? E.g. no average inventory</t>
  </si>
  <si>
    <t>2. do lost sales hit in period or do they backorder for some time frame?</t>
  </si>
  <si>
    <t xml:space="preserve">   a. if not is avg_inv a RV?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</si>
</sst>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3" formatCode="_(* #,##0.00_);_(* \(#,##0.00\);_(* &quot;-&quot;??_);_(@_)"/>
    <numFmt numFmtId="164" formatCode="_([$$-409]* #,##0.00_);_([$$-409]* \(#,##0.00\);_([$$-409]* &quot;-&quot;??_);_(@_)"/>
    <numFmt numFmtId="167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 indent="1"/>
    </xf>
    <xf numFmtId="164" fontId="0" fillId="0" borderId="0" xfId="0" applyNumberFormat="1"/>
    <xf numFmtId="42" fontId="0" fillId="0" borderId="0" xfId="0" applyNumberFormat="1"/>
    <xf numFmtId="167" fontId="0" fillId="0" borderId="0" xfId="1" applyNumberFormat="1" applyFont="1"/>
  </cellXfs>
  <cellStyles count="6">
    <cellStyle name="Comma" xfId="1" builtinId="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M13" sqref="M13"/>
    </sheetView>
  </sheetViews>
  <sheetFormatPr baseColWidth="10" defaultRowHeight="15" x14ac:dyDescent="0"/>
  <cols>
    <col min="6" max="9" width="11.5" bestFit="1" customWidth="1"/>
  </cols>
  <sheetData>
    <row r="1" spans="1:13">
      <c r="A1" t="s">
        <v>7</v>
      </c>
      <c r="B1">
        <v>0.15</v>
      </c>
    </row>
    <row r="2" spans="1:13">
      <c r="A2" t="s">
        <v>8</v>
      </c>
      <c r="B2">
        <v>1.4999999999999999E-2</v>
      </c>
    </row>
    <row r="4" spans="1:13">
      <c r="A4" t="s">
        <v>5</v>
      </c>
      <c r="B4">
        <v>10000</v>
      </c>
      <c r="D4" t="s">
        <v>13</v>
      </c>
      <c r="F4">
        <v>1</v>
      </c>
      <c r="G4">
        <v>2</v>
      </c>
      <c r="H4">
        <v>3</v>
      </c>
      <c r="I4">
        <v>4</v>
      </c>
      <c r="M4" t="s">
        <v>22</v>
      </c>
    </row>
    <row r="5" spans="1:13">
      <c r="A5" t="s">
        <v>6</v>
      </c>
      <c r="B5">
        <v>2</v>
      </c>
      <c r="D5" t="s">
        <v>14</v>
      </c>
      <c r="M5" t="s">
        <v>23</v>
      </c>
    </row>
    <row r="6" spans="1:13">
      <c r="A6" t="s">
        <v>11</v>
      </c>
      <c r="B6">
        <v>0.12</v>
      </c>
      <c r="D6" s="1" t="s">
        <v>16</v>
      </c>
      <c r="F6" s="4">
        <v>0</v>
      </c>
      <c r="G6" s="4">
        <f>F7</f>
        <v>9000</v>
      </c>
      <c r="H6" s="4">
        <f t="shared" ref="H6:I6" si="0">G7</f>
        <v>8000</v>
      </c>
      <c r="I6" s="4">
        <f t="shared" si="0"/>
        <v>7000</v>
      </c>
      <c r="J6" s="4"/>
      <c r="K6" s="4"/>
      <c r="M6" t="s">
        <v>25</v>
      </c>
    </row>
    <row r="7" spans="1:13">
      <c r="D7" s="1" t="s">
        <v>15</v>
      </c>
      <c r="F7" s="4">
        <f>MAX(0,F6-F8+F11,0)</f>
        <v>9000</v>
      </c>
      <c r="G7" s="4">
        <f t="shared" ref="G7:I7" si="1">MAX(0,G6-G8+G11,0)</f>
        <v>8000</v>
      </c>
      <c r="H7" s="4">
        <f t="shared" si="1"/>
        <v>7000</v>
      </c>
      <c r="I7" s="4">
        <f t="shared" si="1"/>
        <v>6000</v>
      </c>
      <c r="J7" s="4"/>
      <c r="K7" s="4"/>
      <c r="M7" t="s">
        <v>24</v>
      </c>
    </row>
    <row r="8" spans="1:13">
      <c r="D8" s="1" t="s">
        <v>0</v>
      </c>
      <c r="F8" s="4">
        <v>1000</v>
      </c>
      <c r="G8" s="4">
        <v>1000</v>
      </c>
      <c r="H8" s="4">
        <v>1000</v>
      </c>
      <c r="I8" s="4">
        <v>1000</v>
      </c>
      <c r="J8" s="4"/>
      <c r="K8" s="4"/>
    </row>
    <row r="9" spans="1:13">
      <c r="D9" s="1" t="s">
        <v>9</v>
      </c>
      <c r="F9" s="4">
        <f>F8*($B$1+(F4-1)*$B$2)</f>
        <v>150</v>
      </c>
      <c r="G9" s="4">
        <f>G8*($B$1+(G4-1)*$B$2)</f>
        <v>164.99999999999997</v>
      </c>
      <c r="H9" s="4">
        <f>H8*($B$1+(H4-1)*$B$2)</f>
        <v>180</v>
      </c>
      <c r="I9" s="4">
        <f>I8*($B$1+(I4-1)*$B$2)</f>
        <v>195</v>
      </c>
      <c r="J9" s="4"/>
      <c r="K9" s="4"/>
    </row>
    <row r="10" spans="1:13">
      <c r="F10" s="4"/>
      <c r="G10" s="4"/>
      <c r="H10" s="4"/>
      <c r="I10" s="4"/>
      <c r="J10" s="4"/>
      <c r="K10" s="4"/>
    </row>
    <row r="11" spans="1:13">
      <c r="D11" t="s">
        <v>10</v>
      </c>
      <c r="F11" s="4">
        <v>10000</v>
      </c>
      <c r="G11" s="4">
        <v>0</v>
      </c>
      <c r="H11" s="4">
        <v>0</v>
      </c>
      <c r="I11" s="4">
        <v>0</v>
      </c>
      <c r="J11" s="4"/>
      <c r="K11" s="4">
        <f>SUM(F11:J11)</f>
        <v>10000</v>
      </c>
    </row>
    <row r="13" spans="1:13">
      <c r="D13" t="s">
        <v>1</v>
      </c>
    </row>
    <row r="14" spans="1:13">
      <c r="D14" s="1" t="s">
        <v>12</v>
      </c>
    </row>
    <row r="15" spans="1:13">
      <c r="D15" s="1" t="s">
        <v>21</v>
      </c>
    </row>
    <row r="16" spans="1:13">
      <c r="D16" s="1" t="s">
        <v>17</v>
      </c>
      <c r="F16" s="4">
        <f>(F6+F7)/2</f>
        <v>4500</v>
      </c>
      <c r="G16" s="4">
        <f t="shared" ref="G16:I16" si="2">(G6+G7)/2</f>
        <v>8500</v>
      </c>
      <c r="H16" s="4">
        <f t="shared" si="2"/>
        <v>7500</v>
      </c>
      <c r="I16" s="4">
        <f t="shared" si="2"/>
        <v>6500</v>
      </c>
    </row>
    <row r="17" spans="4:11">
      <c r="D17" s="1" t="s">
        <v>19</v>
      </c>
      <c r="F17" s="2">
        <f>SUM($F$20:F20,$F$21:F21)/SUM($F$11:F11)</f>
        <v>3</v>
      </c>
      <c r="G17" s="2">
        <f>SUM($F$20:G20,$F$21:G21)/SUM($F$11:G11)</f>
        <v>3</v>
      </c>
      <c r="H17" s="2">
        <f>SUM($F$20:H20,$F$21:H21)/SUM($F$11:H11)</f>
        <v>3</v>
      </c>
      <c r="I17" s="2">
        <f>SUM($F$20:I20,$F$21:I21)/SUM($F$11:I11)</f>
        <v>3</v>
      </c>
    </row>
    <row r="19" spans="4:11">
      <c r="D19" t="s">
        <v>2</v>
      </c>
    </row>
    <row r="20" spans="4:11">
      <c r="D20" s="1" t="s">
        <v>5</v>
      </c>
      <c r="F20" s="3">
        <f>IF(F11&gt;0,$B$4,0)</f>
        <v>10000</v>
      </c>
      <c r="G20" s="3">
        <f>IF(G11&gt;0,$B$4,0)</f>
        <v>0</v>
      </c>
      <c r="H20" s="3">
        <f>IF(H11&gt;0,$B$4,0)</f>
        <v>0</v>
      </c>
      <c r="I20" s="3">
        <f>IF(I11&gt;0,$B$4,0)</f>
        <v>0</v>
      </c>
      <c r="K20" s="3">
        <f>SUM(F20:J20)</f>
        <v>10000</v>
      </c>
    </row>
    <row r="21" spans="4:11">
      <c r="D21" s="1" t="s">
        <v>6</v>
      </c>
      <c r="F21" s="3">
        <f>F11*$B$5</f>
        <v>20000</v>
      </c>
      <c r="G21" s="3">
        <f>G11*$B$5</f>
        <v>0</v>
      </c>
      <c r="H21" s="3">
        <f>H11*$B$5</f>
        <v>0</v>
      </c>
      <c r="I21" s="3">
        <f>I11*$B$5</f>
        <v>0</v>
      </c>
      <c r="K21" s="3">
        <f>SUM(F21:J21)</f>
        <v>20000</v>
      </c>
    </row>
    <row r="22" spans="4:11">
      <c r="D22" s="1" t="s">
        <v>18</v>
      </c>
      <c r="F22" s="2">
        <f>($B$6/12)*F17*F16</f>
        <v>135</v>
      </c>
      <c r="G22" s="2">
        <f t="shared" ref="G22:I22" si="3">($B$6/12)*G17*G16</f>
        <v>255</v>
      </c>
      <c r="H22" s="2">
        <f t="shared" si="3"/>
        <v>225</v>
      </c>
      <c r="I22" s="2">
        <f t="shared" si="3"/>
        <v>195</v>
      </c>
      <c r="K22" s="3">
        <f>SUM(F22:J22)</f>
        <v>810</v>
      </c>
    </row>
    <row r="23" spans="4:11">
      <c r="D23" s="1" t="s">
        <v>3</v>
      </c>
      <c r="K23" s="3"/>
    </row>
    <row r="24" spans="4:11">
      <c r="D24" s="1" t="s">
        <v>4</v>
      </c>
      <c r="K24" s="3"/>
    </row>
    <row r="25" spans="4:11">
      <c r="D25" s="1" t="s">
        <v>20</v>
      </c>
      <c r="F25" s="3">
        <f>SUM(F20:F24)</f>
        <v>30135</v>
      </c>
      <c r="G25" s="3">
        <f t="shared" ref="G25:I25" si="4">SUM(G20:G24)</f>
        <v>255</v>
      </c>
      <c r="H25" s="3">
        <f t="shared" si="4"/>
        <v>225</v>
      </c>
      <c r="I25" s="3">
        <f t="shared" si="4"/>
        <v>195</v>
      </c>
      <c r="K25" s="3">
        <f>SUM(K20:K24)</f>
        <v>30810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Cengage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Brooks</dc:creator>
  <cp:lastModifiedBy>Ken Brooks</cp:lastModifiedBy>
  <dcterms:created xsi:type="dcterms:W3CDTF">2013-10-21T10:01:35Z</dcterms:created>
  <dcterms:modified xsi:type="dcterms:W3CDTF">2013-10-21T10:46:14Z</dcterms:modified>
</cp:coreProperties>
</file>