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920" yWindow="60" windowWidth="25600" windowHeight="1362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25" i="1" l="1"/>
  <c r="F25" i="1"/>
  <c r="E26" i="1"/>
  <c r="F26" i="1"/>
  <c r="E4" i="1"/>
  <c r="E5" i="1"/>
  <c r="E6" i="1"/>
  <c r="E7" i="1"/>
  <c r="E8" i="1"/>
  <c r="E9" i="1"/>
  <c r="E10" i="1"/>
  <c r="E11" i="1"/>
  <c r="E12" i="1"/>
  <c r="E13" i="1"/>
  <c r="E14" i="1"/>
  <c r="E15" i="1"/>
  <c r="E16" i="1"/>
  <c r="E17" i="1"/>
  <c r="E18" i="1"/>
  <c r="E19" i="1"/>
  <c r="E20" i="1"/>
  <c r="E21" i="1"/>
  <c r="E22" i="1"/>
  <c r="E23" i="1"/>
  <c r="E24" i="1"/>
  <c r="F24" i="1"/>
  <c r="F23" i="1"/>
  <c r="F22" i="1"/>
  <c r="F20" i="1"/>
  <c r="F21" i="1"/>
  <c r="F19" i="1"/>
  <c r="F4" i="1"/>
  <c r="F5" i="1"/>
  <c r="F6" i="1"/>
  <c r="F7" i="1"/>
  <c r="F8" i="1"/>
  <c r="F9" i="1"/>
  <c r="F10" i="1"/>
  <c r="F11" i="1"/>
  <c r="F12" i="1"/>
  <c r="F13" i="1"/>
  <c r="F14" i="1"/>
  <c r="F15" i="1"/>
  <c r="F16" i="1"/>
  <c r="F17" i="1"/>
  <c r="F18" i="1"/>
</calcChain>
</file>

<file path=xl/comments1.xml><?xml version="1.0" encoding="utf-8"?>
<comments xmlns="http://schemas.openxmlformats.org/spreadsheetml/2006/main">
  <authors>
    <author>Ken Brooks</author>
  </authors>
  <commentList>
    <comment ref="B3" authorId="0">
      <text>
        <r>
          <rPr>
            <b/>
            <sz val="9"/>
            <color indexed="81"/>
            <rFont val="Calibri"/>
            <family val="2"/>
            <charset val="204"/>
          </rPr>
          <t>Ken Brooks:</t>
        </r>
        <r>
          <rPr>
            <sz val="9"/>
            <color indexed="81"/>
            <rFont val="Calibri"/>
            <family val="2"/>
            <charset val="204"/>
          </rPr>
          <t xml:space="preserve">
Includes:
- 7:30am pick release
- 1pm pick release
- 9pm pick releas
- manual rushes done every 30 mins from 9am to 12:30pm
- mini-runs requested by warehouse</t>
        </r>
      </text>
    </comment>
    <comment ref="C3" authorId="0">
      <text>
        <r>
          <rPr>
            <b/>
            <sz val="9"/>
            <color indexed="81"/>
            <rFont val="Calibri"/>
            <family val="2"/>
            <charset val="204"/>
          </rPr>
          <t>Ken Brooks:</t>
        </r>
        <r>
          <rPr>
            <sz val="9"/>
            <color indexed="81"/>
            <rFont val="Calibri"/>
            <family val="2"/>
            <charset val="204"/>
          </rPr>
          <t xml:space="preserve">
Any orders scheduled for processing today</t>
        </r>
      </text>
    </comment>
    <comment ref="D3" authorId="0">
      <text>
        <r>
          <rPr>
            <b/>
            <sz val="9"/>
            <color indexed="81"/>
            <rFont val="Calibri"/>
            <family val="2"/>
            <charset val="204"/>
          </rPr>
          <t>Ken Brooks:</t>
        </r>
        <r>
          <rPr>
            <sz val="9"/>
            <color indexed="81"/>
            <rFont val="Calibri"/>
            <family val="2"/>
            <charset val="204"/>
          </rPr>
          <t xml:space="preserve">
Orders not scheduled for today either because of inventory(?), no hours available to pick, no locations in loose pick, or future dates.
If future dates, it goes into the "Future" category</t>
        </r>
      </text>
    </comment>
    <comment ref="G3" authorId="0">
      <text>
        <r>
          <rPr>
            <b/>
            <sz val="9"/>
            <color indexed="81"/>
            <rFont val="Calibri"/>
            <family val="2"/>
            <charset val="204"/>
          </rPr>
          <t>Ken Brooks:</t>
        </r>
        <r>
          <rPr>
            <sz val="9"/>
            <color indexed="81"/>
            <rFont val="Calibri"/>
            <family val="2"/>
            <charset val="204"/>
          </rPr>
          <t xml:space="preserve">
Accumulates anything that ship confirmed, whether new, suspended, old inprocess,  or hods/errors</t>
        </r>
      </text>
    </comment>
    <comment ref="H3" authorId="0">
      <text>
        <r>
          <rPr>
            <b/>
            <sz val="9"/>
            <color indexed="81"/>
            <rFont val="Calibri"/>
            <family val="2"/>
            <charset val="204"/>
          </rPr>
          <t>Ken Brooks:</t>
        </r>
        <r>
          <rPr>
            <sz val="9"/>
            <color indexed="81"/>
            <rFont val="Calibri"/>
            <family val="2"/>
            <charset val="204"/>
          </rPr>
          <t xml:space="preserve">
International awaiting commercial invoices or paperwork, or shipping charges. Manually released by transportation</t>
        </r>
      </text>
    </comment>
    <comment ref="I3" authorId="0">
      <text>
        <r>
          <rPr>
            <b/>
            <sz val="9"/>
            <color indexed="81"/>
            <rFont val="Calibri"/>
            <family val="2"/>
            <charset val="204"/>
          </rPr>
          <t>Ken Brooks:</t>
        </r>
        <r>
          <rPr>
            <sz val="9"/>
            <color indexed="81"/>
            <rFont val="Calibri"/>
            <family val="2"/>
            <charset val="204"/>
          </rPr>
          <t xml:space="preserve">
- Combos that require an extra day
- amazon orders awaiting their pickup (milk run)</t>
        </r>
      </text>
    </comment>
    <comment ref="Y3" authorId="0">
      <text>
        <r>
          <rPr>
            <b/>
            <sz val="9"/>
            <color indexed="81"/>
            <rFont val="Calibri"/>
            <family val="2"/>
            <charset val="204"/>
          </rPr>
          <t>Ken Brooks:</t>
        </r>
        <r>
          <rPr>
            <sz val="9"/>
            <color indexed="81"/>
            <rFont val="Calibri"/>
            <family val="2"/>
            <charset val="204"/>
          </rPr>
          <t xml:space="preserve">
Year end pull project for CTB</t>
        </r>
      </text>
    </comment>
    <comment ref="G19" authorId="0">
      <text>
        <r>
          <rPr>
            <b/>
            <sz val="9"/>
            <color indexed="81"/>
            <rFont val="Calibri"/>
            <family val="2"/>
            <charset val="204"/>
          </rPr>
          <t>Ken Brooks:</t>
        </r>
        <r>
          <rPr>
            <sz val="9"/>
            <color indexed="81"/>
            <rFont val="Calibri"/>
            <family val="2"/>
            <charset val="204"/>
          </rPr>
          <t xml:space="preserve">
Shipping on New Year's Day?</t>
        </r>
      </text>
    </comment>
  </commentList>
</comments>
</file>

<file path=xl/sharedStrings.xml><?xml version="1.0" encoding="utf-8"?>
<sst xmlns="http://schemas.openxmlformats.org/spreadsheetml/2006/main" count="34" uniqueCount="18">
  <si>
    <t>Suspended</t>
  </si>
  <si>
    <t>Old Inp</t>
  </si>
  <si>
    <t>Future</t>
  </si>
  <si>
    <t>Holds/Errors</t>
  </si>
  <si>
    <t>Sched</t>
  </si>
  <si>
    <t>Unsched</t>
  </si>
  <si>
    <t>Gahanna</t>
  </si>
  <si>
    <t>Ashland</t>
  </si>
  <si>
    <t>Groveport</t>
  </si>
  <si>
    <t>New</t>
  </si>
  <si>
    <t>Ship Conf</t>
  </si>
  <si>
    <t>Questions</t>
  </si>
  <si>
    <t>In Process</t>
  </si>
  <si>
    <t>Days Inp</t>
  </si>
  <si>
    <t>1. Do unscheduled and future flow through scheduled?: They do</t>
  </si>
  <si>
    <t>2. Suspended is a subset of old in process</t>
  </si>
  <si>
    <t>3. Are there any orders that *don't* show up on this?  No. They are all here.</t>
  </si>
  <si>
    <t>4. Ryerson is what we're shipping for Ryerson to their customers, or what they're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</si>
</sst>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409]#,##0_);\([$$-409]#,##0\)"/>
    <numFmt numFmtId="165" formatCode="#,##0.0_);\(#,##0.0\)"/>
  </numFmts>
  <fonts count="7" x14ac:knownFonts="1">
    <font>
      <sz val="12"/>
      <color theme="1"/>
      <name val="Calibri"/>
      <family val="2"/>
      <scheme val="minor"/>
    </font>
    <font>
      <u val="singleAccounting"/>
      <sz val="12"/>
      <color theme="1"/>
      <name val="Calibri"/>
      <scheme val="minor"/>
    </font>
    <font>
      <u/>
      <sz val="12"/>
      <color theme="10"/>
      <name val="Calibri"/>
      <family val="2"/>
      <charset val="204"/>
      <scheme val="minor"/>
    </font>
    <font>
      <u/>
      <sz val="12"/>
      <color theme="11"/>
      <name val="Calibri"/>
      <family val="2"/>
      <charset val="204"/>
      <scheme val="minor"/>
    </font>
    <font>
      <sz val="9"/>
      <color indexed="81"/>
      <name val="Calibri"/>
      <family val="2"/>
      <charset val="204"/>
    </font>
    <font>
      <b/>
      <sz val="9"/>
      <color indexed="81"/>
      <name val="Calibri"/>
      <family val="2"/>
      <charset val="204"/>
    </font>
    <font>
      <sz val="12"/>
      <color rgb="FFFF0000"/>
      <name val="Calibri"/>
      <family val="2"/>
      <charset val="204"/>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14" fontId="0" fillId="0" borderId="0" xfId="0" applyNumberFormat="1"/>
    <xf numFmtId="0" fontId="1" fillId="0" borderId="0" xfId="0" applyFont="1" applyAlignment="1">
      <alignment horizontal="center"/>
    </xf>
    <xf numFmtId="164" fontId="0" fillId="0" borderId="0" xfId="0" applyNumberFormat="1"/>
    <xf numFmtId="165" fontId="0" fillId="0" borderId="0" xfId="0" applyNumberFormat="1"/>
    <xf numFmtId="6" fontId="0" fillId="0" borderId="0" xfId="0" applyNumberFormat="1"/>
    <xf numFmtId="164" fontId="6" fillId="0" borderId="0" xfId="0" applyNumberFormat="1" applyFont="1"/>
    <xf numFmtId="0" fontId="1" fillId="0" borderId="0" xfId="0" applyFont="1" applyAlignment="1">
      <alignment horizont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7620</xdr:colOff>
      <xdr:row>39</xdr:row>
      <xdr:rowOff>7620</xdr:rowOff>
    </xdr:from>
    <xdr:to>
      <xdr:col>4</xdr:col>
      <xdr:colOff>177800</xdr:colOff>
      <xdr:row>41</xdr:row>
      <xdr:rowOff>114300</xdr:rowOff>
    </xdr:to>
    <xdr:sp macro="" textlink="">
      <xdr:nvSpPr>
        <xdr:cNvPr id="11" name="Rectangle 10"/>
        <xdr:cNvSpPr/>
      </xdr:nvSpPr>
      <xdr:spPr>
        <a:xfrm>
          <a:off x="1671320" y="4084320"/>
          <a:ext cx="18465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New</a:t>
          </a:r>
        </a:p>
        <a:p>
          <a:r>
            <a:rPr lang="en-US"/>
            <a:t>(during day)</a:t>
          </a:r>
        </a:p>
      </xdr:txBody>
    </xdr:sp>
    <xdr:clientData/>
  </xdr:twoCellAnchor>
  <xdr:twoCellAnchor>
    <xdr:from>
      <xdr:col>7</xdr:col>
      <xdr:colOff>63500</xdr:colOff>
      <xdr:row>46</xdr:row>
      <xdr:rowOff>177800</xdr:rowOff>
    </xdr:from>
    <xdr:to>
      <xdr:col>8</xdr:col>
      <xdr:colOff>233680</xdr:colOff>
      <xdr:row>49</xdr:row>
      <xdr:rowOff>93980</xdr:rowOff>
    </xdr:to>
    <xdr:sp macro="" textlink="">
      <xdr:nvSpPr>
        <xdr:cNvPr id="12" name="Rectangle 11"/>
        <xdr:cNvSpPr/>
      </xdr:nvSpPr>
      <xdr:spPr>
        <a:xfrm>
          <a:off x="5956300" y="5588000"/>
          <a:ext cx="10083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Scheduled</a:t>
          </a:r>
        </a:p>
      </xdr:txBody>
    </xdr:sp>
    <xdr:clientData/>
  </xdr:twoCellAnchor>
  <xdr:twoCellAnchor>
    <xdr:from>
      <xdr:col>7</xdr:col>
      <xdr:colOff>76200</xdr:colOff>
      <xdr:row>35</xdr:row>
      <xdr:rowOff>38100</xdr:rowOff>
    </xdr:from>
    <xdr:to>
      <xdr:col>8</xdr:col>
      <xdr:colOff>246380</xdr:colOff>
      <xdr:row>37</xdr:row>
      <xdr:rowOff>144780</xdr:rowOff>
    </xdr:to>
    <xdr:sp macro="" textlink="">
      <xdr:nvSpPr>
        <xdr:cNvPr id="13" name="Rectangle 12"/>
        <xdr:cNvSpPr/>
      </xdr:nvSpPr>
      <xdr:spPr>
        <a:xfrm>
          <a:off x="5969000" y="6781800"/>
          <a:ext cx="10083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Unscheduled</a:t>
          </a:r>
        </a:p>
      </xdr:txBody>
    </xdr:sp>
    <xdr:clientData/>
  </xdr:twoCellAnchor>
  <xdr:twoCellAnchor>
    <xdr:from>
      <xdr:col>5</xdr:col>
      <xdr:colOff>317500</xdr:colOff>
      <xdr:row>39</xdr:row>
      <xdr:rowOff>63500</xdr:rowOff>
    </xdr:from>
    <xdr:to>
      <xdr:col>6</xdr:col>
      <xdr:colOff>487680</xdr:colOff>
      <xdr:row>42</xdr:row>
      <xdr:rowOff>177800</xdr:rowOff>
    </xdr:to>
    <xdr:sp macro="" textlink="">
      <xdr:nvSpPr>
        <xdr:cNvPr id="14" name="Rectangle 13"/>
        <xdr:cNvSpPr/>
      </xdr:nvSpPr>
      <xdr:spPr>
        <a:xfrm>
          <a:off x="4495800" y="4140200"/>
          <a:ext cx="1008380" cy="6858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Future</a:t>
          </a:r>
        </a:p>
        <a:p>
          <a:r>
            <a:rPr lang="en-US"/>
            <a:t>(within 5 days)</a:t>
          </a:r>
        </a:p>
      </xdr:txBody>
    </xdr:sp>
    <xdr:clientData/>
  </xdr:twoCellAnchor>
  <xdr:twoCellAnchor>
    <xdr:from>
      <xdr:col>10</xdr:col>
      <xdr:colOff>12700</xdr:colOff>
      <xdr:row>33</xdr:row>
      <xdr:rowOff>25400</xdr:rowOff>
    </xdr:from>
    <xdr:to>
      <xdr:col>11</xdr:col>
      <xdr:colOff>182880</xdr:colOff>
      <xdr:row>35</xdr:row>
      <xdr:rowOff>132080</xdr:rowOff>
    </xdr:to>
    <xdr:sp macro="" textlink="">
      <xdr:nvSpPr>
        <xdr:cNvPr id="15" name="Rectangle 14"/>
        <xdr:cNvSpPr/>
      </xdr:nvSpPr>
      <xdr:spPr>
        <a:xfrm>
          <a:off x="8229600" y="2959100"/>
          <a:ext cx="10083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Suspended</a:t>
          </a:r>
        </a:p>
      </xdr:txBody>
    </xdr:sp>
    <xdr:clientData/>
  </xdr:twoCellAnchor>
  <xdr:twoCellAnchor>
    <xdr:from>
      <xdr:col>10</xdr:col>
      <xdr:colOff>25400</xdr:colOff>
      <xdr:row>37</xdr:row>
      <xdr:rowOff>12700</xdr:rowOff>
    </xdr:from>
    <xdr:to>
      <xdr:col>11</xdr:col>
      <xdr:colOff>195580</xdr:colOff>
      <xdr:row>39</xdr:row>
      <xdr:rowOff>119380</xdr:rowOff>
    </xdr:to>
    <xdr:sp macro="" textlink="">
      <xdr:nvSpPr>
        <xdr:cNvPr id="16" name="Rectangle 15"/>
        <xdr:cNvSpPr/>
      </xdr:nvSpPr>
      <xdr:spPr>
        <a:xfrm>
          <a:off x="8242300" y="3708400"/>
          <a:ext cx="10083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Old inprocess</a:t>
          </a:r>
        </a:p>
      </xdr:txBody>
    </xdr:sp>
    <xdr:clientData/>
  </xdr:twoCellAnchor>
  <xdr:twoCellAnchor>
    <xdr:from>
      <xdr:col>10</xdr:col>
      <xdr:colOff>38100</xdr:colOff>
      <xdr:row>41</xdr:row>
      <xdr:rowOff>0</xdr:rowOff>
    </xdr:from>
    <xdr:to>
      <xdr:col>11</xdr:col>
      <xdr:colOff>208280</xdr:colOff>
      <xdr:row>43</xdr:row>
      <xdr:rowOff>106680</xdr:rowOff>
    </xdr:to>
    <xdr:sp macro="" textlink="">
      <xdr:nvSpPr>
        <xdr:cNvPr id="17" name="Rectangle 16"/>
        <xdr:cNvSpPr/>
      </xdr:nvSpPr>
      <xdr:spPr>
        <a:xfrm>
          <a:off x="8255000" y="4457700"/>
          <a:ext cx="10083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Hold / error</a:t>
          </a:r>
        </a:p>
      </xdr:txBody>
    </xdr:sp>
    <xdr:clientData/>
  </xdr:twoCellAnchor>
  <xdr:twoCellAnchor>
    <xdr:from>
      <xdr:col>13</xdr:col>
      <xdr:colOff>0</xdr:colOff>
      <xdr:row>42</xdr:row>
      <xdr:rowOff>12700</xdr:rowOff>
    </xdr:from>
    <xdr:to>
      <xdr:col>14</xdr:col>
      <xdr:colOff>170180</xdr:colOff>
      <xdr:row>44</xdr:row>
      <xdr:rowOff>119380</xdr:rowOff>
    </xdr:to>
    <xdr:sp macro="" textlink="">
      <xdr:nvSpPr>
        <xdr:cNvPr id="18" name="Rectangle 17"/>
        <xdr:cNvSpPr/>
      </xdr:nvSpPr>
      <xdr:spPr>
        <a:xfrm>
          <a:off x="10731500" y="4660900"/>
          <a:ext cx="1008380" cy="48768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Ship Confirm</a:t>
          </a:r>
        </a:p>
      </xdr:txBody>
    </xdr:sp>
    <xdr:clientData/>
  </xdr:twoCellAnchor>
  <xdr:twoCellAnchor>
    <xdr:from>
      <xdr:col>4</xdr:col>
      <xdr:colOff>177800</xdr:colOff>
      <xdr:row>40</xdr:row>
      <xdr:rowOff>60960</xdr:rowOff>
    </xdr:from>
    <xdr:to>
      <xdr:col>7</xdr:col>
      <xdr:colOff>63500</xdr:colOff>
      <xdr:row>48</xdr:row>
      <xdr:rowOff>40640</xdr:rowOff>
    </xdr:to>
    <xdr:cxnSp macro="">
      <xdr:nvCxnSpPr>
        <xdr:cNvPr id="20" name="Straight Arrow Connector 19"/>
        <xdr:cNvCxnSpPr>
          <a:stCxn id="11" idx="3"/>
          <a:endCxn id="12" idx="1"/>
        </xdr:cNvCxnSpPr>
      </xdr:nvCxnSpPr>
      <xdr:spPr>
        <a:xfrm>
          <a:off x="3517900" y="4328160"/>
          <a:ext cx="2438400" cy="150368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177800</xdr:colOff>
      <xdr:row>40</xdr:row>
      <xdr:rowOff>60960</xdr:rowOff>
    </xdr:from>
    <xdr:to>
      <xdr:col>5</xdr:col>
      <xdr:colOff>317500</xdr:colOff>
      <xdr:row>41</xdr:row>
      <xdr:rowOff>25400</xdr:rowOff>
    </xdr:to>
    <xdr:cxnSp macro="">
      <xdr:nvCxnSpPr>
        <xdr:cNvPr id="21" name="Straight Connector 20"/>
        <xdr:cNvCxnSpPr>
          <a:stCxn id="11" idx="3"/>
          <a:endCxn id="14" idx="1"/>
        </xdr:cNvCxnSpPr>
      </xdr:nvCxnSpPr>
      <xdr:spPr>
        <a:xfrm>
          <a:off x="3517900" y="4328160"/>
          <a:ext cx="977900" cy="15494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177800</xdr:colOff>
      <xdr:row>36</xdr:row>
      <xdr:rowOff>91440</xdr:rowOff>
    </xdr:from>
    <xdr:to>
      <xdr:col>7</xdr:col>
      <xdr:colOff>76200</xdr:colOff>
      <xdr:row>40</xdr:row>
      <xdr:rowOff>60960</xdr:rowOff>
    </xdr:to>
    <xdr:cxnSp macro="">
      <xdr:nvCxnSpPr>
        <xdr:cNvPr id="23" name="Straight Arrow Connector 22"/>
        <xdr:cNvCxnSpPr>
          <a:stCxn id="11" idx="3"/>
          <a:endCxn id="13" idx="1"/>
        </xdr:cNvCxnSpPr>
      </xdr:nvCxnSpPr>
      <xdr:spPr>
        <a:xfrm flipV="1">
          <a:off x="3517900" y="7025640"/>
          <a:ext cx="2451100" cy="7315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233680</xdr:colOff>
      <xdr:row>43</xdr:row>
      <xdr:rowOff>66040</xdr:rowOff>
    </xdr:from>
    <xdr:to>
      <xdr:col>13</xdr:col>
      <xdr:colOff>0</xdr:colOff>
      <xdr:row>48</xdr:row>
      <xdr:rowOff>40640</xdr:rowOff>
    </xdr:to>
    <xdr:cxnSp macro="">
      <xdr:nvCxnSpPr>
        <xdr:cNvPr id="30" name="Straight Arrow Connector 29"/>
        <xdr:cNvCxnSpPr>
          <a:stCxn id="12" idx="3"/>
          <a:endCxn id="18" idx="1"/>
        </xdr:cNvCxnSpPr>
      </xdr:nvCxnSpPr>
      <xdr:spPr>
        <a:xfrm flipV="1">
          <a:off x="6964680" y="4904740"/>
          <a:ext cx="3766820" cy="927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233680</xdr:colOff>
      <xdr:row>34</xdr:row>
      <xdr:rowOff>78740</xdr:rowOff>
    </xdr:from>
    <xdr:to>
      <xdr:col>10</xdr:col>
      <xdr:colOff>12700</xdr:colOff>
      <xdr:row>48</xdr:row>
      <xdr:rowOff>40640</xdr:rowOff>
    </xdr:to>
    <xdr:cxnSp macro="">
      <xdr:nvCxnSpPr>
        <xdr:cNvPr id="33" name="Straight Arrow Connector 32"/>
        <xdr:cNvCxnSpPr>
          <a:stCxn id="12" idx="3"/>
          <a:endCxn id="15" idx="1"/>
        </xdr:cNvCxnSpPr>
      </xdr:nvCxnSpPr>
      <xdr:spPr>
        <a:xfrm flipV="1">
          <a:off x="6964680" y="3202940"/>
          <a:ext cx="1264920" cy="26289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233680</xdr:colOff>
      <xdr:row>38</xdr:row>
      <xdr:rowOff>66040</xdr:rowOff>
    </xdr:from>
    <xdr:to>
      <xdr:col>10</xdr:col>
      <xdr:colOff>25400</xdr:colOff>
      <xdr:row>48</xdr:row>
      <xdr:rowOff>40640</xdr:rowOff>
    </xdr:to>
    <xdr:cxnSp macro="">
      <xdr:nvCxnSpPr>
        <xdr:cNvPr id="36" name="Straight Arrow Connector 35"/>
        <xdr:cNvCxnSpPr>
          <a:stCxn id="12" idx="3"/>
          <a:endCxn id="16" idx="1"/>
        </xdr:cNvCxnSpPr>
      </xdr:nvCxnSpPr>
      <xdr:spPr>
        <a:xfrm flipV="1">
          <a:off x="6964680" y="3952240"/>
          <a:ext cx="1277620" cy="1879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233680</xdr:colOff>
      <xdr:row>42</xdr:row>
      <xdr:rowOff>53340</xdr:rowOff>
    </xdr:from>
    <xdr:to>
      <xdr:col>10</xdr:col>
      <xdr:colOff>38100</xdr:colOff>
      <xdr:row>48</xdr:row>
      <xdr:rowOff>40640</xdr:rowOff>
    </xdr:to>
    <xdr:cxnSp macro="">
      <xdr:nvCxnSpPr>
        <xdr:cNvPr id="39" name="Straight Arrow Connector 38"/>
        <xdr:cNvCxnSpPr>
          <a:stCxn id="12" idx="3"/>
          <a:endCxn id="17" idx="1"/>
        </xdr:cNvCxnSpPr>
      </xdr:nvCxnSpPr>
      <xdr:spPr>
        <a:xfrm flipV="1">
          <a:off x="6964680" y="4701540"/>
          <a:ext cx="1290320" cy="11303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182880</xdr:colOff>
      <xdr:row>34</xdr:row>
      <xdr:rowOff>78740</xdr:rowOff>
    </xdr:from>
    <xdr:to>
      <xdr:col>13</xdr:col>
      <xdr:colOff>0</xdr:colOff>
      <xdr:row>43</xdr:row>
      <xdr:rowOff>66040</xdr:rowOff>
    </xdr:to>
    <xdr:cxnSp macro="">
      <xdr:nvCxnSpPr>
        <xdr:cNvPr id="42" name="Straight Arrow Connector 41"/>
        <xdr:cNvCxnSpPr>
          <a:stCxn id="15" idx="3"/>
          <a:endCxn id="18" idx="1"/>
        </xdr:cNvCxnSpPr>
      </xdr:nvCxnSpPr>
      <xdr:spPr>
        <a:xfrm>
          <a:off x="9237980" y="3202940"/>
          <a:ext cx="1493520" cy="17018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195580</xdr:colOff>
      <xdr:row>38</xdr:row>
      <xdr:rowOff>66040</xdr:rowOff>
    </xdr:from>
    <xdr:to>
      <xdr:col>13</xdr:col>
      <xdr:colOff>0</xdr:colOff>
      <xdr:row>43</xdr:row>
      <xdr:rowOff>66040</xdr:rowOff>
    </xdr:to>
    <xdr:cxnSp macro="">
      <xdr:nvCxnSpPr>
        <xdr:cNvPr id="45" name="Straight Arrow Connector 44"/>
        <xdr:cNvCxnSpPr>
          <a:stCxn id="16" idx="3"/>
          <a:endCxn id="18" idx="1"/>
        </xdr:cNvCxnSpPr>
      </xdr:nvCxnSpPr>
      <xdr:spPr>
        <a:xfrm>
          <a:off x="9250680" y="3952240"/>
          <a:ext cx="1480820" cy="952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208280</xdr:colOff>
      <xdr:row>42</xdr:row>
      <xdr:rowOff>53340</xdr:rowOff>
    </xdr:from>
    <xdr:to>
      <xdr:col>13</xdr:col>
      <xdr:colOff>0</xdr:colOff>
      <xdr:row>43</xdr:row>
      <xdr:rowOff>66040</xdr:rowOff>
    </xdr:to>
    <xdr:cxnSp macro="">
      <xdr:nvCxnSpPr>
        <xdr:cNvPr id="48" name="Straight Arrow Connector 47"/>
        <xdr:cNvCxnSpPr>
          <a:stCxn id="17" idx="3"/>
          <a:endCxn id="18" idx="1"/>
        </xdr:cNvCxnSpPr>
      </xdr:nvCxnSpPr>
      <xdr:spPr>
        <a:xfrm>
          <a:off x="9263380" y="4701540"/>
          <a:ext cx="1468120" cy="2032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567690</xdr:colOff>
      <xdr:row>37</xdr:row>
      <xdr:rowOff>144780</xdr:rowOff>
    </xdr:from>
    <xdr:to>
      <xdr:col>7</xdr:col>
      <xdr:colOff>580390</xdr:colOff>
      <xdr:row>46</xdr:row>
      <xdr:rowOff>177800</xdr:rowOff>
    </xdr:to>
    <xdr:cxnSp macro="">
      <xdr:nvCxnSpPr>
        <xdr:cNvPr id="57" name="Straight Arrow Connector 56"/>
        <xdr:cNvCxnSpPr>
          <a:stCxn id="13" idx="2"/>
          <a:endCxn id="12" idx="0"/>
        </xdr:cNvCxnSpPr>
      </xdr:nvCxnSpPr>
      <xdr:spPr>
        <a:xfrm flipH="1">
          <a:off x="6460490" y="7269480"/>
          <a:ext cx="12700" cy="17475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487680</xdr:colOff>
      <xdr:row>41</xdr:row>
      <xdr:rowOff>25400</xdr:rowOff>
    </xdr:from>
    <xdr:to>
      <xdr:col>7</xdr:col>
      <xdr:colOff>63500</xdr:colOff>
      <xdr:row>48</xdr:row>
      <xdr:rowOff>40640</xdr:rowOff>
    </xdr:to>
    <xdr:cxnSp macro="">
      <xdr:nvCxnSpPr>
        <xdr:cNvPr id="60" name="Straight Arrow Connector 59"/>
        <xdr:cNvCxnSpPr>
          <a:stCxn id="14" idx="3"/>
          <a:endCxn id="12" idx="1"/>
        </xdr:cNvCxnSpPr>
      </xdr:nvCxnSpPr>
      <xdr:spPr>
        <a:xfrm>
          <a:off x="5504180" y="4483100"/>
          <a:ext cx="452120" cy="13487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487680</xdr:colOff>
      <xdr:row>36</xdr:row>
      <xdr:rowOff>91440</xdr:rowOff>
    </xdr:from>
    <xdr:to>
      <xdr:col>7</xdr:col>
      <xdr:colOff>76200</xdr:colOff>
      <xdr:row>41</xdr:row>
      <xdr:rowOff>25400</xdr:rowOff>
    </xdr:to>
    <xdr:cxnSp macro="">
      <xdr:nvCxnSpPr>
        <xdr:cNvPr id="66" name="Straight Arrow Connector 65"/>
        <xdr:cNvCxnSpPr>
          <a:stCxn id="14" idx="3"/>
          <a:endCxn id="13" idx="1"/>
        </xdr:cNvCxnSpPr>
      </xdr:nvCxnSpPr>
      <xdr:spPr>
        <a:xfrm flipV="1">
          <a:off x="5504180" y="7025640"/>
          <a:ext cx="464820" cy="88646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A33"/>
  <sheetViews>
    <sheetView tabSelected="1" topLeftCell="A2" workbookViewId="0">
      <pane xSplit="1" ySplit="2" topLeftCell="B4" activePane="bottomRight" state="frozen"/>
      <selection activeCell="A2" sqref="A2"/>
      <selection pane="topRight" activeCell="B2" sqref="B2"/>
      <selection pane="bottomLeft" activeCell="A4" sqref="A4"/>
      <selection pane="bottomRight" activeCell="E4" sqref="E4"/>
    </sheetView>
  </sheetViews>
  <sheetFormatPr baseColWidth="10" defaultRowHeight="15" x14ac:dyDescent="0"/>
  <cols>
    <col min="2" max="4" width="11" bestFit="1" customWidth="1"/>
    <col min="5" max="6" width="11" customWidth="1"/>
    <col min="7" max="7" width="11.5" bestFit="1" customWidth="1"/>
    <col min="8" max="9" width="11" bestFit="1" customWidth="1"/>
    <col min="10" max="10" width="8.5" customWidth="1"/>
    <col min="11" max="27" width="11" bestFit="1" customWidth="1"/>
  </cols>
  <sheetData>
    <row r="2" spans="1:27" ht="18">
      <c r="B2" s="7" t="s">
        <v>6</v>
      </c>
      <c r="C2" s="7"/>
      <c r="D2" s="7"/>
      <c r="E2" s="7"/>
      <c r="F2" s="7"/>
      <c r="G2" s="7"/>
      <c r="H2" s="7"/>
      <c r="I2" s="7"/>
      <c r="J2" s="7"/>
      <c r="K2" s="7"/>
      <c r="L2" s="7" t="s">
        <v>7</v>
      </c>
      <c r="M2" s="7"/>
      <c r="N2" s="7"/>
      <c r="O2" s="7"/>
      <c r="P2" s="7"/>
      <c r="Q2" s="7"/>
      <c r="R2" s="7"/>
      <c r="S2" s="7"/>
      <c r="T2" s="7" t="s">
        <v>8</v>
      </c>
      <c r="U2" s="7"/>
      <c r="V2" s="7"/>
      <c r="W2" s="7"/>
      <c r="X2" s="7"/>
      <c r="Y2" s="7"/>
      <c r="Z2" s="7"/>
      <c r="AA2" s="7"/>
    </row>
    <row r="3" spans="1:27" ht="18">
      <c r="B3" s="2" t="s">
        <v>9</v>
      </c>
      <c r="C3" s="2" t="s">
        <v>4</v>
      </c>
      <c r="D3" s="2" t="s">
        <v>5</v>
      </c>
      <c r="E3" s="2" t="s">
        <v>12</v>
      </c>
      <c r="F3" s="2" t="s">
        <v>13</v>
      </c>
      <c r="G3" s="2" t="s">
        <v>10</v>
      </c>
      <c r="H3" s="2" t="s">
        <v>0</v>
      </c>
      <c r="I3" s="2" t="s">
        <v>1</v>
      </c>
      <c r="J3" s="2" t="s">
        <v>2</v>
      </c>
      <c r="K3" s="2" t="s">
        <v>3</v>
      </c>
      <c r="L3" s="2" t="s">
        <v>9</v>
      </c>
      <c r="M3" s="2" t="s">
        <v>4</v>
      </c>
      <c r="N3" s="2" t="s">
        <v>5</v>
      </c>
      <c r="O3" s="2" t="s">
        <v>10</v>
      </c>
      <c r="P3" s="2" t="s">
        <v>0</v>
      </c>
      <c r="Q3" s="2" t="s">
        <v>1</v>
      </c>
      <c r="R3" s="2" t="s">
        <v>2</v>
      </c>
      <c r="S3" s="2" t="s">
        <v>3</v>
      </c>
      <c r="T3" s="2" t="s">
        <v>9</v>
      </c>
      <c r="U3" s="2" t="s">
        <v>4</v>
      </c>
      <c r="V3" s="2" t="s">
        <v>5</v>
      </c>
      <c r="W3" s="2" t="s">
        <v>10</v>
      </c>
      <c r="X3" s="2" t="s">
        <v>0</v>
      </c>
      <c r="Y3" s="2" t="s">
        <v>1</v>
      </c>
      <c r="Z3" s="2" t="s">
        <v>2</v>
      </c>
      <c r="AA3" s="2" t="s">
        <v>3</v>
      </c>
    </row>
    <row r="4" spans="1:27">
      <c r="A4" s="1">
        <v>41624</v>
      </c>
      <c r="B4" s="3">
        <v>5109</v>
      </c>
      <c r="C4" s="3">
        <v>5666</v>
      </c>
      <c r="D4" s="3">
        <v>7</v>
      </c>
      <c r="E4" s="3">
        <f t="shared" ref="E4:E7" si="0">C4+D4+I4+J4+K4</f>
        <v>7629</v>
      </c>
      <c r="F4" s="4">
        <f>IF(G4&lt;&gt;0,E4/G4,E4/AVERAGE(#REF!))</f>
        <v>1.0473640856672157</v>
      </c>
      <c r="G4" s="3">
        <v>7284</v>
      </c>
      <c r="H4" s="3">
        <v>348</v>
      </c>
      <c r="I4" s="3">
        <v>1610</v>
      </c>
      <c r="J4" s="3">
        <v>228</v>
      </c>
      <c r="K4" s="3">
        <v>118</v>
      </c>
      <c r="L4" s="3">
        <v>256</v>
      </c>
      <c r="M4" s="3">
        <v>240</v>
      </c>
      <c r="N4" s="3">
        <v>1</v>
      </c>
      <c r="O4" s="3">
        <v>183</v>
      </c>
      <c r="P4" s="3">
        <v>4</v>
      </c>
      <c r="Q4" s="3">
        <v>4</v>
      </c>
      <c r="R4" s="3">
        <v>1</v>
      </c>
      <c r="S4" s="3">
        <v>53</v>
      </c>
      <c r="T4" s="3">
        <v>1656</v>
      </c>
      <c r="U4" s="3">
        <v>204</v>
      </c>
      <c r="V4" s="3">
        <v>640</v>
      </c>
      <c r="W4" s="3">
        <v>567</v>
      </c>
      <c r="X4" s="3">
        <v>34</v>
      </c>
      <c r="Y4" s="3">
        <v>34</v>
      </c>
      <c r="Z4" s="3">
        <v>1</v>
      </c>
      <c r="AA4" s="3">
        <v>1047</v>
      </c>
    </row>
    <row r="5" spans="1:27">
      <c r="A5" s="1">
        <v>41625</v>
      </c>
      <c r="B5" s="3">
        <v>7056</v>
      </c>
      <c r="C5" s="3">
        <v>6828</v>
      </c>
      <c r="D5" s="3">
        <v>9</v>
      </c>
      <c r="E5" s="3">
        <f t="shared" si="0"/>
        <v>9348</v>
      </c>
      <c r="F5" s="4">
        <f>IF(G5&lt;&gt;0,E5/G5,E5/AVERAGE(#REF!))</f>
        <v>1.7463104801046143</v>
      </c>
      <c r="G5" s="3">
        <v>5353</v>
      </c>
      <c r="H5" s="3">
        <v>878</v>
      </c>
      <c r="I5" s="3">
        <v>1944</v>
      </c>
      <c r="J5" s="3">
        <v>539</v>
      </c>
      <c r="K5" s="3">
        <v>28</v>
      </c>
      <c r="L5" s="3">
        <v>221</v>
      </c>
      <c r="M5" s="3">
        <v>275</v>
      </c>
      <c r="N5" s="3">
        <v>1</v>
      </c>
      <c r="O5" s="3">
        <v>246</v>
      </c>
      <c r="P5" s="3">
        <v>1</v>
      </c>
      <c r="Q5" s="3">
        <v>1</v>
      </c>
      <c r="R5" s="3">
        <v>1</v>
      </c>
      <c r="S5" s="3">
        <v>0</v>
      </c>
      <c r="T5" s="3">
        <v>487</v>
      </c>
      <c r="U5" s="3">
        <v>1716</v>
      </c>
      <c r="V5" s="3">
        <v>450</v>
      </c>
      <c r="W5" s="3">
        <v>1447</v>
      </c>
      <c r="X5" s="3">
        <v>5</v>
      </c>
      <c r="Y5" s="3">
        <v>5</v>
      </c>
      <c r="Z5" s="3">
        <v>1</v>
      </c>
      <c r="AA5" s="3">
        <v>8</v>
      </c>
    </row>
    <row r="6" spans="1:27">
      <c r="A6" s="1">
        <v>41626</v>
      </c>
      <c r="B6" s="3">
        <v>5787</v>
      </c>
      <c r="C6" s="3">
        <v>5872</v>
      </c>
      <c r="D6" s="3">
        <v>1</v>
      </c>
      <c r="E6" s="3">
        <f t="shared" si="0"/>
        <v>7694</v>
      </c>
      <c r="F6" s="4">
        <f>IF(G6&lt;&gt;0,E6/G6,E6/AVERAGE(#REF!))</f>
        <v>1.0170522141440845</v>
      </c>
      <c r="G6" s="3">
        <v>7565</v>
      </c>
      <c r="H6" s="3">
        <v>508</v>
      </c>
      <c r="I6" s="3">
        <v>1254</v>
      </c>
      <c r="J6" s="3">
        <v>565</v>
      </c>
      <c r="K6" s="3">
        <v>2</v>
      </c>
      <c r="L6" s="3">
        <v>126</v>
      </c>
      <c r="M6" s="3">
        <v>120</v>
      </c>
      <c r="N6" s="3">
        <v>5</v>
      </c>
      <c r="O6" s="3">
        <v>283</v>
      </c>
      <c r="P6" s="3">
        <v>1</v>
      </c>
      <c r="Q6" s="3">
        <v>1</v>
      </c>
      <c r="R6" s="3">
        <v>1</v>
      </c>
      <c r="S6" s="3">
        <v>0</v>
      </c>
      <c r="T6" s="3">
        <v>531</v>
      </c>
      <c r="U6" s="3">
        <v>800</v>
      </c>
      <c r="V6" s="3">
        <v>177</v>
      </c>
      <c r="W6" s="3">
        <v>513</v>
      </c>
      <c r="X6" s="3">
        <v>3</v>
      </c>
      <c r="Y6" s="3">
        <v>3</v>
      </c>
      <c r="Z6" s="3">
        <v>1</v>
      </c>
      <c r="AA6" s="3">
        <v>8</v>
      </c>
    </row>
    <row r="7" spans="1:27">
      <c r="A7" s="1">
        <v>41627</v>
      </c>
      <c r="B7" s="3">
        <v>9711</v>
      </c>
      <c r="C7" s="3">
        <v>9786</v>
      </c>
      <c r="D7" s="3">
        <v>10</v>
      </c>
      <c r="E7" s="3">
        <f t="shared" si="0"/>
        <v>12074</v>
      </c>
      <c r="F7" s="4">
        <f>IF(G7&lt;&gt;0,E7/G7,E7/AVERAGE(#REF!))</f>
        <v>2.2652908067542215</v>
      </c>
      <c r="G7" s="3">
        <v>5330</v>
      </c>
      <c r="H7" s="3">
        <v>733</v>
      </c>
      <c r="I7" s="3">
        <v>1791</v>
      </c>
      <c r="J7" s="3">
        <v>471</v>
      </c>
      <c r="K7" s="3">
        <v>16</v>
      </c>
      <c r="L7" s="3">
        <v>280</v>
      </c>
      <c r="M7" s="3">
        <v>287</v>
      </c>
      <c r="N7" s="3">
        <v>0</v>
      </c>
      <c r="O7" s="3">
        <v>108</v>
      </c>
      <c r="P7" s="3">
        <v>3</v>
      </c>
      <c r="Q7" s="3">
        <v>3</v>
      </c>
      <c r="R7" s="3">
        <v>1</v>
      </c>
      <c r="S7" s="3">
        <v>0</v>
      </c>
      <c r="T7" s="3">
        <v>320</v>
      </c>
      <c r="U7" s="3">
        <v>475</v>
      </c>
      <c r="V7" s="3">
        <v>3</v>
      </c>
      <c r="W7" s="3">
        <v>801</v>
      </c>
      <c r="X7" s="3">
        <v>3</v>
      </c>
      <c r="Y7" s="3">
        <v>3</v>
      </c>
      <c r="Z7" s="3">
        <v>4</v>
      </c>
      <c r="AA7" s="3">
        <v>24</v>
      </c>
    </row>
    <row r="8" spans="1:27">
      <c r="A8" s="1">
        <v>41628</v>
      </c>
      <c r="B8" s="3">
        <v>7670</v>
      </c>
      <c r="C8" s="3">
        <v>187</v>
      </c>
      <c r="D8" s="3">
        <v>7519</v>
      </c>
      <c r="E8" s="3">
        <f t="shared" ref="E8:E23" si="1">C8+D8+I8+J8+K8</f>
        <v>10916</v>
      </c>
      <c r="F8" s="4">
        <f>IF(G8&lt;&gt;0,E8/G8,E8/AVERAGE(#REF!))</f>
        <v>1.2153195279447784</v>
      </c>
      <c r="G8" s="3">
        <v>8982</v>
      </c>
      <c r="H8" s="3">
        <v>1237</v>
      </c>
      <c r="I8" s="3">
        <v>2704</v>
      </c>
      <c r="J8" s="3">
        <v>466</v>
      </c>
      <c r="K8" s="3">
        <v>40</v>
      </c>
      <c r="L8" s="3">
        <v>227</v>
      </c>
      <c r="M8" s="3">
        <v>18</v>
      </c>
      <c r="N8" s="3">
        <v>206</v>
      </c>
      <c r="O8" s="3">
        <v>279</v>
      </c>
      <c r="P8" s="3">
        <v>29</v>
      </c>
      <c r="Q8" s="3">
        <v>13</v>
      </c>
      <c r="R8" s="3">
        <v>2</v>
      </c>
      <c r="S8" s="3">
        <v>0</v>
      </c>
      <c r="T8" s="3">
        <v>448</v>
      </c>
      <c r="U8" s="3">
        <v>28</v>
      </c>
      <c r="V8" s="3">
        <v>439</v>
      </c>
      <c r="W8" s="3">
        <v>473</v>
      </c>
      <c r="X8" s="3">
        <v>24</v>
      </c>
      <c r="Y8" s="3">
        <v>12</v>
      </c>
      <c r="Z8" s="3">
        <v>12</v>
      </c>
      <c r="AA8" s="3">
        <v>1</v>
      </c>
    </row>
    <row r="9" spans="1:27">
      <c r="A9" s="1">
        <v>41630</v>
      </c>
      <c r="B9" s="3">
        <v>5484</v>
      </c>
      <c r="C9" s="3">
        <v>11352</v>
      </c>
      <c r="D9" s="3">
        <v>2170</v>
      </c>
      <c r="E9" s="3">
        <f t="shared" si="1"/>
        <v>17218</v>
      </c>
      <c r="F9" s="4">
        <f>IF(G9&lt;&gt;0,E9/G9,E9/AVERAGE(G1:G8))</f>
        <v>2.494350118792374</v>
      </c>
      <c r="G9" s="3"/>
      <c r="H9" s="3">
        <v>1237</v>
      </c>
      <c r="I9" s="3">
        <v>2704</v>
      </c>
      <c r="J9" s="3">
        <v>952</v>
      </c>
      <c r="K9" s="3">
        <v>40</v>
      </c>
      <c r="L9" s="3">
        <v>1</v>
      </c>
      <c r="M9" s="3">
        <v>207</v>
      </c>
      <c r="N9" s="3">
        <v>0</v>
      </c>
      <c r="O9" s="3"/>
      <c r="P9" s="3">
        <v>29</v>
      </c>
      <c r="Q9" s="3">
        <v>29</v>
      </c>
      <c r="R9" s="3">
        <v>2</v>
      </c>
      <c r="S9" s="3">
        <v>0</v>
      </c>
      <c r="T9" s="3">
        <v>8</v>
      </c>
      <c r="U9" s="3">
        <v>437</v>
      </c>
      <c r="V9" s="3">
        <v>13</v>
      </c>
      <c r="W9" s="3"/>
      <c r="X9" s="3">
        <v>24</v>
      </c>
      <c r="Y9" s="3">
        <v>24</v>
      </c>
      <c r="Z9" s="3">
        <v>78</v>
      </c>
      <c r="AA9" s="3">
        <v>1</v>
      </c>
    </row>
    <row r="10" spans="1:27">
      <c r="A10" s="1">
        <v>41631</v>
      </c>
      <c r="B10" s="3">
        <v>6602</v>
      </c>
      <c r="C10" s="3">
        <v>5182</v>
      </c>
      <c r="D10" s="3">
        <v>3623</v>
      </c>
      <c r="E10" s="3">
        <f t="shared" si="1"/>
        <v>12451</v>
      </c>
      <c r="F10" s="4">
        <f>IF(G10&lt;&gt;0,E10/G10,E10/AVERAGE(G2:G9))</f>
        <v>1.0857167771189398</v>
      </c>
      <c r="G10" s="3">
        <v>11468</v>
      </c>
      <c r="H10" s="3">
        <v>1000</v>
      </c>
      <c r="I10" s="3">
        <v>2712</v>
      </c>
      <c r="J10" s="3">
        <v>845</v>
      </c>
      <c r="K10" s="3">
        <v>89</v>
      </c>
      <c r="L10" s="3">
        <v>169</v>
      </c>
      <c r="M10" s="3">
        <v>161</v>
      </c>
      <c r="N10" s="3">
        <v>0</v>
      </c>
      <c r="O10" s="3">
        <v>208</v>
      </c>
      <c r="P10" s="3">
        <v>30</v>
      </c>
      <c r="Q10" s="3">
        <v>30</v>
      </c>
      <c r="R10" s="3">
        <v>4</v>
      </c>
      <c r="S10" s="3">
        <v>0</v>
      </c>
      <c r="T10" s="3">
        <v>224</v>
      </c>
      <c r="U10" s="3">
        <v>242</v>
      </c>
      <c r="V10" s="3">
        <v>0</v>
      </c>
      <c r="W10" s="3">
        <v>354</v>
      </c>
      <c r="X10" s="3">
        <v>113</v>
      </c>
      <c r="Y10" s="3">
        <v>113</v>
      </c>
      <c r="Z10" s="3">
        <v>74</v>
      </c>
      <c r="AA10" s="3">
        <v>1</v>
      </c>
    </row>
    <row r="11" spans="1:27">
      <c r="A11" s="1">
        <v>41632</v>
      </c>
      <c r="B11" s="3">
        <v>5779</v>
      </c>
      <c r="C11" s="3">
        <v>177</v>
      </c>
      <c r="D11" s="3">
        <v>8809</v>
      </c>
      <c r="E11" s="3">
        <f t="shared" si="1"/>
        <v>13302</v>
      </c>
      <c r="F11" s="4">
        <f>IF(G11&lt;&gt;0,E11/G11,E11/AVERAGE(G3:G10))</f>
        <v>2.6366699702675915</v>
      </c>
      <c r="G11" s="3">
        <v>5045</v>
      </c>
      <c r="H11" s="3">
        <v>1681</v>
      </c>
      <c r="I11" s="3">
        <v>2972</v>
      </c>
      <c r="J11" s="3">
        <v>1315</v>
      </c>
      <c r="K11" s="3">
        <v>29</v>
      </c>
      <c r="L11" s="3">
        <v>271</v>
      </c>
      <c r="M11" s="3">
        <v>20</v>
      </c>
      <c r="N11" s="3">
        <v>236</v>
      </c>
      <c r="O11" s="3">
        <v>160</v>
      </c>
      <c r="P11" s="3">
        <v>50</v>
      </c>
      <c r="Q11" s="3">
        <v>39</v>
      </c>
      <c r="R11" s="3">
        <v>20</v>
      </c>
      <c r="S11" s="3">
        <v>0</v>
      </c>
      <c r="T11" s="3">
        <v>297</v>
      </c>
      <c r="U11" s="3">
        <v>0</v>
      </c>
      <c r="V11" s="3">
        <v>293</v>
      </c>
      <c r="W11" s="3">
        <v>215</v>
      </c>
      <c r="X11" s="3">
        <v>134</v>
      </c>
      <c r="Y11" s="3">
        <v>134</v>
      </c>
      <c r="Z11" s="3">
        <v>76</v>
      </c>
      <c r="AA11" s="3">
        <v>1</v>
      </c>
    </row>
    <row r="12" spans="1:27">
      <c r="A12" s="1">
        <v>41633</v>
      </c>
      <c r="B12" s="3">
        <v>651</v>
      </c>
      <c r="C12" s="3">
        <v>9205</v>
      </c>
      <c r="D12" s="3">
        <v>418</v>
      </c>
      <c r="E12" s="3">
        <f t="shared" si="1"/>
        <v>13774</v>
      </c>
      <c r="F12" s="4">
        <f t="shared" ref="F12:F17" si="2">IF(G12&lt;&gt;0,E12/G12,E12/AVERAGE(G7:G11))</f>
        <v>1.7873803730738038</v>
      </c>
      <c r="G12" s="3"/>
      <c r="H12" s="3">
        <v>1681</v>
      </c>
      <c r="I12" s="3">
        <v>2972</v>
      </c>
      <c r="J12" s="3">
        <v>1150</v>
      </c>
      <c r="K12" s="3">
        <v>29</v>
      </c>
      <c r="L12" s="3">
        <v>13</v>
      </c>
      <c r="M12" s="3">
        <v>238</v>
      </c>
      <c r="N12" s="3">
        <v>0</v>
      </c>
      <c r="O12" s="3">
        <v>0</v>
      </c>
      <c r="P12" s="3">
        <v>50</v>
      </c>
      <c r="Q12" s="3">
        <v>50</v>
      </c>
      <c r="R12" s="3">
        <v>31</v>
      </c>
      <c r="S12" s="3">
        <v>0</v>
      </c>
      <c r="T12" s="3">
        <v>6</v>
      </c>
      <c r="U12" s="3">
        <v>293</v>
      </c>
      <c r="V12" s="3">
        <v>4</v>
      </c>
      <c r="W12" s="3">
        <v>0</v>
      </c>
      <c r="X12" s="3">
        <v>134</v>
      </c>
      <c r="Y12" s="3">
        <v>134</v>
      </c>
      <c r="Z12" s="3">
        <v>79</v>
      </c>
      <c r="AA12" s="3">
        <v>1</v>
      </c>
    </row>
    <row r="13" spans="1:27">
      <c r="A13" s="1">
        <v>41634</v>
      </c>
      <c r="B13" s="3">
        <v>4601</v>
      </c>
      <c r="C13" s="3">
        <v>5676</v>
      </c>
      <c r="D13" s="3">
        <v>5</v>
      </c>
      <c r="E13" s="3">
        <f t="shared" si="1"/>
        <v>9903</v>
      </c>
      <c r="F13" s="4">
        <f t="shared" si="2"/>
        <v>1.1619148187258008</v>
      </c>
      <c r="G13" s="3">
        <v>8523</v>
      </c>
      <c r="H13" s="3">
        <v>2415</v>
      </c>
      <c r="I13" s="3">
        <v>3736</v>
      </c>
      <c r="J13" s="3">
        <v>462</v>
      </c>
      <c r="K13" s="3">
        <v>24</v>
      </c>
      <c r="L13" s="3">
        <v>462</v>
      </c>
      <c r="M13" s="3">
        <v>386</v>
      </c>
      <c r="N13" s="3">
        <v>0</v>
      </c>
      <c r="O13" s="3">
        <v>275</v>
      </c>
      <c r="P13" s="3">
        <v>13</v>
      </c>
      <c r="Q13" s="3">
        <v>13</v>
      </c>
      <c r="R13" s="3">
        <v>107</v>
      </c>
      <c r="S13" s="3">
        <v>0</v>
      </c>
      <c r="T13" s="3">
        <v>436</v>
      </c>
      <c r="U13" s="3">
        <v>503</v>
      </c>
      <c r="V13" s="3">
        <v>0</v>
      </c>
      <c r="W13" s="3">
        <v>371</v>
      </c>
      <c r="X13" s="3">
        <v>108</v>
      </c>
      <c r="Y13" s="3">
        <v>108</v>
      </c>
      <c r="Z13" s="3">
        <v>17</v>
      </c>
      <c r="AA13" s="3">
        <v>1</v>
      </c>
    </row>
    <row r="14" spans="1:27">
      <c r="A14" s="1">
        <v>41635</v>
      </c>
      <c r="B14" s="3">
        <v>7016</v>
      </c>
      <c r="C14" s="3">
        <v>5478</v>
      </c>
      <c r="D14" s="3">
        <v>1339</v>
      </c>
      <c r="E14" s="3">
        <f t="shared" si="1"/>
        <v>10744</v>
      </c>
      <c r="F14" s="4">
        <f t="shared" si="2"/>
        <v>1.7130102040816326</v>
      </c>
      <c r="G14" s="3">
        <v>6272</v>
      </c>
      <c r="H14" s="3">
        <v>2102</v>
      </c>
      <c r="I14" s="3">
        <v>3204</v>
      </c>
      <c r="J14" s="3">
        <v>681</v>
      </c>
      <c r="K14" s="3">
        <v>42</v>
      </c>
      <c r="L14" s="3">
        <v>78</v>
      </c>
      <c r="M14" s="3">
        <v>1</v>
      </c>
      <c r="N14" s="3">
        <v>89</v>
      </c>
      <c r="O14" s="3">
        <v>177</v>
      </c>
      <c r="P14" s="3">
        <v>223</v>
      </c>
      <c r="Q14" s="3">
        <v>223</v>
      </c>
      <c r="R14" s="3">
        <v>95</v>
      </c>
      <c r="S14" s="3">
        <v>0</v>
      </c>
      <c r="T14" s="3">
        <v>351</v>
      </c>
      <c r="U14" s="3">
        <v>7</v>
      </c>
      <c r="V14" s="3">
        <v>296</v>
      </c>
      <c r="W14" s="3">
        <v>467</v>
      </c>
      <c r="X14" s="3">
        <v>101</v>
      </c>
      <c r="Y14" s="3">
        <v>101</v>
      </c>
      <c r="Z14" s="3">
        <v>54</v>
      </c>
      <c r="AA14" s="3">
        <v>11</v>
      </c>
    </row>
    <row r="15" spans="1:27">
      <c r="A15" s="1">
        <v>41637</v>
      </c>
      <c r="B15" s="3">
        <v>1761</v>
      </c>
      <c r="C15" s="3">
        <v>4461</v>
      </c>
      <c r="D15" s="3">
        <v>20</v>
      </c>
      <c r="E15" s="3">
        <f t="shared" si="1"/>
        <v>6593</v>
      </c>
      <c r="F15" s="4">
        <f t="shared" si="2"/>
        <v>0.97935234699940588</v>
      </c>
      <c r="G15" s="3">
        <v>6732</v>
      </c>
      <c r="H15" s="3">
        <v>553</v>
      </c>
      <c r="I15" s="3">
        <v>1813</v>
      </c>
      <c r="J15" s="3">
        <v>236</v>
      </c>
      <c r="K15" s="3">
        <v>63</v>
      </c>
      <c r="L15" s="3">
        <v>2</v>
      </c>
      <c r="M15" s="3">
        <v>109</v>
      </c>
      <c r="N15" s="3">
        <v>0</v>
      </c>
      <c r="O15" s="3">
        <v>0</v>
      </c>
      <c r="P15" s="3">
        <v>223</v>
      </c>
      <c r="Q15" s="3">
        <v>223</v>
      </c>
      <c r="R15" s="3">
        <v>97</v>
      </c>
      <c r="S15" s="3">
        <v>0</v>
      </c>
      <c r="T15" s="3">
        <v>8</v>
      </c>
      <c r="U15" s="3">
        <v>296</v>
      </c>
      <c r="V15" s="3">
        <v>8</v>
      </c>
      <c r="W15" s="3">
        <v>0</v>
      </c>
      <c r="X15" s="3">
        <v>101</v>
      </c>
      <c r="Y15" s="3">
        <v>101</v>
      </c>
      <c r="Z15" s="3">
        <v>59</v>
      </c>
      <c r="AA15" s="3">
        <v>23</v>
      </c>
    </row>
    <row r="16" spans="1:27">
      <c r="A16" s="1">
        <v>41638</v>
      </c>
      <c r="B16" s="3">
        <v>5963</v>
      </c>
      <c r="C16" s="3">
        <v>6096</v>
      </c>
      <c r="D16" s="3">
        <v>5</v>
      </c>
      <c r="E16" s="3">
        <f t="shared" si="1"/>
        <v>8682</v>
      </c>
      <c r="F16" s="4">
        <f t="shared" si="2"/>
        <v>2.0544249881684808</v>
      </c>
      <c r="G16" s="3">
        <v>4226</v>
      </c>
      <c r="H16" s="3">
        <v>1976</v>
      </c>
      <c r="I16" s="3">
        <v>2240</v>
      </c>
      <c r="J16" s="3">
        <v>340</v>
      </c>
      <c r="K16" s="3">
        <v>1</v>
      </c>
      <c r="L16" s="3">
        <v>309</v>
      </c>
      <c r="M16" s="3">
        <v>369</v>
      </c>
      <c r="N16" s="3">
        <v>8</v>
      </c>
      <c r="O16" s="3">
        <v>430</v>
      </c>
      <c r="P16" s="3">
        <v>0</v>
      </c>
      <c r="Q16" s="3">
        <v>0</v>
      </c>
      <c r="R16" s="3">
        <v>30</v>
      </c>
      <c r="S16" s="3">
        <v>0</v>
      </c>
      <c r="T16" s="3">
        <v>316</v>
      </c>
      <c r="U16" s="3">
        <v>315</v>
      </c>
      <c r="V16" s="3">
        <v>1</v>
      </c>
      <c r="W16" s="3">
        <v>322</v>
      </c>
      <c r="X16" s="3">
        <v>99</v>
      </c>
      <c r="Y16" s="3">
        <v>99</v>
      </c>
      <c r="Z16" s="3">
        <v>48</v>
      </c>
      <c r="AA16" s="3">
        <v>43</v>
      </c>
    </row>
    <row r="17" spans="1:27">
      <c r="A17" s="1">
        <v>41639</v>
      </c>
      <c r="B17" s="3">
        <v>4747</v>
      </c>
      <c r="C17" s="3">
        <v>1116</v>
      </c>
      <c r="D17" s="3">
        <v>3954</v>
      </c>
      <c r="E17" s="3">
        <f t="shared" si="1"/>
        <v>5609</v>
      </c>
      <c r="F17" s="4">
        <f t="shared" si="2"/>
        <v>0.63400022606533291</v>
      </c>
      <c r="G17" s="3">
        <v>8847</v>
      </c>
      <c r="H17" s="3">
        <v>373</v>
      </c>
      <c r="I17" s="3">
        <v>380</v>
      </c>
      <c r="J17" s="3">
        <v>150</v>
      </c>
      <c r="K17" s="3">
        <v>9</v>
      </c>
      <c r="L17" s="3">
        <v>52</v>
      </c>
      <c r="M17" s="3">
        <v>34</v>
      </c>
      <c r="N17" s="3">
        <v>30</v>
      </c>
      <c r="O17" s="3">
        <v>306</v>
      </c>
      <c r="P17" s="3">
        <v>0</v>
      </c>
      <c r="Q17" s="3">
        <v>0</v>
      </c>
      <c r="R17" s="3">
        <v>26</v>
      </c>
      <c r="S17" s="3">
        <v>0</v>
      </c>
      <c r="T17" s="3">
        <v>281</v>
      </c>
      <c r="U17" s="3">
        <v>72</v>
      </c>
      <c r="V17" s="3">
        <v>272</v>
      </c>
      <c r="W17" s="3">
        <v>447</v>
      </c>
      <c r="X17" s="3">
        <v>16</v>
      </c>
      <c r="Y17" s="3">
        <v>16</v>
      </c>
      <c r="Z17" s="3">
        <v>17</v>
      </c>
      <c r="AA17" s="3">
        <v>12</v>
      </c>
    </row>
    <row r="18" spans="1:27">
      <c r="A18" s="1">
        <v>41640</v>
      </c>
      <c r="B18" s="3">
        <v>504</v>
      </c>
      <c r="C18" s="3">
        <v>4369</v>
      </c>
      <c r="D18" s="3">
        <v>21</v>
      </c>
      <c r="E18" s="3">
        <f t="shared" si="1"/>
        <v>5036</v>
      </c>
      <c r="F18" s="4">
        <f>IF(G18&lt;&gt;0,E18/G18,E18/AVERAGE(G13:G17))</f>
        <v>0.72774566473988445</v>
      </c>
      <c r="G18" s="3"/>
      <c r="H18" s="3">
        <v>373</v>
      </c>
      <c r="I18" s="3">
        <v>418</v>
      </c>
      <c r="J18" s="3">
        <v>219</v>
      </c>
      <c r="K18" s="3">
        <v>9</v>
      </c>
      <c r="L18" s="3">
        <v>42</v>
      </c>
      <c r="M18" s="3">
        <v>49</v>
      </c>
      <c r="N18" s="3">
        <v>0</v>
      </c>
      <c r="O18" s="3">
        <v>0</v>
      </c>
      <c r="P18" s="3">
        <v>0</v>
      </c>
      <c r="Q18" s="3">
        <v>0</v>
      </c>
      <c r="R18" s="3">
        <v>50</v>
      </c>
      <c r="S18" s="3">
        <v>0</v>
      </c>
      <c r="T18" s="3">
        <v>5</v>
      </c>
      <c r="U18" s="3">
        <v>273</v>
      </c>
      <c r="V18" s="3">
        <v>0</v>
      </c>
      <c r="W18" s="3">
        <v>0</v>
      </c>
      <c r="X18" s="3">
        <v>16</v>
      </c>
      <c r="Y18" s="3">
        <v>16</v>
      </c>
      <c r="Z18" s="3">
        <v>20</v>
      </c>
      <c r="AA18" s="3">
        <v>12</v>
      </c>
    </row>
    <row r="19" spans="1:27">
      <c r="A19" s="1">
        <v>41641</v>
      </c>
      <c r="B19" s="3">
        <v>8698</v>
      </c>
      <c r="C19" s="3">
        <v>8756</v>
      </c>
      <c r="D19" s="3">
        <v>19</v>
      </c>
      <c r="E19" s="3">
        <f t="shared" si="1"/>
        <v>11870</v>
      </c>
      <c r="F19" s="4">
        <f>IF(G19&lt;&gt;0,E19/G19,E19/AVERAGE(G14:G18))</f>
        <v>5.8243375858684985</v>
      </c>
      <c r="G19" s="6">
        <v>2038</v>
      </c>
      <c r="H19" s="3">
        <v>2518</v>
      </c>
      <c r="I19" s="3">
        <v>2862</v>
      </c>
      <c r="J19" s="3">
        <v>177</v>
      </c>
      <c r="K19" s="3">
        <v>56</v>
      </c>
      <c r="L19" s="3">
        <v>72</v>
      </c>
      <c r="M19" s="3">
        <v>75</v>
      </c>
      <c r="N19" s="3"/>
      <c r="O19" s="3">
        <v>73</v>
      </c>
      <c r="P19" s="3">
        <v>5</v>
      </c>
      <c r="Q19" s="3">
        <v>5</v>
      </c>
      <c r="R19" s="3">
        <v>48</v>
      </c>
      <c r="S19" s="3"/>
      <c r="T19" s="3">
        <v>153</v>
      </c>
      <c r="U19" s="3">
        <v>159</v>
      </c>
      <c r="V19" s="3">
        <v>0</v>
      </c>
      <c r="W19" s="3">
        <v>79</v>
      </c>
      <c r="X19" s="3">
        <v>215</v>
      </c>
      <c r="Y19" s="3">
        <v>215</v>
      </c>
      <c r="Z19" s="3">
        <v>7</v>
      </c>
      <c r="AA19" s="3">
        <v>20</v>
      </c>
    </row>
    <row r="20" spans="1:27">
      <c r="A20" s="1">
        <v>41642</v>
      </c>
      <c r="B20" s="5">
        <v>3051</v>
      </c>
      <c r="C20" s="5">
        <v>149</v>
      </c>
      <c r="D20" s="5">
        <v>2780</v>
      </c>
      <c r="E20" s="3">
        <f t="shared" si="1"/>
        <v>4248</v>
      </c>
      <c r="F20" s="4">
        <f t="shared" ref="F20:F21" si="3">IF(G20&lt;&gt;0,E20/G20,E20/AVERAGE(G15:G19))</f>
        <v>0.39257000277238702</v>
      </c>
      <c r="G20" s="5">
        <v>10821</v>
      </c>
      <c r="H20" s="5">
        <v>492</v>
      </c>
      <c r="I20" s="5">
        <v>837</v>
      </c>
      <c r="J20" s="5">
        <v>311</v>
      </c>
      <c r="K20" s="5">
        <v>171</v>
      </c>
      <c r="L20" s="5">
        <v>93</v>
      </c>
      <c r="M20" s="5">
        <v>24</v>
      </c>
      <c r="N20" s="5">
        <v>59</v>
      </c>
      <c r="O20" s="5">
        <v>76</v>
      </c>
      <c r="P20" s="5">
        <v>1</v>
      </c>
      <c r="Q20" s="5">
        <v>1</v>
      </c>
      <c r="R20" s="5">
        <v>36</v>
      </c>
      <c r="S20" s="5">
        <v>20</v>
      </c>
      <c r="T20" s="5">
        <v>1804</v>
      </c>
      <c r="U20" s="5">
        <v>23</v>
      </c>
      <c r="V20" s="5">
        <v>1645</v>
      </c>
      <c r="W20" s="5">
        <v>338</v>
      </c>
      <c r="X20" s="5">
        <v>55</v>
      </c>
      <c r="Y20" s="5">
        <v>55</v>
      </c>
      <c r="Z20" s="5">
        <v>6</v>
      </c>
      <c r="AA20" s="5">
        <v>157</v>
      </c>
    </row>
    <row r="21" spans="1:27">
      <c r="A21" s="1">
        <v>41644</v>
      </c>
      <c r="B21" s="5">
        <v>1264</v>
      </c>
      <c r="C21" s="5">
        <v>4329</v>
      </c>
      <c r="D21" s="5">
        <v>75</v>
      </c>
      <c r="E21" s="3">
        <f t="shared" si="1"/>
        <v>5515</v>
      </c>
      <c r="F21" s="4">
        <f t="shared" si="3"/>
        <v>0.85068641061237082</v>
      </c>
      <c r="G21" s="5"/>
      <c r="H21" s="5">
        <v>492</v>
      </c>
      <c r="I21" s="5">
        <v>838</v>
      </c>
      <c r="J21" s="5">
        <v>102</v>
      </c>
      <c r="K21" s="5">
        <v>171</v>
      </c>
      <c r="L21" s="5">
        <v>1</v>
      </c>
      <c r="M21" s="5">
        <v>81</v>
      </c>
      <c r="N21" s="5"/>
      <c r="O21" s="5"/>
      <c r="P21" s="5">
        <v>1</v>
      </c>
      <c r="Q21" s="5">
        <v>1</v>
      </c>
      <c r="R21" s="5">
        <v>36</v>
      </c>
      <c r="S21" s="5">
        <v>0</v>
      </c>
      <c r="T21" s="5">
        <v>15</v>
      </c>
      <c r="U21" s="5">
        <v>413</v>
      </c>
      <c r="V21" s="5">
        <v>1296</v>
      </c>
      <c r="W21" s="5"/>
      <c r="X21" s="5">
        <v>55</v>
      </c>
      <c r="Y21" s="5">
        <v>55</v>
      </c>
      <c r="Z21" s="5">
        <v>6</v>
      </c>
      <c r="AA21" s="5">
        <v>157</v>
      </c>
    </row>
    <row r="22" spans="1:27">
      <c r="A22" s="1">
        <v>41645</v>
      </c>
      <c r="B22" s="5">
        <v>3272</v>
      </c>
      <c r="C22" s="5">
        <v>2812</v>
      </c>
      <c r="D22" s="5">
        <v>44</v>
      </c>
      <c r="E22" s="3">
        <f t="shared" si="1"/>
        <v>4879</v>
      </c>
      <c r="F22" s="4">
        <f t="shared" ref="F22" si="4">IF(G22&lt;&gt;0,E22/G22,E22/AVERAGE(G17:G21))</f>
        <v>1.141820734846712</v>
      </c>
      <c r="G22" s="5">
        <v>4273</v>
      </c>
      <c r="H22" s="5">
        <v>615</v>
      </c>
      <c r="I22" s="5">
        <v>1157</v>
      </c>
      <c r="J22" s="5">
        <v>36</v>
      </c>
      <c r="K22" s="5">
        <v>830</v>
      </c>
      <c r="L22" s="5">
        <v>119</v>
      </c>
      <c r="M22" s="5">
        <v>131</v>
      </c>
      <c r="N22" s="5"/>
      <c r="O22" s="5">
        <v>80</v>
      </c>
      <c r="P22" s="5">
        <v>8</v>
      </c>
      <c r="Q22" s="5">
        <v>5</v>
      </c>
      <c r="R22" s="5">
        <v>12</v>
      </c>
      <c r="S22" s="5">
        <v>11</v>
      </c>
      <c r="T22" s="5">
        <v>159</v>
      </c>
      <c r="U22" s="5">
        <v>592</v>
      </c>
      <c r="V22" s="5">
        <v>1012</v>
      </c>
      <c r="W22" s="5">
        <v>418</v>
      </c>
      <c r="X22" s="5">
        <v>53</v>
      </c>
      <c r="Y22" s="5">
        <v>53</v>
      </c>
      <c r="Z22" s="5">
        <v>2</v>
      </c>
      <c r="AA22" s="5">
        <v>11</v>
      </c>
    </row>
    <row r="23" spans="1:27">
      <c r="A23" s="1">
        <v>41646</v>
      </c>
      <c r="B23" s="5">
        <v>4861</v>
      </c>
      <c r="C23" s="5">
        <v>5760</v>
      </c>
      <c r="D23" s="5">
        <v>46</v>
      </c>
      <c r="E23" s="3">
        <f t="shared" si="1"/>
        <v>6570</v>
      </c>
      <c r="F23" s="4">
        <f t="shared" ref="F23:F24" si="5">IF(G23&lt;&gt;0,E23/G23,E23/AVERAGE(G18:G22))</f>
        <v>1.593113482056256</v>
      </c>
      <c r="G23" s="5">
        <v>4124</v>
      </c>
      <c r="H23" s="5">
        <v>281</v>
      </c>
      <c r="I23" s="5">
        <v>706</v>
      </c>
      <c r="J23" s="5">
        <v>27</v>
      </c>
      <c r="K23" s="5">
        <v>31</v>
      </c>
      <c r="L23" s="5">
        <v>136</v>
      </c>
      <c r="M23" s="5">
        <v>128</v>
      </c>
      <c r="N23" s="5"/>
      <c r="O23" s="5">
        <v>165</v>
      </c>
      <c r="P23" s="5">
        <v>1</v>
      </c>
      <c r="Q23" s="5">
        <v>1</v>
      </c>
      <c r="R23" s="5">
        <v>1</v>
      </c>
      <c r="S23" s="5">
        <v>32</v>
      </c>
      <c r="T23" s="5">
        <v>188</v>
      </c>
      <c r="U23" s="5">
        <v>1034</v>
      </c>
      <c r="V23" s="5">
        <v>158</v>
      </c>
      <c r="W23" s="5">
        <v>597</v>
      </c>
      <c r="X23" s="5">
        <v>51</v>
      </c>
      <c r="Y23" s="5">
        <v>51</v>
      </c>
      <c r="Z23" s="5">
        <v>21</v>
      </c>
      <c r="AA23" s="5">
        <v>1</v>
      </c>
    </row>
    <row r="24" spans="1:27">
      <c r="A24" s="1">
        <v>41647</v>
      </c>
      <c r="B24" s="5">
        <v>4124</v>
      </c>
      <c r="C24" s="5">
        <v>4233</v>
      </c>
      <c r="D24" s="5">
        <v>53</v>
      </c>
      <c r="E24" s="3">
        <f>C24+D24+I24+J24+K24</f>
        <v>5099</v>
      </c>
      <c r="F24" s="4">
        <f t="shared" si="5"/>
        <v>1.0007850834151129</v>
      </c>
      <c r="G24" s="5">
        <v>5095</v>
      </c>
      <c r="H24" s="5">
        <v>304</v>
      </c>
      <c r="I24" s="5">
        <v>726</v>
      </c>
      <c r="J24" s="5">
        <v>1</v>
      </c>
      <c r="K24" s="5">
        <v>86</v>
      </c>
      <c r="L24" s="5">
        <v>122</v>
      </c>
      <c r="M24" s="5">
        <v>154</v>
      </c>
      <c r="N24" s="5"/>
      <c r="O24" s="5">
        <v>123</v>
      </c>
      <c r="P24" s="5"/>
      <c r="Q24" s="5"/>
      <c r="R24" s="5">
        <v>1</v>
      </c>
      <c r="S24" s="5">
        <v>0</v>
      </c>
      <c r="T24" s="5">
        <v>134</v>
      </c>
      <c r="U24" s="5">
        <v>263</v>
      </c>
      <c r="V24" s="5">
        <v>33</v>
      </c>
      <c r="W24" s="5">
        <v>1067</v>
      </c>
      <c r="X24" s="5">
        <v>22</v>
      </c>
      <c r="Y24" s="5">
        <v>22</v>
      </c>
      <c r="Z24" s="5">
        <v>19</v>
      </c>
      <c r="AA24" s="5">
        <v>1</v>
      </c>
    </row>
    <row r="25" spans="1:27">
      <c r="A25" s="1">
        <v>41648</v>
      </c>
      <c r="B25" s="5">
        <v>4260</v>
      </c>
      <c r="C25" s="5">
        <v>4276</v>
      </c>
      <c r="D25" s="5">
        <v>52</v>
      </c>
      <c r="E25" s="3">
        <f t="shared" ref="E25:E26" si="6">C25+D25+I25+J25+K25</f>
        <v>5634</v>
      </c>
      <c r="F25" s="4">
        <f t="shared" ref="F25:F26" si="7">IF(G25&lt;&gt;0,E25/G25,E25/AVERAGE(G20:G24))</f>
        <v>1.4892942109436955</v>
      </c>
      <c r="G25" s="5">
        <v>3783</v>
      </c>
      <c r="H25" s="5">
        <v>573</v>
      </c>
      <c r="I25" s="5">
        <v>1156</v>
      </c>
      <c r="J25" s="5">
        <v>74</v>
      </c>
      <c r="K25" s="5">
        <v>76</v>
      </c>
      <c r="L25" s="5">
        <v>128</v>
      </c>
      <c r="M25" s="5">
        <v>128</v>
      </c>
      <c r="N25" s="5"/>
      <c r="O25" s="5">
        <v>123</v>
      </c>
      <c r="P25" s="5">
        <v>8</v>
      </c>
      <c r="Q25" s="5">
        <v>8</v>
      </c>
      <c r="R25" s="5">
        <v>1</v>
      </c>
      <c r="S25" s="5">
        <v>1</v>
      </c>
      <c r="T25" s="5">
        <v>448</v>
      </c>
      <c r="U25" s="5">
        <v>413</v>
      </c>
      <c r="V25" s="5">
        <v>56</v>
      </c>
      <c r="W25" s="5">
        <v>263</v>
      </c>
      <c r="X25" s="5">
        <v>21</v>
      </c>
      <c r="Y25" s="5">
        <v>21</v>
      </c>
      <c r="Z25" s="5">
        <v>27</v>
      </c>
      <c r="AA25" s="5">
        <v>3</v>
      </c>
    </row>
    <row r="26" spans="1:27">
      <c r="A26" s="1">
        <v>41649</v>
      </c>
      <c r="B26" s="5">
        <v>3515</v>
      </c>
      <c r="C26" s="5">
        <v>383</v>
      </c>
      <c r="D26" s="5">
        <v>3373</v>
      </c>
      <c r="E26" s="3">
        <f t="shared" si="6"/>
        <v>4539</v>
      </c>
      <c r="F26" s="4">
        <f t="shared" si="7"/>
        <v>0.96226415094339623</v>
      </c>
      <c r="G26" s="5">
        <v>4717</v>
      </c>
      <c r="H26" s="5">
        <v>299</v>
      </c>
      <c r="I26" s="5">
        <v>651</v>
      </c>
      <c r="J26" s="5">
        <v>49</v>
      </c>
      <c r="K26" s="5">
        <v>83</v>
      </c>
      <c r="L26" s="5">
        <v>102</v>
      </c>
      <c r="M26" s="5">
        <v>4</v>
      </c>
      <c r="N26" s="5">
        <v>94</v>
      </c>
      <c r="O26" s="5">
        <v>140</v>
      </c>
      <c r="P26" s="5">
        <v>1</v>
      </c>
      <c r="Q26" s="5">
        <v>1</v>
      </c>
      <c r="R26" s="5">
        <v>3</v>
      </c>
      <c r="S26" s="5"/>
      <c r="T26" s="5">
        <v>207</v>
      </c>
      <c r="U26" s="5">
        <v>1</v>
      </c>
      <c r="V26" s="5">
        <v>290</v>
      </c>
      <c r="W26" s="5">
        <v>412</v>
      </c>
      <c r="X26" s="5">
        <v>17</v>
      </c>
      <c r="Y26" s="5">
        <v>17</v>
      </c>
      <c r="Z26" s="5">
        <v>1</v>
      </c>
      <c r="AA26" s="5">
        <v>3</v>
      </c>
    </row>
    <row r="27" spans="1:27">
      <c r="A27" s="1"/>
      <c r="B27" s="5"/>
      <c r="C27" s="5"/>
      <c r="D27" s="5"/>
      <c r="G27" s="5"/>
      <c r="H27" s="5"/>
      <c r="I27" s="5"/>
      <c r="J27" s="5"/>
      <c r="K27" s="5"/>
      <c r="L27" s="5"/>
      <c r="M27" s="5"/>
      <c r="N27" s="5"/>
      <c r="O27" s="5"/>
      <c r="P27" s="5"/>
      <c r="Q27" s="5"/>
      <c r="R27" s="5"/>
      <c r="S27" s="5"/>
      <c r="T27" s="5"/>
      <c r="U27" s="5"/>
      <c r="V27" s="5"/>
      <c r="W27" s="5"/>
      <c r="X27" s="5"/>
      <c r="Y27" s="5"/>
      <c r="Z27" s="5"/>
      <c r="AA27" s="5"/>
    </row>
    <row r="28" spans="1:27">
      <c r="A28" t="s">
        <v>11</v>
      </c>
      <c r="L28" s="5"/>
      <c r="M28" s="5"/>
      <c r="N28" s="5"/>
      <c r="O28" s="5"/>
      <c r="P28" s="5"/>
      <c r="Q28" s="5"/>
      <c r="R28" s="5"/>
      <c r="S28" s="5"/>
    </row>
    <row r="29" spans="1:27">
      <c r="A29" t="s">
        <v>14</v>
      </c>
    </row>
    <row r="30" spans="1:27">
      <c r="A30" t="s">
        <v>15</v>
      </c>
    </row>
    <row r="31" spans="1:27">
      <c r="A31" t="s">
        <v>16</v>
      </c>
    </row>
    <row r="32" spans="1:27">
      <c r="A32" t="s">
        <v>17</v>
      </c>
    </row>
    <row r="33" spans="15:16">
      <c r="O33" s="5"/>
      <c r="P33" s="5"/>
    </row>
  </sheetData>
  <mergeCells count="3">
    <mergeCell ref="B2:K2"/>
    <mergeCell ref="T2:AA2"/>
    <mergeCell ref="L2:S2"/>
  </mergeCells>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Cengage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Brooks</dc:creator>
  <cp:lastModifiedBy>Ken Brooks</cp:lastModifiedBy>
  <dcterms:created xsi:type="dcterms:W3CDTF">2013-12-26T15:59:44Z</dcterms:created>
  <dcterms:modified xsi:type="dcterms:W3CDTF">2014-01-11T15:36:36Z</dcterms:modified>
</cp:coreProperties>
</file>