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9B474B8-F917-4275-82AD-73CDEC9432DA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" sheetId="1" r:id="rId1"/>
  </sheets>
  <definedNames>
    <definedName name="_xlnm.Print_Area" localSheetId="0">Sheet1!$1:$73</definedName>
    <definedName name="_xlnm.Print_Titles" localSheetId="0">Sheet1!$1:$3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1" l="1"/>
  <c r="C65" i="1"/>
  <c r="C48" i="1"/>
  <c r="C43" i="1"/>
  <c r="C42" i="1"/>
  <c r="C41" i="1"/>
  <c r="F37" i="1"/>
  <c r="C70" i="1"/>
  <c r="C12" i="1"/>
  <c r="C37" i="1" s="1"/>
  <c r="I34" i="1"/>
  <c r="G34" i="1"/>
  <c r="G37" i="1" s="1"/>
  <c r="D40" i="1"/>
  <c r="C40" i="1"/>
  <c r="E67" i="1"/>
  <c r="E72" i="1" s="1"/>
  <c r="C68" i="1"/>
  <c r="C67" i="1"/>
  <c r="I58" i="1"/>
  <c r="F58" i="1"/>
  <c r="E58" i="1"/>
  <c r="J51" i="1"/>
  <c r="J58" i="1" s="1"/>
  <c r="H51" i="1"/>
  <c r="H58" i="1" s="1"/>
  <c r="G51" i="1"/>
  <c r="G42" i="1"/>
  <c r="G58" i="1" s="1"/>
  <c r="D58" i="1"/>
  <c r="J37" i="1"/>
  <c r="I37" i="1"/>
  <c r="H37" i="1"/>
  <c r="E37" i="1"/>
  <c r="D37" i="1"/>
  <c r="C58" i="1" l="1"/>
  <c r="D65" i="1" s="1"/>
  <c r="D64" i="1" s="1"/>
  <c r="C62" i="1"/>
  <c r="C71" i="1"/>
  <c r="C72" i="1" s="1"/>
  <c r="D66" i="1"/>
  <c r="C61" i="1"/>
  <c r="D63" i="1" s="1"/>
  <c r="D70" i="1" s="1"/>
  <c r="D68" i="1"/>
  <c r="D69" i="1"/>
  <c r="D67" i="1" l="1"/>
  <c r="D71" i="1" s="1"/>
  <c r="D72" i="1" s="1"/>
</calcChain>
</file>

<file path=xl/sharedStrings.xml><?xml version="1.0" encoding="utf-8"?>
<sst xmlns="http://schemas.openxmlformats.org/spreadsheetml/2006/main" count="88" uniqueCount="78">
  <si>
    <t>世界ol法师属性计算系统</t>
  </si>
  <si>
    <t>技能装备属性统计表</t>
  </si>
  <si>
    <t>表格作者：黑夜中的柔光</t>
  </si>
  <si>
    <t>项目</t>
  </si>
  <si>
    <t>智力</t>
  </si>
  <si>
    <t>智力百分比</t>
  </si>
  <si>
    <t>感知</t>
  </si>
  <si>
    <t>感知百分比</t>
  </si>
  <si>
    <t>魔命</t>
  </si>
  <si>
    <t>百分比魔命</t>
  </si>
  <si>
    <t>魔攻</t>
  </si>
  <si>
    <t>百分比魔攻</t>
  </si>
  <si>
    <t>一</t>
  </si>
  <si>
    <t>学习技能</t>
  </si>
  <si>
    <t>元素精通</t>
  </si>
  <si>
    <t>法术穿透</t>
  </si>
  <si>
    <t>法术强效</t>
  </si>
  <si>
    <t>灵性根基</t>
  </si>
  <si>
    <t>魔法天赋</t>
  </si>
  <si>
    <t>神秘咒文</t>
  </si>
  <si>
    <t>闪烁之光</t>
  </si>
  <si>
    <t>九霄真经</t>
  </si>
  <si>
    <t>雷灵气修炼</t>
  </si>
  <si>
    <t>神秘学</t>
  </si>
  <si>
    <t>阴阳调和</t>
  </si>
  <si>
    <t>魔法学识</t>
  </si>
  <si>
    <t>御宠劈砍</t>
  </si>
  <si>
    <t>御宠穿刺</t>
  </si>
  <si>
    <t>协防劈砍</t>
  </si>
  <si>
    <t>协防穿刺</t>
  </si>
  <si>
    <t>进阶法术修炼</t>
  </si>
  <si>
    <t>魔力仆从</t>
  </si>
  <si>
    <t>雷灵极电咒</t>
  </si>
  <si>
    <t>天魔邪刀</t>
  </si>
  <si>
    <t>女妖</t>
  </si>
  <si>
    <t>三昧真火</t>
  </si>
  <si>
    <t>替换技能格</t>
  </si>
  <si>
    <t>二</t>
  </si>
  <si>
    <t>装备技能</t>
  </si>
  <si>
    <t>凝神归元</t>
  </si>
  <si>
    <t>法杖使用</t>
  </si>
  <si>
    <t>火灵气修炼</t>
  </si>
  <si>
    <t>大地之息</t>
  </si>
  <si>
    <t>智之洞悉</t>
  </si>
  <si>
    <t>总计</t>
  </si>
  <si>
    <t>三</t>
  </si>
  <si>
    <t>装备</t>
  </si>
  <si>
    <t>项链</t>
  </si>
  <si>
    <t>护符</t>
  </si>
  <si>
    <t>左戒</t>
  </si>
  <si>
    <t>右戒</t>
  </si>
  <si>
    <t>时装</t>
  </si>
  <si>
    <t>武器1</t>
  </si>
  <si>
    <t>武器2</t>
  </si>
  <si>
    <t>坐骑</t>
  </si>
  <si>
    <t>翅膀</t>
  </si>
  <si>
    <t>头</t>
  </si>
  <si>
    <t>腰</t>
  </si>
  <si>
    <t>腿</t>
  </si>
  <si>
    <t>肩</t>
  </si>
  <si>
    <t>鞋</t>
  </si>
  <si>
    <t>手</t>
  </si>
  <si>
    <t>衣</t>
  </si>
  <si>
    <t>备用1</t>
  </si>
  <si>
    <t>备用2</t>
  </si>
  <si>
    <t>基础魔命</t>
  </si>
  <si>
    <t>魔命百分比</t>
  </si>
  <si>
    <t>总魔命</t>
  </si>
  <si>
    <t>等级智力</t>
  </si>
  <si>
    <t>智力加成</t>
  </si>
  <si>
    <t>基础魔攻</t>
  </si>
  <si>
    <t>魔攻百分比</t>
  </si>
  <si>
    <t>非基础魔攻</t>
  </si>
  <si>
    <t>魔命加成</t>
  </si>
  <si>
    <t>详细总魔攻</t>
  </si>
  <si>
    <t>魔攻缩略</t>
  </si>
  <si>
    <t>魔法熟练</t>
    <phoneticPr fontId="4" type="noConversion"/>
  </si>
  <si>
    <t>百发百中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</si>
</sst>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6" x14ac:knownFonts="1">
    <font>
      <sz val="11"/>
      <color theme="1"/>
      <name val="等线"/>
      <charset val="134"/>
      <scheme val="minor"/>
    </font>
    <font>
      <sz val="14"/>
      <color theme="1"/>
      <name val="楷体"/>
      <charset val="134"/>
    </font>
    <font>
      <sz val="11"/>
      <color theme="1"/>
      <name val="楷体"/>
      <charset val="134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76" fontId="0" fillId="4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view="pageBreakPreview" zoomScaleNormal="100" workbookViewId="0">
      <selection sqref="A1:J1"/>
    </sheetView>
  </sheetViews>
  <sheetFormatPr defaultColWidth="8.9375" defaultRowHeight="14" x14ac:dyDescent="0.45"/>
  <cols>
    <col min="1" max="1" width="2.87890625" style="1" customWidth="1"/>
    <col min="2" max="2" width="12.703125" style="2" customWidth="1"/>
    <col min="3" max="3" width="8.52734375" style="2" customWidth="1"/>
    <col min="4" max="4" width="10.41015625" style="2" customWidth="1"/>
    <col min="5" max="5" width="7" style="2" customWidth="1"/>
    <col min="6" max="6" width="11.52734375" style="2" customWidth="1"/>
    <col min="7" max="7" width="5.5859375" style="2" customWidth="1"/>
    <col min="8" max="8" width="11.17578125" style="2" customWidth="1"/>
    <col min="9" max="9" width="5.64453125" style="2" customWidth="1"/>
    <col min="10" max="10" width="11.8203125" style="2" customWidth="1"/>
    <col min="11" max="16384" width="8.9375" style="2"/>
  </cols>
  <sheetData>
    <row r="1" spans="1:12" ht="17.7" x14ac:dyDescent="0.4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2" ht="14.35" x14ac:dyDescent="0.45">
      <c r="B2" s="14" t="s">
        <v>1</v>
      </c>
      <c r="C2" s="14"/>
      <c r="D2" s="14"/>
      <c r="E2" s="15" t="s">
        <v>2</v>
      </c>
      <c r="F2" s="15"/>
      <c r="G2" s="15"/>
      <c r="H2" s="15"/>
    </row>
    <row r="3" spans="1:12" x14ac:dyDescent="0.45">
      <c r="A3" s="3"/>
      <c r="B3" s="10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/>
      <c r="L3" s="1"/>
    </row>
    <row r="4" spans="1:12" x14ac:dyDescent="0.45">
      <c r="A4" s="1" t="s">
        <v>12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45">
      <c r="A5" s="1">
        <v>1</v>
      </c>
      <c r="B5" s="1" t="s">
        <v>14</v>
      </c>
      <c r="C5" s="1"/>
      <c r="D5" s="1"/>
      <c r="E5" s="1"/>
      <c r="F5" s="1"/>
      <c r="G5" s="1">
        <v>82</v>
      </c>
      <c r="H5" s="1"/>
      <c r="I5" s="1"/>
      <c r="J5" s="1">
        <v>26</v>
      </c>
      <c r="K5" s="1"/>
      <c r="L5" s="1"/>
    </row>
    <row r="6" spans="1:12" x14ac:dyDescent="0.45">
      <c r="A6" s="1">
        <v>2</v>
      </c>
      <c r="B6" s="1" t="s">
        <v>15</v>
      </c>
      <c r="C6" s="1"/>
      <c r="D6" s="1"/>
      <c r="E6" s="1"/>
      <c r="F6" s="1"/>
      <c r="G6" s="1"/>
      <c r="H6" s="1"/>
      <c r="I6" s="1">
        <v>300</v>
      </c>
      <c r="J6" s="1"/>
      <c r="K6" s="1"/>
      <c r="L6" s="1"/>
    </row>
    <row r="7" spans="1:12" x14ac:dyDescent="0.45">
      <c r="A7" s="1">
        <v>3</v>
      </c>
      <c r="B7" s="1" t="s">
        <v>16</v>
      </c>
      <c r="C7" s="1"/>
      <c r="D7" s="1"/>
      <c r="E7" s="1"/>
      <c r="F7" s="1"/>
      <c r="G7" s="1">
        <v>90</v>
      </c>
      <c r="H7" s="1"/>
      <c r="I7" s="1"/>
      <c r="J7" s="1">
        <v>48</v>
      </c>
      <c r="K7" s="1"/>
      <c r="L7" s="1"/>
    </row>
    <row r="8" spans="1:12" x14ac:dyDescent="0.45">
      <c r="A8" s="1">
        <v>4</v>
      </c>
      <c r="B8" s="12" t="s">
        <v>76</v>
      </c>
      <c r="C8" s="1"/>
      <c r="D8" s="1"/>
      <c r="E8" s="1"/>
      <c r="F8" s="1"/>
      <c r="G8" s="1">
        <v>104</v>
      </c>
      <c r="H8" s="1"/>
      <c r="I8" s="1">
        <v>420</v>
      </c>
      <c r="J8" s="1"/>
      <c r="K8" s="1"/>
      <c r="L8" s="1"/>
    </row>
    <row r="9" spans="1:12" x14ac:dyDescent="0.45">
      <c r="A9" s="1">
        <v>5</v>
      </c>
      <c r="B9" s="1" t="s">
        <v>17</v>
      </c>
      <c r="C9" s="1">
        <v>80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45">
      <c r="A10" s="1">
        <v>6</v>
      </c>
      <c r="B10" s="1" t="s">
        <v>18</v>
      </c>
      <c r="C10" s="1">
        <v>89</v>
      </c>
      <c r="D10" s="1"/>
      <c r="E10" s="1">
        <v>89</v>
      </c>
      <c r="F10" s="1"/>
      <c r="G10" s="1"/>
      <c r="H10" s="1"/>
      <c r="I10" s="1"/>
      <c r="J10" s="1"/>
      <c r="K10" s="1"/>
      <c r="L10" s="1"/>
    </row>
    <row r="11" spans="1:12" x14ac:dyDescent="0.45">
      <c r="A11" s="1">
        <v>7</v>
      </c>
      <c r="B11" s="1" t="s">
        <v>19</v>
      </c>
      <c r="C11" s="1">
        <v>75</v>
      </c>
      <c r="D11" s="1"/>
      <c r="E11" s="1">
        <v>76</v>
      </c>
      <c r="F11" s="1"/>
      <c r="G11" s="1"/>
      <c r="H11" s="1"/>
      <c r="I11" s="1"/>
      <c r="J11" s="1"/>
      <c r="K11" s="1"/>
      <c r="L11" s="1"/>
    </row>
    <row r="12" spans="1:12" x14ac:dyDescent="0.45">
      <c r="A12" s="1">
        <v>8</v>
      </c>
      <c r="B12" s="1" t="s">
        <v>20</v>
      </c>
      <c r="C12" s="1">
        <f>55</f>
        <v>55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45">
      <c r="A13" s="1">
        <v>9</v>
      </c>
      <c r="B13" s="1" t="s">
        <v>21</v>
      </c>
      <c r="C13" s="1">
        <v>75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45">
      <c r="A14" s="1">
        <v>10</v>
      </c>
      <c r="B14" s="1" t="s">
        <v>22</v>
      </c>
      <c r="C14" s="1"/>
      <c r="D14" s="1"/>
      <c r="E14" s="1"/>
      <c r="F14" s="1"/>
      <c r="G14" s="1"/>
      <c r="H14" s="1"/>
      <c r="I14" s="1"/>
      <c r="J14" s="1">
        <v>40</v>
      </c>
      <c r="K14" s="1"/>
      <c r="L14" s="1"/>
    </row>
    <row r="15" spans="1:12" x14ac:dyDescent="0.45">
      <c r="A15" s="1">
        <v>11</v>
      </c>
      <c r="B15" s="1" t="s">
        <v>23</v>
      </c>
      <c r="C15" s="1">
        <v>99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45">
      <c r="A16" s="1">
        <v>12</v>
      </c>
      <c r="B16" s="1" t="s">
        <v>24</v>
      </c>
      <c r="C16" s="1">
        <v>80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45">
      <c r="A17" s="11">
        <v>13</v>
      </c>
      <c r="B17" s="1" t="s">
        <v>25</v>
      </c>
      <c r="C17" s="1"/>
      <c r="D17" s="1"/>
      <c r="E17" s="1"/>
      <c r="F17" s="1"/>
      <c r="G17" s="1"/>
      <c r="H17" s="1"/>
      <c r="I17" s="1"/>
      <c r="J17" s="1">
        <v>46</v>
      </c>
      <c r="K17" s="1"/>
      <c r="L17" s="1"/>
    </row>
    <row r="18" spans="1:12" x14ac:dyDescent="0.45">
      <c r="A18" s="11">
        <v>14</v>
      </c>
      <c r="B18" s="16" t="s">
        <v>77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45">
      <c r="A19" s="1">
        <v>15</v>
      </c>
      <c r="B19" s="5" t="s">
        <v>26</v>
      </c>
      <c r="C19" s="10"/>
      <c r="D19" s="10"/>
      <c r="E19" s="10"/>
      <c r="F19" s="10"/>
      <c r="G19" s="10"/>
      <c r="H19" s="10"/>
      <c r="I19" s="10"/>
      <c r="J19" s="10"/>
      <c r="K19" s="1"/>
      <c r="L19" s="1"/>
    </row>
    <row r="20" spans="1:12" x14ac:dyDescent="0.45">
      <c r="A20" s="1">
        <v>16</v>
      </c>
      <c r="B20" s="5" t="s">
        <v>27</v>
      </c>
      <c r="C20" s="10"/>
      <c r="D20" s="10"/>
      <c r="E20" s="10"/>
      <c r="F20" s="10"/>
      <c r="G20" s="10"/>
      <c r="H20" s="10"/>
      <c r="I20" s="10"/>
      <c r="J20" s="10"/>
      <c r="K20" s="1"/>
      <c r="L20" s="1"/>
    </row>
    <row r="21" spans="1:12" x14ac:dyDescent="0.45">
      <c r="A21" s="1">
        <v>17</v>
      </c>
      <c r="B21" s="5" t="s">
        <v>28</v>
      </c>
      <c r="C21" s="10"/>
      <c r="D21" s="10"/>
      <c r="E21" s="10"/>
      <c r="F21" s="10"/>
      <c r="G21" s="10"/>
      <c r="H21" s="10"/>
      <c r="I21" s="10"/>
      <c r="J21" s="10"/>
      <c r="K21" s="1"/>
      <c r="L21" s="1"/>
    </row>
    <row r="22" spans="1:12" x14ac:dyDescent="0.45">
      <c r="A22" s="1">
        <v>18</v>
      </c>
      <c r="B22" s="5" t="s">
        <v>29</v>
      </c>
      <c r="C22" s="10"/>
      <c r="D22" s="10"/>
      <c r="E22" s="10"/>
      <c r="F22" s="10"/>
      <c r="G22" s="10"/>
      <c r="H22" s="10"/>
      <c r="I22" s="10"/>
      <c r="J22" s="10"/>
      <c r="K22" s="1"/>
      <c r="L22" s="1"/>
    </row>
    <row r="23" spans="1:12" x14ac:dyDescent="0.45">
      <c r="A23" s="1">
        <v>19</v>
      </c>
      <c r="B23" s="5" t="s">
        <v>30</v>
      </c>
      <c r="C23" s="10"/>
      <c r="D23" s="10"/>
      <c r="E23" s="10"/>
      <c r="F23" s="10"/>
      <c r="G23" s="10"/>
      <c r="H23" s="10"/>
      <c r="I23" s="10"/>
      <c r="J23" s="10"/>
      <c r="K23" s="1"/>
      <c r="L23" s="1"/>
    </row>
    <row r="24" spans="1:12" x14ac:dyDescent="0.45">
      <c r="A24" s="1">
        <v>20</v>
      </c>
      <c r="B24" s="5" t="s">
        <v>31</v>
      </c>
      <c r="C24" s="10"/>
      <c r="D24" s="10"/>
      <c r="E24" s="10"/>
      <c r="F24" s="10"/>
      <c r="G24" s="10"/>
      <c r="H24" s="10"/>
      <c r="I24" s="10"/>
      <c r="J24" s="10"/>
      <c r="K24" s="1"/>
      <c r="L24" s="1"/>
    </row>
    <row r="25" spans="1:12" x14ac:dyDescent="0.45">
      <c r="A25" s="1">
        <v>21</v>
      </c>
      <c r="B25" s="5" t="s">
        <v>32</v>
      </c>
      <c r="C25" s="10"/>
      <c r="D25" s="10"/>
      <c r="E25" s="10"/>
      <c r="F25" s="10"/>
      <c r="G25" s="10"/>
      <c r="H25" s="10"/>
      <c r="I25" s="10"/>
      <c r="J25" s="10"/>
      <c r="K25" s="1"/>
      <c r="L25" s="1"/>
    </row>
    <row r="26" spans="1:12" x14ac:dyDescent="0.45">
      <c r="A26" s="1">
        <v>22</v>
      </c>
      <c r="B26" s="5" t="s">
        <v>33</v>
      </c>
      <c r="C26" s="10"/>
      <c r="D26" s="10"/>
      <c r="E26" s="10"/>
      <c r="F26" s="10"/>
      <c r="G26" s="10"/>
      <c r="H26" s="10"/>
      <c r="I26" s="10"/>
      <c r="J26" s="10"/>
      <c r="K26" s="1"/>
      <c r="L26" s="1"/>
    </row>
    <row r="27" spans="1:12" x14ac:dyDescent="0.45">
      <c r="A27" s="1">
        <v>23</v>
      </c>
      <c r="B27" s="5" t="s">
        <v>34</v>
      </c>
      <c r="C27" s="10"/>
      <c r="D27" s="10"/>
      <c r="E27" s="10"/>
      <c r="F27" s="10"/>
      <c r="G27" s="10"/>
      <c r="H27" s="10"/>
      <c r="I27" s="10"/>
      <c r="J27" s="10"/>
      <c r="K27" s="1"/>
      <c r="L27" s="1"/>
    </row>
    <row r="28" spans="1:12" x14ac:dyDescent="0.45">
      <c r="A28" s="1">
        <v>24</v>
      </c>
      <c r="B28" s="5" t="s">
        <v>35</v>
      </c>
      <c r="C28" s="10"/>
      <c r="D28" s="10"/>
      <c r="E28" s="10"/>
      <c r="F28" s="10"/>
      <c r="G28" s="10"/>
      <c r="H28" s="10"/>
      <c r="I28" s="10"/>
      <c r="J28" s="10"/>
      <c r="K28" s="1"/>
      <c r="L28" s="1"/>
    </row>
    <row r="29" spans="1:12" x14ac:dyDescent="0.45">
      <c r="B29" s="1" t="s">
        <v>36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45">
      <c r="B30" s="1" t="s">
        <v>36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45">
      <c r="A31" s="1" t="s">
        <v>37</v>
      </c>
      <c r="B31" s="4" t="s">
        <v>38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45">
      <c r="A32" s="1">
        <v>1</v>
      </c>
      <c r="B32" s="1" t="s">
        <v>39</v>
      </c>
      <c r="C32" s="1"/>
      <c r="D32" s="1"/>
      <c r="E32" s="1"/>
      <c r="F32" s="1"/>
      <c r="G32" s="1">
        <v>66</v>
      </c>
      <c r="H32" s="1"/>
      <c r="I32" s="1"/>
      <c r="J32" s="1"/>
      <c r="K32" s="1"/>
      <c r="L32" s="1"/>
    </row>
    <row r="33" spans="1:12" x14ac:dyDescent="0.45">
      <c r="A33" s="1">
        <v>2</v>
      </c>
      <c r="B33" s="1" t="s">
        <v>40</v>
      </c>
      <c r="C33" s="1"/>
      <c r="D33" s="1"/>
      <c r="E33" s="1"/>
      <c r="F33" s="1"/>
      <c r="G33" s="1"/>
      <c r="H33" s="1"/>
      <c r="I33" s="1">
        <v>100</v>
      </c>
      <c r="J33" s="1"/>
      <c r="K33" s="1"/>
      <c r="L33" s="1"/>
    </row>
    <row r="34" spans="1:12" x14ac:dyDescent="0.45">
      <c r="A34" s="1">
        <v>3</v>
      </c>
      <c r="B34" s="1" t="s">
        <v>41</v>
      </c>
      <c r="C34" s="1"/>
      <c r="D34" s="1"/>
      <c r="E34" s="1"/>
      <c r="F34" s="1"/>
      <c r="G34" s="1">
        <f>8</f>
        <v>8</v>
      </c>
      <c r="H34" s="1"/>
      <c r="I34" s="1">
        <f>150</f>
        <v>150</v>
      </c>
      <c r="J34" s="1"/>
      <c r="K34" s="1"/>
      <c r="L34" s="1"/>
    </row>
    <row r="35" spans="1:12" x14ac:dyDescent="0.45">
      <c r="A35" s="1">
        <v>4</v>
      </c>
      <c r="B35" s="1" t="s">
        <v>42</v>
      </c>
      <c r="C35" s="1"/>
      <c r="D35" s="1"/>
      <c r="E35" s="1">
        <v>56</v>
      </c>
      <c r="F35" s="1"/>
      <c r="G35" s="1"/>
      <c r="H35" s="1"/>
      <c r="I35" s="1"/>
      <c r="J35" s="1"/>
      <c r="K35" s="1"/>
      <c r="L35" s="1"/>
    </row>
    <row r="36" spans="1:12" x14ac:dyDescent="0.45">
      <c r="B36" s="1" t="s">
        <v>43</v>
      </c>
      <c r="C36" s="1">
        <v>50</v>
      </c>
      <c r="D36" s="1">
        <v>20</v>
      </c>
      <c r="E36" s="1"/>
      <c r="F36" s="1"/>
      <c r="G36" s="1"/>
      <c r="H36" s="1"/>
      <c r="I36" s="1"/>
      <c r="J36" s="1"/>
      <c r="K36" s="1"/>
      <c r="L36" s="1"/>
    </row>
    <row r="37" spans="1:12" x14ac:dyDescent="0.45">
      <c r="A37" s="4"/>
      <c r="B37" s="4"/>
      <c r="C37" s="4">
        <f>SUM(C4:C36)</f>
        <v>603</v>
      </c>
      <c r="D37" s="4">
        <f>SUM(D4:D36)</f>
        <v>20</v>
      </c>
      <c r="E37" s="4">
        <f>SUM(E4:E36)</f>
        <v>221</v>
      </c>
      <c r="F37" s="4">
        <f>SUM(F4:F36)</f>
        <v>0</v>
      </c>
      <c r="G37" s="4">
        <f>SUM(G4:G36)</f>
        <v>350</v>
      </c>
      <c r="H37" s="4">
        <f>SUM(H4:H36)</f>
        <v>0</v>
      </c>
      <c r="I37" s="4">
        <f>SUM(I4:I36)</f>
        <v>970</v>
      </c>
      <c r="J37" s="4">
        <f>SUM(J4:J36)</f>
        <v>160</v>
      </c>
      <c r="K37" s="1"/>
      <c r="L37" s="1"/>
    </row>
    <row r="38" spans="1:12" x14ac:dyDescent="0.45">
      <c r="B38" s="10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45">
      <c r="A39" s="1" t="s">
        <v>45</v>
      </c>
      <c r="B39" s="4" t="s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45">
      <c r="A40" s="1">
        <v>1</v>
      </c>
      <c r="B40" s="1" t="s">
        <v>47</v>
      </c>
      <c r="C40" s="1">
        <f>90</f>
        <v>90</v>
      </c>
      <c r="D40" s="1">
        <f>(30+27+22+16)</f>
        <v>95</v>
      </c>
      <c r="E40" s="1"/>
      <c r="F40" s="1"/>
      <c r="G40" s="1"/>
      <c r="H40" s="1"/>
      <c r="I40" s="1"/>
      <c r="J40" s="1"/>
      <c r="K40" s="1"/>
      <c r="L40" s="1"/>
    </row>
    <row r="41" spans="1:12" x14ac:dyDescent="0.45">
      <c r="A41" s="1">
        <v>2</v>
      </c>
      <c r="B41" s="1" t="s">
        <v>48</v>
      </c>
      <c r="C41" s="1">
        <f>44+65</f>
        <v>109</v>
      </c>
      <c r="D41" s="1">
        <v>49</v>
      </c>
      <c r="E41" s="1"/>
      <c r="F41" s="1"/>
      <c r="G41" s="1"/>
      <c r="H41" s="1">
        <v>26</v>
      </c>
      <c r="I41" s="1"/>
      <c r="J41" s="1">
        <v>47</v>
      </c>
      <c r="K41" s="1"/>
      <c r="L41" s="1"/>
    </row>
    <row r="42" spans="1:12" x14ac:dyDescent="0.45">
      <c r="A42" s="1">
        <v>3</v>
      </c>
      <c r="B42" s="1" t="s">
        <v>49</v>
      </c>
      <c r="C42" s="1">
        <f>40+65</f>
        <v>105</v>
      </c>
      <c r="D42" s="1"/>
      <c r="E42" s="1"/>
      <c r="F42" s="1"/>
      <c r="G42" s="1">
        <f>218*2</f>
        <v>436</v>
      </c>
      <c r="H42" s="1"/>
      <c r="I42" s="1"/>
      <c r="J42" s="1"/>
      <c r="K42" s="1"/>
      <c r="L42" s="1"/>
    </row>
    <row r="43" spans="1:12" x14ac:dyDescent="0.45">
      <c r="A43" s="1">
        <v>4</v>
      </c>
      <c r="B43" s="1" t="s">
        <v>50</v>
      </c>
      <c r="C43" s="1">
        <f>40+65</f>
        <v>105</v>
      </c>
      <c r="D43" s="1"/>
      <c r="E43" s="1"/>
      <c r="F43" s="1"/>
      <c r="G43" s="1">
        <v>436</v>
      </c>
      <c r="H43" s="1"/>
      <c r="I43" s="1"/>
      <c r="J43" s="1"/>
      <c r="K43" s="1"/>
      <c r="L43" s="1"/>
    </row>
    <row r="44" spans="1:12" x14ac:dyDescent="0.45">
      <c r="A44" s="1">
        <v>5</v>
      </c>
      <c r="B44" s="1" t="s">
        <v>51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45">
      <c r="A45" s="1">
        <v>6</v>
      </c>
      <c r="B45" s="1" t="s">
        <v>52</v>
      </c>
      <c r="C45" s="1">
        <v>48</v>
      </c>
      <c r="D45" s="1"/>
      <c r="E45" s="1"/>
      <c r="F45" s="1"/>
      <c r="G45" s="1">
        <v>474</v>
      </c>
      <c r="H45" s="1"/>
      <c r="I45" s="1"/>
      <c r="J45" s="1"/>
      <c r="K45" s="1"/>
      <c r="L45" s="1"/>
    </row>
    <row r="46" spans="1:12" x14ac:dyDescent="0.45">
      <c r="A46" s="1">
        <v>7</v>
      </c>
      <c r="B46" s="1" t="s">
        <v>53</v>
      </c>
      <c r="C46" s="1">
        <v>60</v>
      </c>
      <c r="D46" s="1"/>
      <c r="E46" s="1"/>
      <c r="F46" s="1"/>
      <c r="G46" s="1">
        <v>474</v>
      </c>
      <c r="H46" s="1"/>
      <c r="I46" s="1"/>
      <c r="J46" s="1"/>
      <c r="K46" s="1"/>
      <c r="L46" s="1"/>
    </row>
    <row r="47" spans="1:12" x14ac:dyDescent="0.45">
      <c r="A47" s="1">
        <v>8</v>
      </c>
      <c r="B47" s="1" t="s">
        <v>54</v>
      </c>
      <c r="C47" s="1">
        <v>48</v>
      </c>
      <c r="D47" s="1"/>
      <c r="E47" s="1"/>
      <c r="F47" s="1"/>
      <c r="G47" s="1">
        <v>504</v>
      </c>
      <c r="H47" s="1">
        <v>50</v>
      </c>
      <c r="I47" s="1"/>
      <c r="J47" s="1"/>
      <c r="K47" s="1"/>
      <c r="L47" s="1"/>
    </row>
    <row r="48" spans="1:12" x14ac:dyDescent="0.45">
      <c r="A48" s="1">
        <v>9</v>
      </c>
      <c r="B48" s="1" t="s">
        <v>55</v>
      </c>
      <c r="C48" s="1">
        <f>48+65</f>
        <v>113</v>
      </c>
      <c r="D48" s="1">
        <v>12</v>
      </c>
      <c r="E48" s="1"/>
      <c r="F48" s="1"/>
      <c r="G48" s="1">
        <v>46</v>
      </c>
      <c r="H48" s="1">
        <v>20</v>
      </c>
      <c r="I48" s="1"/>
      <c r="J48" s="1">
        <v>19</v>
      </c>
      <c r="K48" s="1"/>
      <c r="L48" s="1"/>
    </row>
    <row r="49" spans="1:12" x14ac:dyDescent="0.45">
      <c r="A49" s="1">
        <v>10</v>
      </c>
      <c r="B49" s="1" t="s">
        <v>56</v>
      </c>
      <c r="C49" s="1">
        <v>94</v>
      </c>
      <c r="D49" s="1"/>
      <c r="E49" s="1"/>
      <c r="F49" s="1"/>
      <c r="G49" s="1">
        <v>96</v>
      </c>
      <c r="H49" s="1"/>
      <c r="I49" s="1"/>
      <c r="J49" s="1">
        <v>50</v>
      </c>
      <c r="K49" s="1"/>
      <c r="L49" s="1"/>
    </row>
    <row r="50" spans="1:12" x14ac:dyDescent="0.45">
      <c r="A50" s="1">
        <v>11</v>
      </c>
      <c r="B50" s="1" t="s">
        <v>57</v>
      </c>
      <c r="C50" s="1">
        <v>125</v>
      </c>
      <c r="D50" s="1"/>
      <c r="E50" s="1"/>
      <c r="F50" s="1"/>
      <c r="G50" s="1">
        <v>67</v>
      </c>
      <c r="H50" s="1">
        <v>42</v>
      </c>
      <c r="I50" s="1"/>
      <c r="J50" s="1">
        <v>40</v>
      </c>
      <c r="K50" s="1"/>
      <c r="L50" s="1"/>
    </row>
    <row r="51" spans="1:12" x14ac:dyDescent="0.45">
      <c r="A51" s="1">
        <v>12</v>
      </c>
      <c r="B51" s="1" t="s">
        <v>58</v>
      </c>
      <c r="C51" s="1">
        <v>94</v>
      </c>
      <c r="D51" s="1"/>
      <c r="E51" s="1"/>
      <c r="F51" s="1"/>
      <c r="G51" s="1">
        <f>59</f>
        <v>59</v>
      </c>
      <c r="H51" s="1">
        <f>27</f>
        <v>27</v>
      </c>
      <c r="I51" s="1"/>
      <c r="J51" s="1">
        <f>27</f>
        <v>27</v>
      </c>
      <c r="K51" s="1"/>
      <c r="L51" s="1"/>
    </row>
    <row r="52" spans="1:12" x14ac:dyDescent="0.45">
      <c r="A52" s="1">
        <v>13</v>
      </c>
      <c r="B52" s="1" t="s">
        <v>59</v>
      </c>
      <c r="C52" s="1">
        <v>102</v>
      </c>
      <c r="D52" s="1"/>
      <c r="E52" s="1"/>
      <c r="F52" s="1"/>
      <c r="G52" s="1">
        <v>48</v>
      </c>
      <c r="H52" s="1">
        <v>27</v>
      </c>
      <c r="I52" s="1"/>
      <c r="J52" s="1">
        <v>22</v>
      </c>
      <c r="K52" s="1"/>
      <c r="L52" s="1"/>
    </row>
    <row r="53" spans="1:12" x14ac:dyDescent="0.45">
      <c r="A53" s="1">
        <v>14</v>
      </c>
      <c r="B53" s="1" t="s">
        <v>60</v>
      </c>
      <c r="C53" s="1">
        <v>94</v>
      </c>
      <c r="D53" s="1"/>
      <c r="E53" s="1"/>
      <c r="F53" s="1"/>
      <c r="G53" s="1">
        <v>59</v>
      </c>
      <c r="H53" s="1">
        <v>27</v>
      </c>
      <c r="I53" s="1"/>
      <c r="J53" s="1">
        <v>27</v>
      </c>
      <c r="K53" s="1"/>
      <c r="L53" s="1"/>
    </row>
    <row r="54" spans="1:12" x14ac:dyDescent="0.45">
      <c r="A54" s="1">
        <v>15</v>
      </c>
      <c r="B54" s="1" t="s">
        <v>61</v>
      </c>
      <c r="C54" s="1">
        <v>102</v>
      </c>
      <c r="D54" s="1"/>
      <c r="E54" s="1"/>
      <c r="F54" s="1"/>
      <c r="G54" s="1">
        <v>48</v>
      </c>
      <c r="H54" s="1">
        <v>27</v>
      </c>
      <c r="I54" s="1"/>
      <c r="J54" s="1">
        <v>27</v>
      </c>
      <c r="K54" s="1"/>
      <c r="L54" s="1"/>
    </row>
    <row r="55" spans="1:12" x14ac:dyDescent="0.45">
      <c r="A55" s="1">
        <v>16</v>
      </c>
      <c r="B55" s="1" t="s">
        <v>62</v>
      </c>
      <c r="C55" s="1">
        <v>105</v>
      </c>
      <c r="D55" s="1"/>
      <c r="E55" s="1"/>
      <c r="F55" s="1"/>
      <c r="G55" s="1"/>
      <c r="H55" s="1">
        <v>116</v>
      </c>
      <c r="I55" s="1"/>
      <c r="J55" s="1"/>
      <c r="K55" s="1"/>
      <c r="L55" s="1"/>
    </row>
    <row r="56" spans="1:12" x14ac:dyDescent="0.45">
      <c r="B56" s="1" t="s">
        <v>63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45">
      <c r="B57" s="1" t="s">
        <v>64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45">
      <c r="A58" s="4"/>
      <c r="B58" s="4"/>
      <c r="C58" s="4">
        <f>SUM(C40:C56)</f>
        <v>1394</v>
      </c>
      <c r="D58" s="4">
        <f t="shared" ref="D58:J58" si="0">SUM(D40:D56)</f>
        <v>156</v>
      </c>
      <c r="E58" s="4">
        <f t="shared" si="0"/>
        <v>0</v>
      </c>
      <c r="F58" s="4">
        <f t="shared" si="0"/>
        <v>0</v>
      </c>
      <c r="G58" s="4">
        <f t="shared" si="0"/>
        <v>2747</v>
      </c>
      <c r="H58" s="4">
        <f t="shared" si="0"/>
        <v>362</v>
      </c>
      <c r="I58" s="4">
        <f t="shared" si="0"/>
        <v>0</v>
      </c>
      <c r="J58" s="4">
        <f t="shared" si="0"/>
        <v>259</v>
      </c>
      <c r="K58" s="1"/>
      <c r="L58" s="1"/>
    </row>
    <row r="59" spans="1:12" x14ac:dyDescent="0.45">
      <c r="B59" s="6" t="s">
        <v>44</v>
      </c>
      <c r="C59" s="1" t="s">
        <v>4</v>
      </c>
      <c r="D59" s="1" t="s">
        <v>5</v>
      </c>
      <c r="E59" s="1" t="s">
        <v>6</v>
      </c>
      <c r="F59" s="1" t="s">
        <v>7</v>
      </c>
      <c r="G59" s="1" t="s">
        <v>8</v>
      </c>
      <c r="H59" s="1" t="s">
        <v>9</v>
      </c>
      <c r="I59" s="1" t="s">
        <v>10</v>
      </c>
      <c r="J59" s="1" t="s">
        <v>11</v>
      </c>
      <c r="K59" s="1"/>
      <c r="L59" s="1"/>
    </row>
    <row r="60" spans="1:12" x14ac:dyDescent="0.45">
      <c r="B60" s="9"/>
      <c r="C60" s="1"/>
    </row>
    <row r="61" spans="1:12" x14ac:dyDescent="0.45">
      <c r="B61" s="2" t="s">
        <v>65</v>
      </c>
      <c r="C61" s="1">
        <f>(G58+G37)+100</f>
        <v>3197</v>
      </c>
      <c r="D61" s="1"/>
      <c r="E61" s="1"/>
      <c r="F61" s="1"/>
      <c r="G61" s="1"/>
      <c r="H61" s="1"/>
      <c r="I61" s="1"/>
    </row>
    <row r="62" spans="1:12" x14ac:dyDescent="0.45">
      <c r="B62" s="2" t="s">
        <v>66</v>
      </c>
      <c r="C62" s="1">
        <f>(H58+H37+100)*0.01</f>
        <v>4.62</v>
      </c>
      <c r="D62" s="1"/>
      <c r="E62" s="1"/>
      <c r="F62" s="1"/>
      <c r="G62" s="1"/>
      <c r="H62" s="1"/>
      <c r="I62" s="1"/>
    </row>
    <row r="63" spans="1:12" x14ac:dyDescent="0.45">
      <c r="B63" s="2" t="s">
        <v>67</v>
      </c>
      <c r="C63" s="7">
        <v>14770</v>
      </c>
      <c r="D63" s="1">
        <f>C61*C62</f>
        <v>14770.140000000001</v>
      </c>
      <c r="E63" s="1"/>
      <c r="F63" s="1"/>
      <c r="G63" s="1"/>
      <c r="H63" s="1"/>
      <c r="I63" s="1"/>
    </row>
    <row r="64" spans="1:12" x14ac:dyDescent="0.45">
      <c r="B64" s="2" t="s">
        <v>68</v>
      </c>
      <c r="C64" s="1">
        <v>321</v>
      </c>
      <c r="D64" s="7">
        <f>D65-C64</f>
        <v>3623.2400000000002</v>
      </c>
      <c r="E64" s="1"/>
      <c r="F64" s="1"/>
      <c r="G64" s="1"/>
      <c r="H64" s="1"/>
      <c r="I64" s="1"/>
    </row>
    <row r="65" spans="2:9" x14ac:dyDescent="0.45">
      <c r="B65" s="2" t="s">
        <v>69</v>
      </c>
      <c r="C65" s="1">
        <f>321+3623</f>
        <v>3944</v>
      </c>
      <c r="D65" s="7">
        <f>(321+C37)*(D58+D37+100)*0.01+C58</f>
        <v>3944.2400000000002</v>
      </c>
      <c r="E65" s="1"/>
      <c r="F65" s="1"/>
      <c r="G65" s="1"/>
      <c r="H65" s="1"/>
      <c r="I65" s="1"/>
    </row>
    <row r="66" spans="2:9" x14ac:dyDescent="0.45">
      <c r="B66" s="2" t="s">
        <v>6</v>
      </c>
      <c r="C66" s="1">
        <v>221</v>
      </c>
      <c r="D66" s="1">
        <f>E37+E37*F37*0.01</f>
        <v>221</v>
      </c>
      <c r="E66" s="1"/>
      <c r="F66" s="1"/>
      <c r="G66" s="1"/>
      <c r="H66" s="1"/>
      <c r="I66" s="1"/>
    </row>
    <row r="67" spans="2:9" x14ac:dyDescent="0.45">
      <c r="B67" s="2" t="s">
        <v>70</v>
      </c>
      <c r="C67" s="1">
        <f>C65*3+C66*2</f>
        <v>12274</v>
      </c>
      <c r="D67" s="7">
        <f>D65*3+D66*2</f>
        <v>12274.720000000001</v>
      </c>
      <c r="E67" s="1">
        <f>E65*3+E66*2</f>
        <v>0</v>
      </c>
      <c r="F67" s="1"/>
      <c r="G67" s="1"/>
      <c r="H67" s="1"/>
      <c r="I67" s="1"/>
    </row>
    <row r="68" spans="2:9" x14ac:dyDescent="0.45">
      <c r="B68" s="2" t="s">
        <v>71</v>
      </c>
      <c r="C68" s="1">
        <f>(26+48+40+46+19+47+50+40+27+22+27+27+100)*0.01</f>
        <v>5.19</v>
      </c>
      <c r="D68" s="1">
        <f>(J58+J37+100)*0.01</f>
        <v>5.19</v>
      </c>
      <c r="E68" s="1">
        <v>5.19</v>
      </c>
      <c r="F68" s="1"/>
      <c r="G68" s="1"/>
      <c r="H68" s="1"/>
      <c r="I68" s="1"/>
    </row>
    <row r="69" spans="2:9" x14ac:dyDescent="0.45">
      <c r="B69" s="2" t="s">
        <v>72</v>
      </c>
      <c r="C69" s="7">
        <f>I37*D68+I58*D68</f>
        <v>5034.3</v>
      </c>
      <c r="D69" s="7">
        <f>I37*D68+I58*D68</f>
        <v>5034.3</v>
      </c>
      <c r="E69" s="1">
        <v>5034</v>
      </c>
      <c r="F69" s="1"/>
      <c r="G69" s="1"/>
      <c r="H69" s="1"/>
      <c r="I69" s="1"/>
    </row>
    <row r="70" spans="2:9" x14ac:dyDescent="0.45">
      <c r="B70" s="2" t="s">
        <v>73</v>
      </c>
      <c r="C70" s="1">
        <f>(C63-100)/1000+1</f>
        <v>15.67</v>
      </c>
      <c r="D70" s="1">
        <f>(D63-100)/1000+1</f>
        <v>15.670140000000002</v>
      </c>
      <c r="E70" s="1"/>
      <c r="F70" s="1"/>
      <c r="G70" s="1"/>
      <c r="H70" s="1"/>
      <c r="I70" s="1"/>
    </row>
    <row r="71" spans="2:9" x14ac:dyDescent="0.45">
      <c r="B71" s="2" t="s">
        <v>74</v>
      </c>
      <c r="C71" s="7">
        <f>(C67*C68*C70+C69)</f>
        <v>1003245.5802000001</v>
      </c>
      <c r="D71" s="7">
        <f>(D67*D68*D70+D69)</f>
        <v>1003313.0546675524</v>
      </c>
      <c r="E71" s="7"/>
      <c r="F71" s="1"/>
      <c r="G71" s="1"/>
      <c r="H71" s="1"/>
      <c r="I71" s="1"/>
    </row>
    <row r="72" spans="2:9" x14ac:dyDescent="0.45">
      <c r="B72" s="2" t="s">
        <v>75</v>
      </c>
      <c r="C72" s="8">
        <f>C71*0.0001</f>
        <v>100.32455802000001</v>
      </c>
      <c r="D72" s="8">
        <f>D71*0.0001</f>
        <v>100.33130546675524</v>
      </c>
      <c r="E72" s="8">
        <f>E71*0.0001</f>
        <v>0</v>
      </c>
      <c r="F72" s="1"/>
      <c r="G72" s="1"/>
      <c r="H72" s="1"/>
      <c r="I72" s="1"/>
    </row>
    <row r="73" spans="2:9" x14ac:dyDescent="0.45">
      <c r="C73" s="1"/>
      <c r="D73" s="1"/>
      <c r="E73" s="1"/>
      <c r="F73" s="1"/>
      <c r="G73" s="1"/>
      <c r="H73" s="1"/>
      <c r="I73" s="1"/>
    </row>
    <row r="74" spans="2:9" x14ac:dyDescent="0.45">
      <c r="C74" s="1"/>
      <c r="D74" s="1"/>
      <c r="E74" s="1"/>
      <c r="F74" s="1"/>
      <c r="G74" s="1"/>
      <c r="H74" s="1"/>
      <c r="I74" s="1"/>
    </row>
    <row r="75" spans="2:9" x14ac:dyDescent="0.45">
      <c r="C75" s="1"/>
      <c r="D75" s="1"/>
      <c r="E75" s="1"/>
      <c r="F75" s="1"/>
      <c r="G75" s="1"/>
      <c r="H75" s="1"/>
      <c r="I75" s="1"/>
    </row>
    <row r="76" spans="2:9" x14ac:dyDescent="0.45">
      <c r="C76" s="1"/>
      <c r="D76" s="1"/>
      <c r="E76" s="1"/>
      <c r="F76" s="1"/>
      <c r="G76" s="1"/>
      <c r="H76" s="1"/>
      <c r="I76" s="1"/>
    </row>
  </sheetData>
  <mergeCells count="3">
    <mergeCell ref="A1:J1"/>
    <mergeCell ref="B2:D2"/>
    <mergeCell ref="E2:H2"/>
  </mergeCells>
  <phoneticPr fontId="4" type="noConversion"/>
  <printOptions horizontalCentered="1" gridLines="1"/>
  <pageMargins left="0.39370078740157483" right="0.39370078740157483" top="0.59055118110236227" bottom="0.78740157480314965" header="0.31496062992125984" footer="0.31496062992125984"/>
  <pageSetup paperSize="9" orientation="portrait" r:id="rId1"/>
  <headerFooter alignWithMargins="0">
    <oddFooter>&amp;L黑夜中的柔光&amp;C&amp;P&amp;R&amp;D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马先生</dc:creator>
  <cp:lastModifiedBy>马先生</cp:lastModifiedBy>
  <cp:lastPrinted>2022-05-21T06:23:54Z</cp:lastPrinted>
  <dcterms:created xsi:type="dcterms:W3CDTF">2022-05-20T07:34:00Z</dcterms:created>
  <dcterms:modified xsi:type="dcterms:W3CDTF">2022-05-22T00:45:47Z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8629EAFC44854B7CB80C190B4D084D51</vt:lpwstr>
  </property>
  <property fmtid="{D5CDD505-2E9C-101B-9397-08002B2CF9AE}" pid="3" name="KSOProductBuildVer">
    <vt:lpwstr>2052-11.1.0.11691</vt:lpwstr>
  </property>
</Properties>
</file>