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<sst xmlns="http://schemas.openxmlformats.org/spreadsheetml/2006/main" count="1117" uniqueCount="42">
  <si>
    <t>基础数据(改这里)</t>
  </si>
  <si>
    <t>上限值</t>
  </si>
  <si>
    <t>一个战斗先战斗</t>
  </si>
  <si>
    <t>一个战斗先魔化</t>
  </si>
  <si>
    <t>半个战斗先战斗</t>
  </si>
  <si>
    <t>半个战斗先魔化</t>
  </si>
  <si>
    <t>无战斗</t>
  </si>
  <si>
    <t>第1回合</t>
  </si>
  <si>
    <t>基础值</t>
  </si>
  <si>
    <t>战斗叠加值</t>
  </si>
  <si>
    <t>叠加后数据</t>
  </si>
  <si>
    <t>实际叠加值</t>
  </si>
  <si>
    <t>魔化叠加值</t>
  </si>
  <si>
    <t>第2回合</t>
  </si>
  <si>
    <t>第3回合</t>
  </si>
  <si>
    <t>第4回合</t>
  </si>
  <si>
    <t>第5回合</t>
  </si>
  <si>
    <t>第6回合</t>
  </si>
  <si>
    <t>第7回合</t>
  </si>
  <si>
    <t>第8回合</t>
  </si>
  <si>
    <t>第9回合</t>
  </si>
  <si>
    <t>第10回合</t>
  </si>
  <si>
    <t>第11回合</t>
  </si>
  <si>
    <t>第12回合</t>
  </si>
  <si>
    <t>第13回合</t>
  </si>
  <si>
    <t>第14回合</t>
  </si>
  <si>
    <t>第15回合</t>
  </si>
  <si>
    <t>第16回合</t>
  </si>
  <si>
    <t>第17回合</t>
  </si>
  <si>
    <t>第18回合</t>
  </si>
  <si>
    <t>第19回合</t>
  </si>
  <si>
    <t>第20回合</t>
  </si>
  <si>
    <t>第21回合</t>
  </si>
  <si>
    <t>第22回合</t>
  </si>
  <si>
    <t>第23回合</t>
  </si>
  <si>
    <t>第24回合</t>
  </si>
  <si>
    <t>第25回合</t>
  </si>
  <si>
    <t>第26回合</t>
  </si>
  <si>
    <t>第27回合</t>
  </si>
  <si>
    <t>第28回合</t>
  </si>
  <si>
    <t>第29回合</t>
  </si>
  <si>
    <t>第30回合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</si>
</sst>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5"/>
  <sheetViews>
    <sheetView tabSelected="1" topLeftCell="Q49" workbookViewId="0">
      <selection activeCell="Y70" sqref="Y70"/>
    </sheetView>
  </sheetViews>
  <sheetFormatPr defaultColWidth="9" defaultRowHeight="13.5"/>
  <cols>
    <col min="1" max="1" width="18" customWidth="1"/>
    <col min="3" max="9" width="14.25" style="1" customWidth="1"/>
    <col min="11" max="17" width="14.25" style="1" customWidth="1"/>
    <col min="19" max="25" width="14.25" style="1" customWidth="1"/>
    <col min="27" max="33" width="14.25" style="1" customWidth="1"/>
    <col min="35" max="38" width="14.25" style="1" customWidth="1"/>
  </cols>
  <sheetData>
    <row r="1" spans="1:5">
      <c r="A1" t="s">
        <v>0</v>
      </c>
      <c r="B1">
        <v>50000</v>
      </c>
      <c r="D1" s="1" t="s">
        <v>1</v>
      </c>
      <c r="E1" s="1">
        <v>1000000</v>
      </c>
    </row>
    <row r="2" spans="3:35">
      <c r="C2" s="1" t="s">
        <v>2</v>
      </c>
      <c r="K2" s="1" t="s">
        <v>3</v>
      </c>
      <c r="S2" s="1" t="s">
        <v>4</v>
      </c>
      <c r="AA2" s="1" t="s">
        <v>5</v>
      </c>
      <c r="AI2" s="1" t="s">
        <v>6</v>
      </c>
    </row>
    <row r="3" spans="3:35">
      <c r="C3" s="1" t="s">
        <v>7</v>
      </c>
      <c r="K3" s="1" t="s">
        <v>7</v>
      </c>
      <c r="S3" s="1" t="s">
        <v>7</v>
      </c>
      <c r="AA3" s="1" t="s">
        <v>7</v>
      </c>
      <c r="AI3" s="1" t="s">
        <v>7</v>
      </c>
    </row>
    <row r="4" spans="3:38"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10</v>
      </c>
      <c r="I4" s="1" t="s">
        <v>11</v>
      </c>
      <c r="K4" s="1" t="s">
        <v>8</v>
      </c>
      <c r="L4" s="1" t="s">
        <v>12</v>
      </c>
      <c r="M4" s="1" t="s">
        <v>10</v>
      </c>
      <c r="N4" s="1" t="s">
        <v>11</v>
      </c>
      <c r="O4" s="1" t="s">
        <v>9</v>
      </c>
      <c r="P4" s="1" t="s">
        <v>10</v>
      </c>
      <c r="Q4" s="1" t="s">
        <v>11</v>
      </c>
      <c r="S4" s="1" t="s">
        <v>8</v>
      </c>
      <c r="T4" s="1" t="s">
        <v>9</v>
      </c>
      <c r="U4" s="1" t="s">
        <v>10</v>
      </c>
      <c r="V4" s="1" t="s">
        <v>11</v>
      </c>
      <c r="W4" s="1" t="s">
        <v>12</v>
      </c>
      <c r="X4" s="1" t="s">
        <v>10</v>
      </c>
      <c r="Y4" s="1" t="s">
        <v>11</v>
      </c>
      <c r="AA4" s="1" t="s">
        <v>8</v>
      </c>
      <c r="AB4" s="1" t="s">
        <v>12</v>
      </c>
      <c r="AC4" s="1" t="s">
        <v>10</v>
      </c>
      <c r="AD4" s="1" t="s">
        <v>11</v>
      </c>
      <c r="AE4" s="1" t="s">
        <v>9</v>
      </c>
      <c r="AF4" s="1" t="s">
        <v>10</v>
      </c>
      <c r="AG4" s="1" t="s">
        <v>11</v>
      </c>
      <c r="AI4" s="1" t="s">
        <v>8</v>
      </c>
      <c r="AJ4" s="1" t="s">
        <v>12</v>
      </c>
      <c r="AK4" s="1" t="s">
        <v>10</v>
      </c>
      <c r="AL4" s="1" t="s">
        <v>11</v>
      </c>
    </row>
    <row r="5" spans="3:38">
      <c r="C5" s="1">
        <f>$B1</f>
        <v>50000</v>
      </c>
      <c r="D5" s="1">
        <f>INT($C5*0.4)</f>
        <v>20000</v>
      </c>
      <c r="E5" s="1">
        <f>IF($C5+$D5&gt;=$E$1,$E$1,$C5+$D5)</f>
        <v>70000</v>
      </c>
      <c r="F5" s="1">
        <f>$E5-$C5</f>
        <v>20000</v>
      </c>
      <c r="G5" s="1">
        <f>INT($E5*0.24)</f>
        <v>16800</v>
      </c>
      <c r="H5" s="1">
        <f>IF($E5+$G5&gt;=$E$1,$E$1,$E5+$G5)</f>
        <v>86800</v>
      </c>
      <c r="I5" s="1">
        <f>$H5-$E5</f>
        <v>16800</v>
      </c>
      <c r="K5" s="1">
        <f>$B1</f>
        <v>50000</v>
      </c>
      <c r="L5" s="1">
        <f>INT($K5*0.24)</f>
        <v>12000</v>
      </c>
      <c r="M5" s="1">
        <f>IF($K5+$L5&gt;=$E$1,$E$1,$K5+$L5)</f>
        <v>62000</v>
      </c>
      <c r="N5" s="1">
        <f>$M5-$K5</f>
        <v>12000</v>
      </c>
      <c r="O5" s="1">
        <f>INT($M5*0.4)</f>
        <v>24800</v>
      </c>
      <c r="P5" s="1">
        <f>IF($M5+$O5&gt;=$E$1,$E$1,$M5+$O5)</f>
        <v>86800</v>
      </c>
      <c r="Q5" s="1">
        <f>$P5-$M5</f>
        <v>24800</v>
      </c>
      <c r="S5" s="1">
        <f>$B1</f>
        <v>50000</v>
      </c>
      <c r="T5" s="1">
        <f>INT($S5*0.4)</f>
        <v>20000</v>
      </c>
      <c r="U5" s="1">
        <f>IF($S5+$T5&gt;=$E$1,$E$1,$S5+$T5)</f>
        <v>70000</v>
      </c>
      <c r="V5" s="1">
        <f>$U5-$S5</f>
        <v>20000</v>
      </c>
      <c r="W5" s="1">
        <f>INT($U5*0.24)</f>
        <v>16800</v>
      </c>
      <c r="X5" s="1">
        <f>IF($U5+$W5&gt;=$E$1,$E$1,$U5+$W5)</f>
        <v>86800</v>
      </c>
      <c r="Y5" s="1">
        <f>$X5-$U5</f>
        <v>16800</v>
      </c>
      <c r="AA5" s="1">
        <f>$B1</f>
        <v>50000</v>
      </c>
      <c r="AB5" s="1">
        <f>INT($AA5*0.24)</f>
        <v>12000</v>
      </c>
      <c r="AC5" s="1">
        <f>IF($AA5+$AB5&gt;=$E$1,$E$1,$AA5+$AB5)</f>
        <v>62000</v>
      </c>
      <c r="AD5" s="1">
        <f>$AC5-$AA5</f>
        <v>12000</v>
      </c>
      <c r="AE5" s="1">
        <f>INT($AC5*0.4)</f>
        <v>24800</v>
      </c>
      <c r="AF5" s="1">
        <f>IF($AC5+$AE5&gt;=$E$1,$E$1,$AC5+$AE5)</f>
        <v>86800</v>
      </c>
      <c r="AG5" s="1">
        <f>$AF5-$AC5</f>
        <v>24800</v>
      </c>
      <c r="AI5" s="1">
        <f>$B1</f>
        <v>50000</v>
      </c>
      <c r="AJ5" s="1">
        <f>INT($AI5*0.24)</f>
        <v>12000</v>
      </c>
      <c r="AK5" s="1">
        <f>IF($AI5+$AJ5&gt;=$E$1,$E$1,$AI5+$AJ5)</f>
        <v>62000</v>
      </c>
      <c r="AL5" s="1">
        <f>$AK5-$AI5</f>
        <v>12000</v>
      </c>
    </row>
    <row r="6" spans="3:35">
      <c r="C6" s="1" t="s">
        <v>13</v>
      </c>
      <c r="K6" s="1" t="s">
        <v>13</v>
      </c>
      <c r="S6" s="1" t="s">
        <v>13</v>
      </c>
      <c r="AA6" s="1" t="s">
        <v>13</v>
      </c>
      <c r="AI6" s="1" t="s">
        <v>13</v>
      </c>
    </row>
    <row r="7" spans="3:38"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10</v>
      </c>
      <c r="I7" s="1" t="s">
        <v>11</v>
      </c>
      <c r="K7" s="1" t="s">
        <v>8</v>
      </c>
      <c r="L7" s="1" t="s">
        <v>12</v>
      </c>
      <c r="M7" s="1" t="s">
        <v>10</v>
      </c>
      <c r="N7" s="1" t="s">
        <v>11</v>
      </c>
      <c r="O7" s="1" t="s">
        <v>9</v>
      </c>
      <c r="P7" s="1" t="s">
        <v>10</v>
      </c>
      <c r="Q7" s="1" t="s">
        <v>11</v>
      </c>
      <c r="S7" s="1" t="s">
        <v>8</v>
      </c>
      <c r="T7" s="1" t="s">
        <v>9</v>
      </c>
      <c r="U7" s="1" t="s">
        <v>10</v>
      </c>
      <c r="V7" s="1" t="s">
        <v>11</v>
      </c>
      <c r="W7" s="1" t="s">
        <v>12</v>
      </c>
      <c r="X7" s="1" t="s">
        <v>10</v>
      </c>
      <c r="Y7" s="1" t="s">
        <v>11</v>
      </c>
      <c r="AA7" s="1" t="s">
        <v>8</v>
      </c>
      <c r="AB7" s="1" t="s">
        <v>12</v>
      </c>
      <c r="AC7" s="1" t="s">
        <v>10</v>
      </c>
      <c r="AD7" s="1" t="s">
        <v>11</v>
      </c>
      <c r="AE7" s="1" t="s">
        <v>9</v>
      </c>
      <c r="AF7" s="1" t="s">
        <v>10</v>
      </c>
      <c r="AG7" s="1" t="s">
        <v>11</v>
      </c>
      <c r="AI7" s="1" t="s">
        <v>8</v>
      </c>
      <c r="AJ7" s="1" t="s">
        <v>12</v>
      </c>
      <c r="AK7" s="1" t="s">
        <v>10</v>
      </c>
      <c r="AL7" s="1" t="s">
        <v>11</v>
      </c>
    </row>
    <row r="8" spans="3:38">
      <c r="C8" s="1">
        <f>$H5-$F5</f>
        <v>66800</v>
      </c>
      <c r="D8" s="1">
        <f>INT($C8*0.4)</f>
        <v>26720</v>
      </c>
      <c r="E8" s="1">
        <f>IF($C8+$D8&gt;=$E$1,$E$1,$C8+$D8)</f>
        <v>93520</v>
      </c>
      <c r="F8" s="1">
        <f>$E8-$C8</f>
        <v>26720</v>
      </c>
      <c r="G8" s="1">
        <f>INT($E8*0.24)</f>
        <v>22444</v>
      </c>
      <c r="H8" s="1">
        <f>IF($E8+$G8&gt;=$E$1,$E$1,$E8+$G8)</f>
        <v>115964</v>
      </c>
      <c r="I8" s="1">
        <f>$H8-$E8</f>
        <v>22444</v>
      </c>
      <c r="K8" s="1">
        <f>$P5-$Q5</f>
        <v>62000</v>
      </c>
      <c r="L8" s="1">
        <f>INT($K8*0.24)</f>
        <v>14880</v>
      </c>
      <c r="M8" s="1">
        <f>IF($K8+$L8&gt;=$E$1,$E$1,$K8+$L8)</f>
        <v>76880</v>
      </c>
      <c r="N8" s="1">
        <f>$M8-$K8</f>
        <v>14880</v>
      </c>
      <c r="O8" s="1">
        <f>INT($M8*0.4)</f>
        <v>30752</v>
      </c>
      <c r="P8" s="1">
        <f>IF($M8+$O8&gt;=$E$1,$E$1,$M8+$O8)</f>
        <v>107632</v>
      </c>
      <c r="Q8" s="1">
        <f>$P8-$M8</f>
        <v>30752</v>
      </c>
      <c r="S8" s="1">
        <f>$X5-$V5</f>
        <v>66800</v>
      </c>
      <c r="T8" s="1">
        <f>INT($C8*0)</f>
        <v>0</v>
      </c>
      <c r="U8" s="1">
        <f>IF($S8+$T8&gt;=$E$1,$E$1,$S8+$T8)</f>
        <v>66800</v>
      </c>
      <c r="V8" s="1">
        <f>$U8-$S8</f>
        <v>0</v>
      </c>
      <c r="W8" s="1">
        <f>INT($U8*0.24)</f>
        <v>16032</v>
      </c>
      <c r="X8" s="1">
        <f>IF($U8+$W8&gt;=$E$1,$E$1,$U8+$W8)</f>
        <v>82832</v>
      </c>
      <c r="Y8" s="1">
        <f>$X8-$U8</f>
        <v>16032</v>
      </c>
      <c r="AA8" s="1">
        <f>$AF5-$AG5</f>
        <v>62000</v>
      </c>
      <c r="AB8" s="1">
        <f>INT($AA8*0.24)</f>
        <v>14880</v>
      </c>
      <c r="AC8" s="1">
        <f>IF($AA8+$AB8&gt;=$E$1,$E$1,$AA8+$AB8)</f>
        <v>76880</v>
      </c>
      <c r="AD8" s="1">
        <f>$AC8-$AA8</f>
        <v>14880</v>
      </c>
      <c r="AE8" s="1">
        <f>INT($AC8*0)</f>
        <v>0</v>
      </c>
      <c r="AF8" s="1">
        <f>IF($AC8+$AE8&gt;=$E$1,$E$1,$AC8+$AE8)</f>
        <v>76880</v>
      </c>
      <c r="AG8" s="1">
        <f>$AF8-$AC8</f>
        <v>0</v>
      </c>
      <c r="AI8" s="1">
        <f>$AK5</f>
        <v>62000</v>
      </c>
      <c r="AJ8" s="1">
        <f>INT($AI8*0.24)</f>
        <v>14880</v>
      </c>
      <c r="AK8" s="1">
        <f>IF($AI8+$AJ8&gt;=$E$1,$E$1,$AI8+$AJ8)</f>
        <v>76880</v>
      </c>
      <c r="AL8" s="1">
        <f>$AK8-$AI8</f>
        <v>14880</v>
      </c>
    </row>
    <row r="9" spans="3:35">
      <c r="C9" s="1" t="s">
        <v>14</v>
      </c>
      <c r="K9" s="1" t="s">
        <v>14</v>
      </c>
      <c r="S9" s="1" t="s">
        <v>14</v>
      </c>
      <c r="AA9" s="1" t="s">
        <v>14</v>
      </c>
      <c r="AI9" s="1" t="s">
        <v>14</v>
      </c>
    </row>
    <row r="10" spans="3:38"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10</v>
      </c>
      <c r="I10" s="1" t="s">
        <v>11</v>
      </c>
      <c r="K10" s="1" t="s">
        <v>8</v>
      </c>
      <c r="L10" s="1" t="s">
        <v>12</v>
      </c>
      <c r="M10" s="1" t="s">
        <v>10</v>
      </c>
      <c r="N10" s="1" t="s">
        <v>11</v>
      </c>
      <c r="O10" s="1" t="s">
        <v>9</v>
      </c>
      <c r="P10" s="1" t="s">
        <v>10</v>
      </c>
      <c r="Q10" s="1" t="s">
        <v>11</v>
      </c>
      <c r="S10" s="1" t="s">
        <v>8</v>
      </c>
      <c r="T10" s="1" t="s">
        <v>9</v>
      </c>
      <c r="U10" s="1" t="s">
        <v>10</v>
      </c>
      <c r="V10" s="1" t="s">
        <v>11</v>
      </c>
      <c r="W10" s="1" t="s">
        <v>12</v>
      </c>
      <c r="X10" s="1" t="s">
        <v>10</v>
      </c>
      <c r="Y10" s="1" t="s">
        <v>11</v>
      </c>
      <c r="AA10" s="1" t="s">
        <v>8</v>
      </c>
      <c r="AB10" s="1" t="s">
        <v>12</v>
      </c>
      <c r="AC10" s="1" t="s">
        <v>10</v>
      </c>
      <c r="AD10" s="1" t="s">
        <v>11</v>
      </c>
      <c r="AE10" s="1" t="s">
        <v>9</v>
      </c>
      <c r="AF10" s="1" t="s">
        <v>10</v>
      </c>
      <c r="AG10" s="1" t="s">
        <v>11</v>
      </c>
      <c r="AI10" s="1" t="s">
        <v>8</v>
      </c>
      <c r="AJ10" s="1" t="s">
        <v>12</v>
      </c>
      <c r="AK10" s="1" t="s">
        <v>10</v>
      </c>
      <c r="AL10" s="1" t="s">
        <v>11</v>
      </c>
    </row>
    <row r="11" spans="3:38">
      <c r="C11" s="1">
        <f>$H8-$F8</f>
        <v>89244</v>
      </c>
      <c r="D11" s="1">
        <f>INT($C11*0.4)</f>
        <v>35697</v>
      </c>
      <c r="E11" s="1">
        <f>IF($C11+$D11&gt;=$E$1,$E$1,$C11+$D11)</f>
        <v>124941</v>
      </c>
      <c r="F11" s="1">
        <f>$E11-$C11</f>
        <v>35697</v>
      </c>
      <c r="G11" s="1">
        <f>INT($E11*0.24)</f>
        <v>29985</v>
      </c>
      <c r="H11" s="1">
        <f>IF($E11+$G11&gt;=$E$1,$E$1,$E11+$G11)</f>
        <v>154926</v>
      </c>
      <c r="I11" s="1">
        <f>$H11-$E11</f>
        <v>29985</v>
      </c>
      <c r="K11" s="1">
        <f>$P8-$Q8</f>
        <v>76880</v>
      </c>
      <c r="L11" s="1">
        <f>INT($K11*0.24)</f>
        <v>18451</v>
      </c>
      <c r="M11" s="1">
        <f>IF($K11+$L11&gt;=$E$1,$E$1,$K11+$L11)</f>
        <v>95331</v>
      </c>
      <c r="N11" s="1">
        <f>$M11-$K11</f>
        <v>18451</v>
      </c>
      <c r="O11" s="1">
        <f>INT($M11*0.4)</f>
        <v>38132</v>
      </c>
      <c r="P11" s="1">
        <f>IF($M11+$O11&gt;=$E$1,$E$1,$M11+$O11)</f>
        <v>133463</v>
      </c>
      <c r="Q11" s="1">
        <f>$P11-$M11</f>
        <v>38132</v>
      </c>
      <c r="S11" s="1">
        <f>$X8-$V8</f>
        <v>82832</v>
      </c>
      <c r="T11" s="1">
        <f>INT($C11*0.4)</f>
        <v>35697</v>
      </c>
      <c r="U11" s="1">
        <f>IF($S11+$T11&gt;=$E$1,$E$1,$S11+$T11)</f>
        <v>118529</v>
      </c>
      <c r="V11" s="1">
        <f>$U11-$S11</f>
        <v>35697</v>
      </c>
      <c r="W11" s="1">
        <f>INT($U11*0.24)</f>
        <v>28446</v>
      </c>
      <c r="X11" s="1">
        <f>IF($U11+$W11&gt;=$E$1,$E$1,$U11+$W11)</f>
        <v>146975</v>
      </c>
      <c r="Y11" s="1">
        <f>$X11-$U11</f>
        <v>28446</v>
      </c>
      <c r="AA11" s="1">
        <f>$AF8-$AG8</f>
        <v>76880</v>
      </c>
      <c r="AB11" s="1">
        <f>INT($AA11*0.24)</f>
        <v>18451</v>
      </c>
      <c r="AC11" s="1">
        <f>IF($AA11+$AB11&gt;=$E$1,$E$1,$AA11+$AB11)</f>
        <v>95331</v>
      </c>
      <c r="AD11" s="1">
        <f>$AC11-$AA11</f>
        <v>18451</v>
      </c>
      <c r="AE11" s="1">
        <f>INT($AC11*0.4)</f>
        <v>38132</v>
      </c>
      <c r="AF11" s="1">
        <f>IF($AC11+$AE11&gt;=$E$1,$E$1,$AC11+$AE11)</f>
        <v>133463</v>
      </c>
      <c r="AG11" s="1">
        <f>$AF11-$AC11</f>
        <v>38132</v>
      </c>
      <c r="AI11" s="1">
        <f>$AK8</f>
        <v>76880</v>
      </c>
      <c r="AJ11" s="1">
        <f>INT($AI11*0.24)</f>
        <v>18451</v>
      </c>
      <c r="AK11" s="1">
        <f>IF($AI11+$AJ11&gt;=$E$1,$E$1,$AI11+$AJ11)</f>
        <v>95331</v>
      </c>
      <c r="AL11" s="1">
        <f>$AK11-$AI11</f>
        <v>18451</v>
      </c>
    </row>
    <row r="12" spans="3:35">
      <c r="C12" s="1" t="s">
        <v>15</v>
      </c>
      <c r="K12" s="1" t="s">
        <v>15</v>
      </c>
      <c r="S12" s="1" t="s">
        <v>15</v>
      </c>
      <c r="AA12" s="1" t="s">
        <v>15</v>
      </c>
      <c r="AI12" s="1" t="s">
        <v>15</v>
      </c>
    </row>
    <row r="13" spans="3:38">
      <c r="C13" s="1" t="s">
        <v>8</v>
      </c>
      <c r="D13" s="1" t="s">
        <v>9</v>
      </c>
      <c r="E13" s="1" t="s">
        <v>10</v>
      </c>
      <c r="F13" s="1" t="s">
        <v>11</v>
      </c>
      <c r="G13" s="1" t="s">
        <v>12</v>
      </c>
      <c r="H13" s="1" t="s">
        <v>10</v>
      </c>
      <c r="I13" s="1" t="s">
        <v>11</v>
      </c>
      <c r="K13" s="1" t="s">
        <v>8</v>
      </c>
      <c r="L13" s="1" t="s">
        <v>12</v>
      </c>
      <c r="M13" s="1" t="s">
        <v>10</v>
      </c>
      <c r="N13" s="1" t="s">
        <v>11</v>
      </c>
      <c r="O13" s="1" t="s">
        <v>9</v>
      </c>
      <c r="P13" s="1" t="s">
        <v>10</v>
      </c>
      <c r="Q13" s="1" t="s">
        <v>11</v>
      </c>
      <c r="S13" s="1" t="s">
        <v>8</v>
      </c>
      <c r="T13" s="1" t="s">
        <v>9</v>
      </c>
      <c r="U13" s="1" t="s">
        <v>10</v>
      </c>
      <c r="V13" s="1" t="s">
        <v>11</v>
      </c>
      <c r="W13" s="1" t="s">
        <v>12</v>
      </c>
      <c r="X13" s="1" t="s">
        <v>10</v>
      </c>
      <c r="Y13" s="1" t="s">
        <v>11</v>
      </c>
      <c r="AA13" s="1" t="s">
        <v>8</v>
      </c>
      <c r="AB13" s="1" t="s">
        <v>12</v>
      </c>
      <c r="AC13" s="1" t="s">
        <v>10</v>
      </c>
      <c r="AD13" s="1" t="s">
        <v>11</v>
      </c>
      <c r="AE13" s="1" t="s">
        <v>9</v>
      </c>
      <c r="AF13" s="1" t="s">
        <v>10</v>
      </c>
      <c r="AG13" s="1" t="s">
        <v>11</v>
      </c>
      <c r="AI13" s="1" t="s">
        <v>8</v>
      </c>
      <c r="AJ13" s="1" t="s">
        <v>12</v>
      </c>
      <c r="AK13" s="1" t="s">
        <v>10</v>
      </c>
      <c r="AL13" s="1" t="s">
        <v>11</v>
      </c>
    </row>
    <row r="14" spans="3:38">
      <c r="C14" s="1">
        <f>$H11-$F11</f>
        <v>119229</v>
      </c>
      <c r="D14" s="1">
        <f>INT($C14*0.4)</f>
        <v>47691</v>
      </c>
      <c r="E14" s="1">
        <f>IF($C14+$D14&gt;=$E$1,$E$1,$C14+$D14)</f>
        <v>166920</v>
      </c>
      <c r="F14" s="1">
        <f>$E14-$C14</f>
        <v>47691</v>
      </c>
      <c r="G14" s="1">
        <f>INT($E14*0.24)</f>
        <v>40060</v>
      </c>
      <c r="H14" s="1">
        <f>IF($E14+$G14&gt;=$E$1,$E$1,$E14+$G14)</f>
        <v>206980</v>
      </c>
      <c r="I14" s="1">
        <f>$H14-$E14</f>
        <v>40060</v>
      </c>
      <c r="K14" s="1">
        <f>$P11-$Q11</f>
        <v>95331</v>
      </c>
      <c r="L14" s="1">
        <f>INT($K14*0.24)</f>
        <v>22879</v>
      </c>
      <c r="M14" s="1">
        <f>IF($K14+$L14&gt;=$E$1,$E$1,$K14+$L14)</f>
        <v>118210</v>
      </c>
      <c r="N14" s="1">
        <f>$M14-$K14</f>
        <v>22879</v>
      </c>
      <c r="O14" s="1">
        <f>INT($M14*0.4)</f>
        <v>47284</v>
      </c>
      <c r="P14" s="1">
        <f>IF($M14+$O14&gt;=$E$1,$E$1,$M14+$O14)</f>
        <v>165494</v>
      </c>
      <c r="Q14" s="1">
        <f>$P14-$M14</f>
        <v>47284</v>
      </c>
      <c r="S14" s="1">
        <f>$X11-$V11</f>
        <v>111278</v>
      </c>
      <c r="T14" s="1">
        <f>INT($C14*0)</f>
        <v>0</v>
      </c>
      <c r="U14" s="1">
        <f>IF($S14+$T14&gt;=$E$1,$E$1,$S14+$T14)</f>
        <v>111278</v>
      </c>
      <c r="V14" s="1">
        <f>$U14-$S14</f>
        <v>0</v>
      </c>
      <c r="W14" s="1">
        <f>INT($U14*0.24)</f>
        <v>26706</v>
      </c>
      <c r="X14" s="1">
        <f>IF($U14+$W14&gt;=$E$1,$E$1,$U14+$W14)</f>
        <v>137984</v>
      </c>
      <c r="Y14" s="1">
        <f>$X14-$U14</f>
        <v>26706</v>
      </c>
      <c r="AA14" s="1">
        <f>$AF11-$AG11</f>
        <v>95331</v>
      </c>
      <c r="AB14" s="1">
        <f>INT($AA14*0.24)</f>
        <v>22879</v>
      </c>
      <c r="AC14" s="1">
        <f>IF($AA14+$AB14&gt;=$E$1,$E$1,$AA14+$AB14)</f>
        <v>118210</v>
      </c>
      <c r="AD14" s="1">
        <f>$AC14-$AA14</f>
        <v>22879</v>
      </c>
      <c r="AE14" s="1">
        <f>INT($AC14*0)</f>
        <v>0</v>
      </c>
      <c r="AF14" s="1">
        <f>IF($AC14+$AE14&gt;=$E$1,$E$1,$AC14+$AE14)</f>
        <v>118210</v>
      </c>
      <c r="AG14" s="1">
        <f>$AF14-$AC14</f>
        <v>0</v>
      </c>
      <c r="AI14" s="1">
        <f>$AK11</f>
        <v>95331</v>
      </c>
      <c r="AJ14" s="1">
        <f>INT($AI14*0.24)</f>
        <v>22879</v>
      </c>
      <c r="AK14" s="1">
        <f>IF($AI14+$AJ14&gt;=$E$1,$E$1,$AI14+$AJ14)</f>
        <v>118210</v>
      </c>
      <c r="AL14" s="1">
        <f>$AK14-$AI14</f>
        <v>22879</v>
      </c>
    </row>
    <row r="15" spans="3:35">
      <c r="C15" s="1" t="s">
        <v>16</v>
      </c>
      <c r="K15" s="1" t="s">
        <v>16</v>
      </c>
      <c r="S15" s="1" t="s">
        <v>16</v>
      </c>
      <c r="AA15" s="1" t="s">
        <v>16</v>
      </c>
      <c r="AI15" s="1" t="s">
        <v>16</v>
      </c>
    </row>
    <row r="16" spans="3:38">
      <c r="C16" s="1" t="s">
        <v>8</v>
      </c>
      <c r="D16" s="1" t="s">
        <v>9</v>
      </c>
      <c r="E16" s="1" t="s">
        <v>10</v>
      </c>
      <c r="F16" s="1" t="s">
        <v>11</v>
      </c>
      <c r="G16" s="1" t="s">
        <v>12</v>
      </c>
      <c r="H16" s="1" t="s">
        <v>10</v>
      </c>
      <c r="I16" s="1" t="s">
        <v>11</v>
      </c>
      <c r="K16" s="1" t="s">
        <v>8</v>
      </c>
      <c r="L16" s="1" t="s">
        <v>12</v>
      </c>
      <c r="M16" s="1" t="s">
        <v>10</v>
      </c>
      <c r="N16" s="1" t="s">
        <v>11</v>
      </c>
      <c r="O16" s="1" t="s">
        <v>9</v>
      </c>
      <c r="P16" s="1" t="s">
        <v>10</v>
      </c>
      <c r="Q16" s="1" t="s">
        <v>11</v>
      </c>
      <c r="S16" s="1" t="s">
        <v>8</v>
      </c>
      <c r="T16" s="1" t="s">
        <v>9</v>
      </c>
      <c r="U16" s="1" t="s">
        <v>10</v>
      </c>
      <c r="V16" s="1" t="s">
        <v>11</v>
      </c>
      <c r="W16" s="1" t="s">
        <v>12</v>
      </c>
      <c r="X16" s="1" t="s">
        <v>10</v>
      </c>
      <c r="Y16" s="1" t="s">
        <v>11</v>
      </c>
      <c r="AA16" s="1" t="s">
        <v>8</v>
      </c>
      <c r="AB16" s="1" t="s">
        <v>12</v>
      </c>
      <c r="AC16" s="1" t="s">
        <v>10</v>
      </c>
      <c r="AD16" s="1" t="s">
        <v>11</v>
      </c>
      <c r="AE16" s="1" t="s">
        <v>9</v>
      </c>
      <c r="AF16" s="1" t="s">
        <v>10</v>
      </c>
      <c r="AG16" s="1" t="s">
        <v>11</v>
      </c>
      <c r="AI16" s="1" t="s">
        <v>8</v>
      </c>
      <c r="AJ16" s="1" t="s">
        <v>12</v>
      </c>
      <c r="AK16" s="1" t="s">
        <v>10</v>
      </c>
      <c r="AL16" s="1" t="s">
        <v>11</v>
      </c>
    </row>
    <row r="17" spans="3:38">
      <c r="C17" s="1">
        <f>$H14-$F14</f>
        <v>159289</v>
      </c>
      <c r="D17" s="1">
        <f>INT($C17*0.4)</f>
        <v>63715</v>
      </c>
      <c r="E17" s="1">
        <f>IF($C17+$D17&gt;=$E$1,$E$1,$C17+$D17)</f>
        <v>223004</v>
      </c>
      <c r="F17" s="1">
        <f>$E17-$C17</f>
        <v>63715</v>
      </c>
      <c r="G17" s="1">
        <f>INT($E17*0.24)</f>
        <v>53520</v>
      </c>
      <c r="H17" s="1">
        <f>IF($E17+$G17&gt;=$E$1,$E$1,$E17+$G17)</f>
        <v>276524</v>
      </c>
      <c r="I17" s="1">
        <f>$H17-$E17</f>
        <v>53520</v>
      </c>
      <c r="K17" s="1">
        <f>$P14-$Q14</f>
        <v>118210</v>
      </c>
      <c r="L17" s="1">
        <f>INT($K17*0.24)</f>
        <v>28370</v>
      </c>
      <c r="M17" s="1">
        <f>IF($K17+$L17&gt;=$E$1,$E$1,$K17+$L17)</f>
        <v>146580</v>
      </c>
      <c r="N17" s="1">
        <f>$M17-$K17</f>
        <v>28370</v>
      </c>
      <c r="O17" s="1">
        <f>INT($M17*0.4)</f>
        <v>58632</v>
      </c>
      <c r="P17" s="1">
        <f>IF($M17+$O17&gt;=$E$1,$E$1,$M17+$O17)</f>
        <v>205212</v>
      </c>
      <c r="Q17" s="1">
        <f>$P17-$M17</f>
        <v>58632</v>
      </c>
      <c r="S17" s="1">
        <f>$X14-$V14</f>
        <v>137984</v>
      </c>
      <c r="T17" s="1">
        <f>INT($C17*0.4)</f>
        <v>63715</v>
      </c>
      <c r="U17" s="1">
        <f>IF($S17+$T17&gt;=$E$1,$E$1,$S17+$T17)</f>
        <v>201699</v>
      </c>
      <c r="V17" s="1">
        <f>$U17-$S17</f>
        <v>63715</v>
      </c>
      <c r="W17" s="1">
        <f>INT($U17*0.24)</f>
        <v>48407</v>
      </c>
      <c r="X17" s="1">
        <f>IF($U17+$W17&gt;=$E$1,$E$1,$U17+$W17)</f>
        <v>250106</v>
      </c>
      <c r="Y17" s="1">
        <f>$X17-$U17</f>
        <v>48407</v>
      </c>
      <c r="AA17" s="1">
        <f>$AF14-$AG14</f>
        <v>118210</v>
      </c>
      <c r="AB17" s="1">
        <f>INT($AA17*0.24)</f>
        <v>28370</v>
      </c>
      <c r="AC17" s="1">
        <f>IF($AA17+$AB17&gt;=$E$1,$E$1,$AA17+$AB17)</f>
        <v>146580</v>
      </c>
      <c r="AD17" s="1">
        <f>$AC17-$AA17</f>
        <v>28370</v>
      </c>
      <c r="AE17" s="1">
        <f>INT($AC17*0.4)</f>
        <v>58632</v>
      </c>
      <c r="AF17" s="1">
        <f>IF($AC17+$AE17&gt;=$E$1,$E$1,$AC17+$AE17)</f>
        <v>205212</v>
      </c>
      <c r="AG17" s="1">
        <f>$AF17-$AC17</f>
        <v>58632</v>
      </c>
      <c r="AI17" s="1">
        <f>$AK14</f>
        <v>118210</v>
      </c>
      <c r="AJ17" s="1">
        <f>INT($AI17*0.24)</f>
        <v>28370</v>
      </c>
      <c r="AK17" s="1">
        <f>IF($AI17+$AJ17&gt;=$E$1,$E$1,$AI17+$AJ17)</f>
        <v>146580</v>
      </c>
      <c r="AL17" s="1">
        <f>$AK17-$AI17</f>
        <v>28370</v>
      </c>
    </row>
    <row r="18" spans="3:35">
      <c r="C18" s="1" t="s">
        <v>17</v>
      </c>
      <c r="K18" s="1" t="s">
        <v>17</v>
      </c>
      <c r="S18" s="1" t="s">
        <v>17</v>
      </c>
      <c r="AA18" s="1" t="s">
        <v>17</v>
      </c>
      <c r="AI18" s="1" t="s">
        <v>17</v>
      </c>
    </row>
    <row r="19" spans="3:38"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10</v>
      </c>
      <c r="I19" s="1" t="s">
        <v>11</v>
      </c>
      <c r="K19" s="1" t="s">
        <v>8</v>
      </c>
      <c r="L19" s="1" t="s">
        <v>12</v>
      </c>
      <c r="M19" s="1" t="s">
        <v>10</v>
      </c>
      <c r="N19" s="1" t="s">
        <v>11</v>
      </c>
      <c r="O19" s="1" t="s">
        <v>9</v>
      </c>
      <c r="P19" s="1" t="s">
        <v>10</v>
      </c>
      <c r="Q19" s="1" t="s">
        <v>11</v>
      </c>
      <c r="S19" s="1" t="s">
        <v>8</v>
      </c>
      <c r="T19" s="1" t="s">
        <v>9</v>
      </c>
      <c r="U19" s="1" t="s">
        <v>10</v>
      </c>
      <c r="V19" s="1" t="s">
        <v>11</v>
      </c>
      <c r="W19" s="1" t="s">
        <v>12</v>
      </c>
      <c r="X19" s="1" t="s">
        <v>10</v>
      </c>
      <c r="Y19" s="1" t="s">
        <v>11</v>
      </c>
      <c r="AA19" s="1" t="s">
        <v>8</v>
      </c>
      <c r="AB19" s="1" t="s">
        <v>12</v>
      </c>
      <c r="AC19" s="1" t="s">
        <v>10</v>
      </c>
      <c r="AD19" s="1" t="s">
        <v>11</v>
      </c>
      <c r="AE19" s="1" t="s">
        <v>9</v>
      </c>
      <c r="AF19" s="1" t="s">
        <v>10</v>
      </c>
      <c r="AG19" s="1" t="s">
        <v>11</v>
      </c>
      <c r="AI19" s="1" t="s">
        <v>8</v>
      </c>
      <c r="AJ19" s="1" t="s">
        <v>12</v>
      </c>
      <c r="AK19" s="1" t="s">
        <v>10</v>
      </c>
      <c r="AL19" s="1" t="s">
        <v>11</v>
      </c>
    </row>
    <row r="20" spans="3:38">
      <c r="C20" s="1">
        <f>$H17-$F17-$I5</f>
        <v>196009</v>
      </c>
      <c r="D20" s="1">
        <f>INT($C20*0.4)</f>
        <v>78403</v>
      </c>
      <c r="E20" s="1">
        <f>IF($C20+$D20&gt;=$E$1,$E$1,$C20+$D20)</f>
        <v>274412</v>
      </c>
      <c r="F20" s="1">
        <f>$E20-$C20</f>
        <v>78403</v>
      </c>
      <c r="G20" s="1">
        <f>INT($E20*0.24)</f>
        <v>65858</v>
      </c>
      <c r="H20" s="1">
        <f>IF($E20+$G20&gt;=$E$1,$E$1,$E20+$G20)</f>
        <v>340270</v>
      </c>
      <c r="I20" s="1">
        <f>$H20-$E20</f>
        <v>65858</v>
      </c>
      <c r="K20" s="1">
        <f>$P17-$Q17-$N5</f>
        <v>134580</v>
      </c>
      <c r="L20" s="1">
        <f>INT($K20*0.24)</f>
        <v>32299</v>
      </c>
      <c r="M20" s="1">
        <f>IF($K20+$L20&gt;=$E$1,$E$1,$K20+$L20)</f>
        <v>166879</v>
      </c>
      <c r="N20" s="1">
        <f>$M20-$K20</f>
        <v>32299</v>
      </c>
      <c r="O20" s="1">
        <f>INT($M20*0.4)</f>
        <v>66751</v>
      </c>
      <c r="P20" s="1">
        <f>IF($M20+$O20&gt;=$E$1,$E$1,$M20+$O20)</f>
        <v>233630</v>
      </c>
      <c r="Q20" s="1">
        <f>$P20-$M20</f>
        <v>66751</v>
      </c>
      <c r="S20" s="1">
        <f>$X17-$V17-$Y5</f>
        <v>169591</v>
      </c>
      <c r="T20" s="1">
        <f>INT($C20*0)</f>
        <v>0</v>
      </c>
      <c r="U20" s="1">
        <f>IF($S20+$T20&gt;=$E$1,$E$1,$S20+$T20)</f>
        <v>169591</v>
      </c>
      <c r="V20" s="1">
        <f>$U20-$S20</f>
        <v>0</v>
      </c>
      <c r="W20" s="1">
        <f>INT($U20*0.24)</f>
        <v>40701</v>
      </c>
      <c r="X20" s="1">
        <f>IF($U20+$W20&gt;=$E$1,$E$1,$U20+$W20)</f>
        <v>210292</v>
      </c>
      <c r="Y20" s="1">
        <f>$X20-$U20</f>
        <v>40701</v>
      </c>
      <c r="AA20" s="1">
        <f>$AF17-$AG17-$AD5</f>
        <v>134580</v>
      </c>
      <c r="AB20" s="1">
        <f>INT($AA20*0.24)</f>
        <v>32299</v>
      </c>
      <c r="AC20" s="1">
        <f>IF($AA20+$AB20&gt;=$E$1,$E$1,$AA20+$AB20)</f>
        <v>166879</v>
      </c>
      <c r="AD20" s="1">
        <f>$AC20-$AA20</f>
        <v>32299</v>
      </c>
      <c r="AE20" s="1">
        <f>INT($AC20*0)</f>
        <v>0</v>
      </c>
      <c r="AF20" s="1">
        <f>IF($AC20+$AE20&gt;=$E$1,$E$1,$AC20+$AE20)</f>
        <v>166879</v>
      </c>
      <c r="AG20" s="1">
        <f>$AF20-$AC20</f>
        <v>0</v>
      </c>
      <c r="AI20" s="1">
        <f>$AK17-$AL5</f>
        <v>134580</v>
      </c>
      <c r="AJ20" s="1">
        <f>INT($AI20*0.24)</f>
        <v>32299</v>
      </c>
      <c r="AK20" s="1">
        <f>IF($AI20+$AJ20&gt;=$E$1,$E$1,$AI20+$AJ20)</f>
        <v>166879</v>
      </c>
      <c r="AL20" s="1">
        <f>$AK20-$AI20</f>
        <v>32299</v>
      </c>
    </row>
    <row r="21" spans="3:35">
      <c r="C21" s="1" t="s">
        <v>18</v>
      </c>
      <c r="K21" s="1" t="s">
        <v>18</v>
      </c>
      <c r="S21" s="1" t="s">
        <v>18</v>
      </c>
      <c r="AA21" s="1" t="s">
        <v>18</v>
      </c>
      <c r="AI21" s="1" t="s">
        <v>18</v>
      </c>
    </row>
    <row r="22" spans="3:38">
      <c r="C22" s="1" t="s">
        <v>8</v>
      </c>
      <c r="D22" s="1" t="s">
        <v>9</v>
      </c>
      <c r="E22" s="1" t="s">
        <v>10</v>
      </c>
      <c r="F22" s="1" t="s">
        <v>11</v>
      </c>
      <c r="G22" s="1" t="s">
        <v>12</v>
      </c>
      <c r="H22" s="1" t="s">
        <v>10</v>
      </c>
      <c r="I22" s="1" t="s">
        <v>11</v>
      </c>
      <c r="K22" s="1" t="s">
        <v>8</v>
      </c>
      <c r="L22" s="1" t="s">
        <v>12</v>
      </c>
      <c r="M22" s="1" t="s">
        <v>10</v>
      </c>
      <c r="N22" s="1" t="s">
        <v>11</v>
      </c>
      <c r="O22" s="1" t="s">
        <v>9</v>
      </c>
      <c r="P22" s="1" t="s">
        <v>10</v>
      </c>
      <c r="Q22" s="1" t="s">
        <v>11</v>
      </c>
      <c r="S22" s="1" t="s">
        <v>8</v>
      </c>
      <c r="T22" s="1" t="s">
        <v>9</v>
      </c>
      <c r="U22" s="1" t="s">
        <v>10</v>
      </c>
      <c r="V22" s="1" t="s">
        <v>11</v>
      </c>
      <c r="W22" s="1" t="s">
        <v>12</v>
      </c>
      <c r="X22" s="1" t="s">
        <v>10</v>
      </c>
      <c r="Y22" s="1" t="s">
        <v>11</v>
      </c>
      <c r="AA22" s="1" t="s">
        <v>8</v>
      </c>
      <c r="AB22" s="1" t="s">
        <v>12</v>
      </c>
      <c r="AC22" s="1" t="s">
        <v>10</v>
      </c>
      <c r="AD22" s="1" t="s">
        <v>11</v>
      </c>
      <c r="AE22" s="1" t="s">
        <v>9</v>
      </c>
      <c r="AF22" s="1" t="s">
        <v>10</v>
      </c>
      <c r="AG22" s="1" t="s">
        <v>11</v>
      </c>
      <c r="AI22" s="1" t="s">
        <v>8</v>
      </c>
      <c r="AJ22" s="1" t="s">
        <v>12</v>
      </c>
      <c r="AK22" s="1" t="s">
        <v>10</v>
      </c>
      <c r="AL22" s="1" t="s">
        <v>11</v>
      </c>
    </row>
    <row r="23" spans="3:38">
      <c r="C23" s="1">
        <f>$H20-$F20-$I8</f>
        <v>239423</v>
      </c>
      <c r="D23" s="1">
        <f>INT($C23*0.4)</f>
        <v>95769</v>
      </c>
      <c r="E23" s="1">
        <f>IF($C23+$D23&gt;=$E$1,$E$1,$C23+$D23)</f>
        <v>335192</v>
      </c>
      <c r="F23" s="1">
        <f>$E23-$C23</f>
        <v>95769</v>
      </c>
      <c r="G23" s="1">
        <f>INT($E23*0.24)</f>
        <v>80446</v>
      </c>
      <c r="H23" s="1">
        <f>IF($E23+$G23&gt;=$E$1,$E$1,$E23+$G23)</f>
        <v>415638</v>
      </c>
      <c r="I23" s="1">
        <f>$H23-$E23</f>
        <v>80446</v>
      </c>
      <c r="K23" s="1">
        <f>$P20-$Q20-$N8</f>
        <v>151999</v>
      </c>
      <c r="L23" s="1">
        <f>INT($K23*0.24)</f>
        <v>36479</v>
      </c>
      <c r="M23" s="1">
        <f>IF($K23+$L23&gt;=$E$1,$E$1,$K23+$L23)</f>
        <v>188478</v>
      </c>
      <c r="N23" s="1">
        <f>$M23-$K23</f>
        <v>36479</v>
      </c>
      <c r="O23" s="1">
        <f>INT($M23*0.4)</f>
        <v>75391</v>
      </c>
      <c r="P23" s="1">
        <f>IF($M23+$O23&gt;=$E$1,$E$1,$M23+$O23)</f>
        <v>263869</v>
      </c>
      <c r="Q23" s="1">
        <f>$P23-$M23</f>
        <v>75391</v>
      </c>
      <c r="S23" s="1">
        <f>$X20-$V20-$Y8</f>
        <v>194260</v>
      </c>
      <c r="T23" s="1">
        <f>INT($C23*0.4)</f>
        <v>95769</v>
      </c>
      <c r="U23" s="1">
        <f>IF($S23+$T23&gt;=$E$1,$E$1,$S23+$T23)</f>
        <v>290029</v>
      </c>
      <c r="V23" s="1">
        <f>$U23-$S23</f>
        <v>95769</v>
      </c>
      <c r="W23" s="1">
        <f>INT($U23*0.24)</f>
        <v>69606</v>
      </c>
      <c r="X23" s="1">
        <f>IF($U23+$W23&gt;=$E$1,$E$1,$U23+$W23)</f>
        <v>359635</v>
      </c>
      <c r="Y23" s="1">
        <f>$X23-$U23</f>
        <v>69606</v>
      </c>
      <c r="AA23" s="1">
        <f>$AF20-$AG20-$AD8</f>
        <v>151999</v>
      </c>
      <c r="AB23" s="1">
        <f>INT($AA23*0.24)</f>
        <v>36479</v>
      </c>
      <c r="AC23" s="1">
        <f>IF($AA23+$AB23&gt;=$E$1,$E$1,$AA23+$AB23)</f>
        <v>188478</v>
      </c>
      <c r="AD23" s="1">
        <f>$AC23-$AA23</f>
        <v>36479</v>
      </c>
      <c r="AE23" s="1">
        <f>INT($AC23*0.4)</f>
        <v>75391</v>
      </c>
      <c r="AF23" s="1">
        <f>IF($AC23+$AE23&gt;=$E$1,$E$1,$AC23+$AE23)</f>
        <v>263869</v>
      </c>
      <c r="AG23" s="1">
        <f>$AF23-$AC23</f>
        <v>75391</v>
      </c>
      <c r="AI23" s="1">
        <f>$AK20-$AL8</f>
        <v>151999</v>
      </c>
      <c r="AJ23" s="1">
        <f>INT($AI23*0.24)</f>
        <v>36479</v>
      </c>
      <c r="AK23" s="1">
        <f>IF($AI23+$AJ23&gt;=$E$1,$E$1,$AI23+$AJ23)</f>
        <v>188478</v>
      </c>
      <c r="AL23" s="1">
        <f>$AK23-$AI23</f>
        <v>36479</v>
      </c>
    </row>
    <row r="24" spans="3:35">
      <c r="C24" s="1" t="s">
        <v>19</v>
      </c>
      <c r="K24" s="1" t="s">
        <v>19</v>
      </c>
      <c r="S24" s="1" t="s">
        <v>19</v>
      </c>
      <c r="AA24" s="1" t="s">
        <v>19</v>
      </c>
      <c r="AI24" s="1" t="s">
        <v>19</v>
      </c>
    </row>
    <row r="25" spans="3:38"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H25" s="1" t="s">
        <v>10</v>
      </c>
      <c r="I25" s="1" t="s">
        <v>11</v>
      </c>
      <c r="K25" s="1" t="s">
        <v>8</v>
      </c>
      <c r="L25" s="1" t="s">
        <v>12</v>
      </c>
      <c r="M25" s="1" t="s">
        <v>10</v>
      </c>
      <c r="N25" s="1" t="s">
        <v>11</v>
      </c>
      <c r="O25" s="1" t="s">
        <v>9</v>
      </c>
      <c r="P25" s="1" t="s">
        <v>10</v>
      </c>
      <c r="Q25" s="1" t="s">
        <v>11</v>
      </c>
      <c r="S25" s="1" t="s">
        <v>8</v>
      </c>
      <c r="T25" s="1" t="s">
        <v>9</v>
      </c>
      <c r="U25" s="1" t="s">
        <v>10</v>
      </c>
      <c r="V25" s="1" t="s">
        <v>11</v>
      </c>
      <c r="W25" s="1" t="s">
        <v>12</v>
      </c>
      <c r="X25" s="1" t="s">
        <v>10</v>
      </c>
      <c r="Y25" s="1" t="s">
        <v>11</v>
      </c>
      <c r="AA25" s="1" t="s">
        <v>8</v>
      </c>
      <c r="AB25" s="1" t="s">
        <v>12</v>
      </c>
      <c r="AC25" s="1" t="s">
        <v>10</v>
      </c>
      <c r="AD25" s="1" t="s">
        <v>11</v>
      </c>
      <c r="AE25" s="1" t="s">
        <v>9</v>
      </c>
      <c r="AF25" s="1" t="s">
        <v>10</v>
      </c>
      <c r="AG25" s="1" t="s">
        <v>11</v>
      </c>
      <c r="AI25" s="1" t="s">
        <v>8</v>
      </c>
      <c r="AJ25" s="1" t="s">
        <v>12</v>
      </c>
      <c r="AK25" s="1" t="s">
        <v>10</v>
      </c>
      <c r="AL25" s="1" t="s">
        <v>11</v>
      </c>
    </row>
    <row r="26" spans="3:38">
      <c r="C26" s="1">
        <f>$H23-$F23-$I11</f>
        <v>289884</v>
      </c>
      <c r="D26" s="1">
        <f>INT($C26*0.4)</f>
        <v>115953</v>
      </c>
      <c r="E26" s="1">
        <f>IF($C26+$D26&gt;=$E$1,$E$1,$C26+$D26)</f>
        <v>405837</v>
      </c>
      <c r="F26" s="1">
        <f>$E26-$C26</f>
        <v>115953</v>
      </c>
      <c r="G26" s="1">
        <f>INT($E26*0.24)</f>
        <v>97400</v>
      </c>
      <c r="H26" s="1">
        <f>IF($E26+$G26&gt;=$E$1,$E$1,$E26+$G26)</f>
        <v>503237</v>
      </c>
      <c r="I26" s="1">
        <f>$H26-$E26</f>
        <v>97400</v>
      </c>
      <c r="K26" s="1">
        <f>$P23-$Q23-$N11</f>
        <v>170027</v>
      </c>
      <c r="L26" s="1">
        <f>INT($K26*0.24)</f>
        <v>40806</v>
      </c>
      <c r="M26" s="1">
        <f>IF($K26+$L26&gt;=$E$1,$E$1,$K26+$L26)</f>
        <v>210833</v>
      </c>
      <c r="N26" s="1">
        <f>$M26-$K26</f>
        <v>40806</v>
      </c>
      <c r="O26" s="1">
        <f>INT($M26*0.4)</f>
        <v>84333</v>
      </c>
      <c r="P26" s="1">
        <f>IF($M26+$O26&gt;=$E$1,$E$1,$M26+$O26)</f>
        <v>295166</v>
      </c>
      <c r="Q26" s="1">
        <f>$P26-$M26</f>
        <v>84333</v>
      </c>
      <c r="S26" s="1">
        <f>$X23-$V23-$Y11</f>
        <v>235420</v>
      </c>
      <c r="T26" s="1">
        <f>INT($C26*0)</f>
        <v>0</v>
      </c>
      <c r="U26" s="1">
        <f>IF($S26+$T26&gt;=$E$1,$E$1,$S26+$T26)</f>
        <v>235420</v>
      </c>
      <c r="V26" s="1">
        <f>$U26-$S26</f>
        <v>0</v>
      </c>
      <c r="W26" s="1">
        <f>INT($U26*0.24)</f>
        <v>56500</v>
      </c>
      <c r="X26" s="1">
        <f>IF($U26+$W26&gt;=$E$1,$E$1,$U26+$W26)</f>
        <v>291920</v>
      </c>
      <c r="Y26" s="1">
        <f>$X26-$U26</f>
        <v>56500</v>
      </c>
      <c r="AA26" s="1">
        <f>$AF23-$AG23-$AD11</f>
        <v>170027</v>
      </c>
      <c r="AB26" s="1">
        <f>INT($AA26*0.24)</f>
        <v>40806</v>
      </c>
      <c r="AC26" s="1">
        <f>IF($AA26+$AB26&gt;=$E$1,$E$1,$AA26+$AB26)</f>
        <v>210833</v>
      </c>
      <c r="AD26" s="1">
        <f>$AC26-$AA26</f>
        <v>40806</v>
      </c>
      <c r="AE26" s="1">
        <f>INT($AC26*0)</f>
        <v>0</v>
      </c>
      <c r="AF26" s="1">
        <f>IF($AC26+$AE26&gt;=$E$1,$E$1,$AC26+$AE26)</f>
        <v>210833</v>
      </c>
      <c r="AG26" s="1">
        <f>$AF26-$AC26</f>
        <v>0</v>
      </c>
      <c r="AI26" s="1">
        <f>$AK23-$AL11</f>
        <v>170027</v>
      </c>
      <c r="AJ26" s="1">
        <f>INT($AI26*0.24)</f>
        <v>40806</v>
      </c>
      <c r="AK26" s="1">
        <f>IF($AI26+$AJ26&gt;=$E$1,$E$1,$AI26+$AJ26)</f>
        <v>210833</v>
      </c>
      <c r="AL26" s="1">
        <f>$AK26-$AI26</f>
        <v>40806</v>
      </c>
    </row>
    <row r="27" spans="3:35">
      <c r="C27" s="1" t="s">
        <v>20</v>
      </c>
      <c r="K27" s="1" t="s">
        <v>20</v>
      </c>
      <c r="S27" s="1" t="s">
        <v>20</v>
      </c>
      <c r="AA27" s="1" t="s">
        <v>20</v>
      </c>
      <c r="AI27" s="1" t="s">
        <v>20</v>
      </c>
    </row>
    <row r="28" spans="3:38">
      <c r="C28" s="1" t="s">
        <v>8</v>
      </c>
      <c r="D28" s="1" t="s">
        <v>9</v>
      </c>
      <c r="E28" s="1" t="s">
        <v>10</v>
      </c>
      <c r="F28" s="1" t="s">
        <v>11</v>
      </c>
      <c r="G28" s="1" t="s">
        <v>12</v>
      </c>
      <c r="H28" s="1" t="s">
        <v>10</v>
      </c>
      <c r="I28" s="1" t="s">
        <v>11</v>
      </c>
      <c r="K28" s="1" t="s">
        <v>8</v>
      </c>
      <c r="L28" s="1" t="s">
        <v>12</v>
      </c>
      <c r="M28" s="1" t="s">
        <v>10</v>
      </c>
      <c r="N28" s="1" t="s">
        <v>11</v>
      </c>
      <c r="O28" s="1" t="s">
        <v>9</v>
      </c>
      <c r="P28" s="1" t="s">
        <v>10</v>
      </c>
      <c r="Q28" s="1" t="s">
        <v>11</v>
      </c>
      <c r="S28" s="1" t="s">
        <v>8</v>
      </c>
      <c r="T28" s="1" t="s">
        <v>9</v>
      </c>
      <c r="U28" s="1" t="s">
        <v>10</v>
      </c>
      <c r="V28" s="1" t="s">
        <v>11</v>
      </c>
      <c r="W28" s="1" t="s">
        <v>12</v>
      </c>
      <c r="X28" s="1" t="s">
        <v>10</v>
      </c>
      <c r="Y28" s="1" t="s">
        <v>11</v>
      </c>
      <c r="AA28" s="1" t="s">
        <v>8</v>
      </c>
      <c r="AB28" s="1" t="s">
        <v>12</v>
      </c>
      <c r="AC28" s="1" t="s">
        <v>10</v>
      </c>
      <c r="AD28" s="1" t="s">
        <v>11</v>
      </c>
      <c r="AE28" s="1" t="s">
        <v>9</v>
      </c>
      <c r="AF28" s="1" t="s">
        <v>10</v>
      </c>
      <c r="AG28" s="1" t="s">
        <v>11</v>
      </c>
      <c r="AI28" s="1" t="s">
        <v>8</v>
      </c>
      <c r="AJ28" s="1" t="s">
        <v>12</v>
      </c>
      <c r="AK28" s="1" t="s">
        <v>10</v>
      </c>
      <c r="AL28" s="1" t="s">
        <v>11</v>
      </c>
    </row>
    <row r="29" spans="3:38">
      <c r="C29" s="1">
        <f>$H26-$F26-$I14</f>
        <v>347224</v>
      </c>
      <c r="D29" s="1">
        <f>INT($C29*0.4)</f>
        <v>138889</v>
      </c>
      <c r="E29" s="1">
        <f>IF($C29+$D29&gt;=$E$1,$E$1,$C29+$D29)</f>
        <v>486113</v>
      </c>
      <c r="F29" s="1">
        <f>$E29-$C29</f>
        <v>138889</v>
      </c>
      <c r="G29" s="1">
        <f>INT($E29*0.24)</f>
        <v>116667</v>
      </c>
      <c r="H29" s="1">
        <f>IF($E29+$G29&gt;=$E$1,$E$1,$E29+$G29)</f>
        <v>602780</v>
      </c>
      <c r="I29" s="1">
        <f>$H29-$E29</f>
        <v>116667</v>
      </c>
      <c r="K29" s="1">
        <f>$P26-$Q26-$N14</f>
        <v>187954</v>
      </c>
      <c r="L29" s="1">
        <f>INT($K29*0.24)</f>
        <v>45108</v>
      </c>
      <c r="M29" s="1">
        <f>IF($K29+$L29&gt;=$E$1,$E$1,$K29+$L29)</f>
        <v>233062</v>
      </c>
      <c r="N29" s="1">
        <f>$M29-$K29</f>
        <v>45108</v>
      </c>
      <c r="O29" s="1">
        <f>INT($M29*0.4)</f>
        <v>93224</v>
      </c>
      <c r="P29" s="1">
        <f>IF($M29+$O29&gt;=$E$1,$E$1,$M29+$O29)</f>
        <v>326286</v>
      </c>
      <c r="Q29" s="1">
        <f>$P29-$M29</f>
        <v>93224</v>
      </c>
      <c r="S29" s="1">
        <f>$X26-$V26-$Y14</f>
        <v>265214</v>
      </c>
      <c r="T29" s="1">
        <f>INT($C29*0.4)</f>
        <v>138889</v>
      </c>
      <c r="U29" s="1">
        <f>IF($S29+$T29&gt;=$E$1,$E$1,$S29+$T29)</f>
        <v>404103</v>
      </c>
      <c r="V29" s="1">
        <f>$U29-$S29</f>
        <v>138889</v>
      </c>
      <c r="W29" s="1">
        <f>INT($U29*0.24)</f>
        <v>96984</v>
      </c>
      <c r="X29" s="1">
        <f>IF($U29+$W29&gt;=$E$1,$E$1,$U29+$W29)</f>
        <v>501087</v>
      </c>
      <c r="Y29" s="1">
        <f>$X29-$U29</f>
        <v>96984</v>
      </c>
      <c r="AA29" s="1">
        <f>$AF26-$AG26-$AD14</f>
        <v>187954</v>
      </c>
      <c r="AB29" s="1">
        <f>INT($AA29*0.24)</f>
        <v>45108</v>
      </c>
      <c r="AC29" s="1">
        <f>IF($AA29+$AB29&gt;=$E$1,$E$1,$AA29+$AB29)</f>
        <v>233062</v>
      </c>
      <c r="AD29" s="1">
        <f>$AC29-$AA29</f>
        <v>45108</v>
      </c>
      <c r="AE29" s="1">
        <f>INT($AC29*0.4)</f>
        <v>93224</v>
      </c>
      <c r="AF29" s="1">
        <f>IF($AC29+$AE29&gt;=$E$1,$E$1,$AC29+$AE29)</f>
        <v>326286</v>
      </c>
      <c r="AG29" s="1">
        <f>$AF29-$AC29</f>
        <v>93224</v>
      </c>
      <c r="AI29" s="1">
        <f>$AK26-$AL14</f>
        <v>187954</v>
      </c>
      <c r="AJ29" s="1">
        <f>INT($AI29*0.24)</f>
        <v>45108</v>
      </c>
      <c r="AK29" s="1">
        <f>IF($AI29+$AJ29&gt;=$E$1,$E$1,$AI29+$AJ29)</f>
        <v>233062</v>
      </c>
      <c r="AL29" s="1">
        <f>$AK29-$AI29</f>
        <v>45108</v>
      </c>
    </row>
    <row r="30" spans="3:35">
      <c r="C30" s="1" t="s">
        <v>21</v>
      </c>
      <c r="K30" s="1" t="s">
        <v>21</v>
      </c>
      <c r="S30" s="1" t="s">
        <v>21</v>
      </c>
      <c r="AA30" s="1" t="s">
        <v>21</v>
      </c>
      <c r="AI30" s="1" t="s">
        <v>21</v>
      </c>
    </row>
    <row r="31" spans="3:38">
      <c r="C31" s="1" t="s">
        <v>8</v>
      </c>
      <c r="D31" s="1" t="s">
        <v>9</v>
      </c>
      <c r="E31" s="1" t="s">
        <v>10</v>
      </c>
      <c r="F31" s="1" t="s">
        <v>11</v>
      </c>
      <c r="G31" s="1" t="s">
        <v>12</v>
      </c>
      <c r="H31" s="1" t="s">
        <v>10</v>
      </c>
      <c r="I31" s="1" t="s">
        <v>11</v>
      </c>
      <c r="K31" s="1" t="s">
        <v>8</v>
      </c>
      <c r="L31" s="1" t="s">
        <v>12</v>
      </c>
      <c r="M31" s="1" t="s">
        <v>10</v>
      </c>
      <c r="N31" s="1" t="s">
        <v>11</v>
      </c>
      <c r="O31" s="1" t="s">
        <v>9</v>
      </c>
      <c r="P31" s="1" t="s">
        <v>10</v>
      </c>
      <c r="Q31" s="1" t="s">
        <v>11</v>
      </c>
      <c r="S31" s="1" t="s">
        <v>8</v>
      </c>
      <c r="T31" s="1" t="s">
        <v>9</v>
      </c>
      <c r="U31" s="1" t="s">
        <v>10</v>
      </c>
      <c r="V31" s="1" t="s">
        <v>11</v>
      </c>
      <c r="W31" s="1" t="s">
        <v>12</v>
      </c>
      <c r="X31" s="1" t="s">
        <v>10</v>
      </c>
      <c r="Y31" s="1" t="s">
        <v>11</v>
      </c>
      <c r="AA31" s="1" t="s">
        <v>8</v>
      </c>
      <c r="AB31" s="1" t="s">
        <v>12</v>
      </c>
      <c r="AC31" s="1" t="s">
        <v>10</v>
      </c>
      <c r="AD31" s="1" t="s">
        <v>11</v>
      </c>
      <c r="AE31" s="1" t="s">
        <v>9</v>
      </c>
      <c r="AF31" s="1" t="s">
        <v>10</v>
      </c>
      <c r="AG31" s="1" t="s">
        <v>11</v>
      </c>
      <c r="AI31" s="1" t="s">
        <v>8</v>
      </c>
      <c r="AJ31" s="1" t="s">
        <v>12</v>
      </c>
      <c r="AK31" s="1" t="s">
        <v>10</v>
      </c>
      <c r="AL31" s="1" t="s">
        <v>11</v>
      </c>
    </row>
    <row r="32" spans="3:38">
      <c r="C32" s="1">
        <f>$H29-$F29-$I17</f>
        <v>410371</v>
      </c>
      <c r="D32" s="1">
        <f>INT($C32*0.4)</f>
        <v>164148</v>
      </c>
      <c r="E32" s="1">
        <f>IF($C32+$D32&gt;=$E$1,$E$1,$C32+$D32)</f>
        <v>574519</v>
      </c>
      <c r="F32" s="1">
        <f>$E32-$C32</f>
        <v>164148</v>
      </c>
      <c r="G32" s="1">
        <f>INT($E32*0.24)</f>
        <v>137884</v>
      </c>
      <c r="H32" s="1">
        <f>IF($E32+$G32&gt;=$E$1,$E$1,$E32+$G32)</f>
        <v>712403</v>
      </c>
      <c r="I32" s="1">
        <f>$H32-$E32</f>
        <v>137884</v>
      </c>
      <c r="K32" s="1">
        <f>$P29-$Q29-$N17</f>
        <v>204692</v>
      </c>
      <c r="L32" s="1">
        <f>INT($K32*0.24)</f>
        <v>49126</v>
      </c>
      <c r="M32" s="1">
        <f>IF($K32+$L32&gt;=$E$1,$E$1,$K32+$L32)</f>
        <v>253818</v>
      </c>
      <c r="N32" s="1">
        <f>$M32-$K32</f>
        <v>49126</v>
      </c>
      <c r="O32" s="1">
        <f>INT($M32*0.4)</f>
        <v>101527</v>
      </c>
      <c r="P32" s="1">
        <f>IF($M32+$O32&gt;=$E$1,$E$1,$M32+$O32)</f>
        <v>355345</v>
      </c>
      <c r="Q32" s="1">
        <f>$P32-$M32</f>
        <v>101527</v>
      </c>
      <c r="S32" s="1">
        <f>$X29-$V29-$Y17</f>
        <v>313791</v>
      </c>
      <c r="T32" s="1">
        <f>INT($C32*0)</f>
        <v>0</v>
      </c>
      <c r="U32" s="1">
        <f>IF($S32+$T32&gt;=$E$1,$E$1,$S32+$T32)</f>
        <v>313791</v>
      </c>
      <c r="V32" s="1">
        <f>$U32-$S32</f>
        <v>0</v>
      </c>
      <c r="W32" s="1">
        <f>INT($U32*0.24)</f>
        <v>75309</v>
      </c>
      <c r="X32" s="1">
        <f>IF($U32+$W32&gt;=$E$1,$E$1,$U32+$W32)</f>
        <v>389100</v>
      </c>
      <c r="Y32" s="1">
        <f>$X32-$U32</f>
        <v>75309</v>
      </c>
      <c r="AA32" s="1">
        <f>$AF29-$AG29-$AD17</f>
        <v>204692</v>
      </c>
      <c r="AB32" s="1">
        <f>INT($AA32*0.24)</f>
        <v>49126</v>
      </c>
      <c r="AC32" s="1">
        <f>IF($AA32+$AB32&gt;=$E$1,$E$1,$AA32+$AB32)</f>
        <v>253818</v>
      </c>
      <c r="AD32" s="1">
        <f>$AC32-$AA32</f>
        <v>49126</v>
      </c>
      <c r="AE32" s="1">
        <f>INT($AC32*0)</f>
        <v>0</v>
      </c>
      <c r="AF32" s="1">
        <f>IF($AC32+$AE32&gt;=$E$1,$E$1,$AC32+$AE32)</f>
        <v>253818</v>
      </c>
      <c r="AG32" s="1">
        <f>$AF32-$AC32</f>
        <v>0</v>
      </c>
      <c r="AI32" s="1">
        <f>$AK29-$AL17</f>
        <v>204692</v>
      </c>
      <c r="AJ32" s="1">
        <f>INT($AI32*0.24)</f>
        <v>49126</v>
      </c>
      <c r="AK32" s="1">
        <f>IF($AI32+$AJ32&gt;=$E$1,$E$1,$AI32+$AJ32)</f>
        <v>253818</v>
      </c>
      <c r="AL32" s="1">
        <f>$AK32-$AI32</f>
        <v>49126</v>
      </c>
    </row>
    <row r="33" spans="3:35">
      <c r="C33" s="1" t="s">
        <v>22</v>
      </c>
      <c r="K33" s="1" t="s">
        <v>22</v>
      </c>
      <c r="S33" s="1" t="s">
        <v>22</v>
      </c>
      <c r="AA33" s="1" t="s">
        <v>22</v>
      </c>
      <c r="AI33" s="1" t="s">
        <v>22</v>
      </c>
    </row>
    <row r="34" spans="3:38">
      <c r="C34" s="1" t="s">
        <v>8</v>
      </c>
      <c r="D34" s="1" t="s">
        <v>9</v>
      </c>
      <c r="E34" s="1" t="s">
        <v>10</v>
      </c>
      <c r="F34" s="1" t="s">
        <v>11</v>
      </c>
      <c r="G34" s="1" t="s">
        <v>12</v>
      </c>
      <c r="H34" s="1" t="s">
        <v>10</v>
      </c>
      <c r="I34" s="1" t="s">
        <v>11</v>
      </c>
      <c r="K34" s="1" t="s">
        <v>8</v>
      </c>
      <c r="L34" s="1" t="s">
        <v>12</v>
      </c>
      <c r="M34" s="1" t="s">
        <v>10</v>
      </c>
      <c r="N34" s="1" t="s">
        <v>11</v>
      </c>
      <c r="O34" s="1" t="s">
        <v>9</v>
      </c>
      <c r="P34" s="1" t="s">
        <v>10</v>
      </c>
      <c r="Q34" s="1" t="s">
        <v>11</v>
      </c>
      <c r="S34" s="1" t="s">
        <v>8</v>
      </c>
      <c r="T34" s="1" t="s">
        <v>9</v>
      </c>
      <c r="U34" s="1" t="s">
        <v>10</v>
      </c>
      <c r="V34" s="1" t="s">
        <v>11</v>
      </c>
      <c r="W34" s="1" t="s">
        <v>12</v>
      </c>
      <c r="X34" s="1" t="s">
        <v>10</v>
      </c>
      <c r="Y34" s="1" t="s">
        <v>11</v>
      </c>
      <c r="AA34" s="1" t="s">
        <v>8</v>
      </c>
      <c r="AB34" s="1" t="s">
        <v>12</v>
      </c>
      <c r="AC34" s="1" t="s">
        <v>10</v>
      </c>
      <c r="AD34" s="1" t="s">
        <v>11</v>
      </c>
      <c r="AE34" s="1" t="s">
        <v>9</v>
      </c>
      <c r="AF34" s="1" t="s">
        <v>10</v>
      </c>
      <c r="AG34" s="1" t="s">
        <v>11</v>
      </c>
      <c r="AI34" s="1" t="s">
        <v>8</v>
      </c>
      <c r="AJ34" s="1" t="s">
        <v>12</v>
      </c>
      <c r="AK34" s="1" t="s">
        <v>10</v>
      </c>
      <c r="AL34" s="1" t="s">
        <v>11</v>
      </c>
    </row>
    <row r="35" spans="3:38">
      <c r="C35" s="1">
        <f>$H32-$F32-$I20</f>
        <v>482397</v>
      </c>
      <c r="D35" s="1">
        <f>INT($C35*0.4)</f>
        <v>192958</v>
      </c>
      <c r="E35" s="1">
        <f>IF($C35+$D35&gt;=$E$1,$E$1,$C35+$D35)</f>
        <v>675355</v>
      </c>
      <c r="F35" s="1">
        <f>$E35-$C35</f>
        <v>192958</v>
      </c>
      <c r="G35" s="1">
        <f>INT($E35*0.24)</f>
        <v>162085</v>
      </c>
      <c r="H35" s="1">
        <f>IF($E35+$G35&gt;=$E$1,$E$1,$E35+$G35)</f>
        <v>837440</v>
      </c>
      <c r="I35" s="1">
        <f>$H35-$E35</f>
        <v>162085</v>
      </c>
      <c r="K35" s="1">
        <f>$P32-$Q32-$N20</f>
        <v>221519</v>
      </c>
      <c r="L35" s="1">
        <f>INT($K35*0.24)</f>
        <v>53164</v>
      </c>
      <c r="M35" s="1">
        <f>IF($K35+$L35&gt;=$E$1,$E$1,$K35+$L35)</f>
        <v>274683</v>
      </c>
      <c r="N35" s="1">
        <f>$M35-$K35</f>
        <v>53164</v>
      </c>
      <c r="O35" s="1">
        <f>INT($M35*0.4)</f>
        <v>109873</v>
      </c>
      <c r="P35" s="1">
        <f>IF($M35+$O35&gt;=$E$1,$E$1,$M35+$O35)</f>
        <v>384556</v>
      </c>
      <c r="Q35" s="1">
        <f>$P35-$M35</f>
        <v>109873</v>
      </c>
      <c r="S35" s="1">
        <f>$X32-$V32-$Y20</f>
        <v>348399</v>
      </c>
      <c r="T35" s="1">
        <f>INT($C35*0.4)</f>
        <v>192958</v>
      </c>
      <c r="U35" s="1">
        <f>IF($S35+$T35&gt;=$E$1,$E$1,$S35+$T35)</f>
        <v>541357</v>
      </c>
      <c r="V35" s="1">
        <f>$U35-$S35</f>
        <v>192958</v>
      </c>
      <c r="W35" s="1">
        <f>INT($U35*0.24)</f>
        <v>129925</v>
      </c>
      <c r="X35" s="1">
        <f>IF($U35+$W35&gt;=$E$1,$E$1,$U35+$W35)</f>
        <v>671282</v>
      </c>
      <c r="Y35" s="1">
        <f>$X35-$U35</f>
        <v>129925</v>
      </c>
      <c r="AA35" s="1">
        <f>$AF32-$AG32-$AD20</f>
        <v>221519</v>
      </c>
      <c r="AB35" s="1">
        <f>INT($AA35*0.24)</f>
        <v>53164</v>
      </c>
      <c r="AC35" s="1">
        <f>IF($AA35+$AB35&gt;=$E$1,$E$1,$AA35+$AB35)</f>
        <v>274683</v>
      </c>
      <c r="AD35" s="1">
        <f>$AC35-$AA35</f>
        <v>53164</v>
      </c>
      <c r="AE35" s="1">
        <f>INT($AC35*0.4)</f>
        <v>109873</v>
      </c>
      <c r="AF35" s="1">
        <f>IF($AC35+$AE35&gt;=$E$1,$E$1,$AC35+$AE35)</f>
        <v>384556</v>
      </c>
      <c r="AG35" s="1">
        <f>$AF35-$AC35</f>
        <v>109873</v>
      </c>
      <c r="AI35" s="1">
        <f>$AK32-$AL20</f>
        <v>221519</v>
      </c>
      <c r="AJ35" s="1">
        <f>INT($AI35*0.24)</f>
        <v>53164</v>
      </c>
      <c r="AK35" s="1">
        <f>IF($AI35+$AJ35&gt;=$E$1,$E$1,$AI35+$AJ35)</f>
        <v>274683</v>
      </c>
      <c r="AL35" s="1">
        <f>$AK35-$AI35</f>
        <v>53164</v>
      </c>
    </row>
    <row r="36" spans="3:35">
      <c r="C36" s="1" t="s">
        <v>23</v>
      </c>
      <c r="K36" s="1" t="s">
        <v>23</v>
      </c>
      <c r="S36" s="1" t="s">
        <v>23</v>
      </c>
      <c r="AA36" s="1" t="s">
        <v>23</v>
      </c>
      <c r="AI36" s="1" t="s">
        <v>23</v>
      </c>
    </row>
    <row r="37" spans="3:38">
      <c r="C37" s="1" t="s">
        <v>8</v>
      </c>
      <c r="D37" s="1" t="s">
        <v>9</v>
      </c>
      <c r="E37" s="1" t="s">
        <v>10</v>
      </c>
      <c r="F37" s="1" t="s">
        <v>11</v>
      </c>
      <c r="G37" s="1" t="s">
        <v>12</v>
      </c>
      <c r="H37" s="1" t="s">
        <v>10</v>
      </c>
      <c r="I37" s="1" t="s">
        <v>11</v>
      </c>
      <c r="K37" s="1" t="s">
        <v>8</v>
      </c>
      <c r="L37" s="1" t="s">
        <v>12</v>
      </c>
      <c r="M37" s="1" t="s">
        <v>10</v>
      </c>
      <c r="N37" s="1" t="s">
        <v>11</v>
      </c>
      <c r="O37" s="1" t="s">
        <v>9</v>
      </c>
      <c r="P37" s="1" t="s">
        <v>10</v>
      </c>
      <c r="Q37" s="1" t="s">
        <v>11</v>
      </c>
      <c r="S37" s="1" t="s">
        <v>8</v>
      </c>
      <c r="T37" s="1" t="s">
        <v>9</v>
      </c>
      <c r="U37" s="1" t="s">
        <v>10</v>
      </c>
      <c r="V37" s="1" t="s">
        <v>11</v>
      </c>
      <c r="W37" s="1" t="s">
        <v>12</v>
      </c>
      <c r="X37" s="1" t="s">
        <v>10</v>
      </c>
      <c r="Y37" s="1" t="s">
        <v>11</v>
      </c>
      <c r="AA37" s="1" t="s">
        <v>8</v>
      </c>
      <c r="AB37" s="1" t="s">
        <v>12</v>
      </c>
      <c r="AC37" s="1" t="s">
        <v>10</v>
      </c>
      <c r="AD37" s="1" t="s">
        <v>11</v>
      </c>
      <c r="AE37" s="1" t="s">
        <v>9</v>
      </c>
      <c r="AF37" s="1" t="s">
        <v>10</v>
      </c>
      <c r="AG37" s="1" t="s">
        <v>11</v>
      </c>
      <c r="AI37" s="1" t="s">
        <v>8</v>
      </c>
      <c r="AJ37" s="1" t="s">
        <v>12</v>
      </c>
      <c r="AK37" s="1" t="s">
        <v>10</v>
      </c>
      <c r="AL37" s="1" t="s">
        <v>11</v>
      </c>
    </row>
    <row r="38" spans="3:38">
      <c r="C38" s="1">
        <f>$H35-$F35-$I23</f>
        <v>564036</v>
      </c>
      <c r="D38" s="1">
        <f>INT($C38*0.4)</f>
        <v>225614</v>
      </c>
      <c r="E38" s="1">
        <f>IF($C38+$D38&gt;=$E$1,$E$1,$C38+$D38)</f>
        <v>789650</v>
      </c>
      <c r="F38" s="1">
        <f>$E38-$C38</f>
        <v>225614</v>
      </c>
      <c r="G38" s="1">
        <f>INT($E38*0.24)</f>
        <v>189516</v>
      </c>
      <c r="H38" s="1">
        <f>IF($E38+$G38&gt;=$E$1,$E$1,$E38+$G38)</f>
        <v>979166</v>
      </c>
      <c r="I38" s="1">
        <f>$H38-$E38</f>
        <v>189516</v>
      </c>
      <c r="K38" s="1">
        <f>$P35-$Q35-$N23</f>
        <v>238204</v>
      </c>
      <c r="L38" s="1">
        <f>INT($K38*0.24)</f>
        <v>57168</v>
      </c>
      <c r="M38" s="1">
        <f>IF($K38+$L38&gt;=$E$1,$E$1,$K38+$L38)</f>
        <v>295372</v>
      </c>
      <c r="N38" s="1">
        <f>$M38-$K38</f>
        <v>57168</v>
      </c>
      <c r="O38" s="1">
        <f>INT($M38*0.4)</f>
        <v>118148</v>
      </c>
      <c r="P38" s="1">
        <f>IF($M38+$O38&gt;=$E$1,$E$1,$M38+$O38)</f>
        <v>413520</v>
      </c>
      <c r="Q38" s="1">
        <f>$P38-$M38</f>
        <v>118148</v>
      </c>
      <c r="S38" s="1">
        <f>$X35-$V35-$Y23</f>
        <v>408718</v>
      </c>
      <c r="T38" s="1">
        <f>INT($C38*0)</f>
        <v>0</v>
      </c>
      <c r="U38" s="1">
        <f>IF($S38+$T38&gt;=$E$1,$E$1,$S38+$T38)</f>
        <v>408718</v>
      </c>
      <c r="V38" s="1">
        <f>$U38-$S38</f>
        <v>0</v>
      </c>
      <c r="W38" s="1">
        <f>INT($U38*0.24)</f>
        <v>98092</v>
      </c>
      <c r="X38" s="1">
        <f>IF($U38+$W38&gt;=$E$1,$E$1,$U38+$W38)</f>
        <v>506810</v>
      </c>
      <c r="Y38" s="1">
        <f>$X38-$U38</f>
        <v>98092</v>
      </c>
      <c r="AA38" s="1">
        <f>$AF35-$AG35-$AD23</f>
        <v>238204</v>
      </c>
      <c r="AB38" s="1">
        <f>INT($AA38*0.24)</f>
        <v>57168</v>
      </c>
      <c r="AC38" s="1">
        <f>IF($AA38+$AB38&gt;=$E$1,$E$1,$AA38+$AB38)</f>
        <v>295372</v>
      </c>
      <c r="AD38" s="1">
        <f>$AC38-$AA38</f>
        <v>57168</v>
      </c>
      <c r="AE38" s="1">
        <f>INT($AC38*0)</f>
        <v>0</v>
      </c>
      <c r="AF38" s="1">
        <f>IF($AC38+$AE38&gt;=$E$1,$E$1,$AC38+$AE38)</f>
        <v>295372</v>
      </c>
      <c r="AG38" s="1">
        <f>$AF38-$AC38</f>
        <v>0</v>
      </c>
      <c r="AI38" s="1">
        <f>$AK35-$AL23</f>
        <v>238204</v>
      </c>
      <c r="AJ38" s="1">
        <f>INT($AI38*0.24)</f>
        <v>57168</v>
      </c>
      <c r="AK38" s="1">
        <f>IF($AI38+$AJ38&gt;=$E$1,$E$1,$AI38+$AJ38)</f>
        <v>295372</v>
      </c>
      <c r="AL38" s="1">
        <f>$AK38-$AI38</f>
        <v>57168</v>
      </c>
    </row>
    <row r="39" spans="3:35">
      <c r="C39" s="1" t="s">
        <v>24</v>
      </c>
      <c r="K39" s="1" t="s">
        <v>24</v>
      </c>
      <c r="S39" s="1" t="s">
        <v>24</v>
      </c>
      <c r="AA39" s="1" t="s">
        <v>24</v>
      </c>
      <c r="AI39" s="1" t="s">
        <v>24</v>
      </c>
    </row>
    <row r="40" spans="3:38">
      <c r="C40" s="1" t="s">
        <v>8</v>
      </c>
      <c r="D40" s="1" t="s">
        <v>9</v>
      </c>
      <c r="E40" s="1" t="s">
        <v>10</v>
      </c>
      <c r="F40" s="1" t="s">
        <v>11</v>
      </c>
      <c r="G40" s="1" t="s">
        <v>12</v>
      </c>
      <c r="H40" s="1" t="s">
        <v>10</v>
      </c>
      <c r="I40" s="1" t="s">
        <v>11</v>
      </c>
      <c r="K40" s="1" t="s">
        <v>8</v>
      </c>
      <c r="L40" s="1" t="s">
        <v>12</v>
      </c>
      <c r="M40" s="1" t="s">
        <v>10</v>
      </c>
      <c r="N40" s="1" t="s">
        <v>11</v>
      </c>
      <c r="O40" s="1" t="s">
        <v>9</v>
      </c>
      <c r="P40" s="1" t="s">
        <v>10</v>
      </c>
      <c r="Q40" s="1" t="s">
        <v>11</v>
      </c>
      <c r="S40" s="1" t="s">
        <v>8</v>
      </c>
      <c r="T40" s="1" t="s">
        <v>9</v>
      </c>
      <c r="U40" s="1" t="s">
        <v>10</v>
      </c>
      <c r="V40" s="1" t="s">
        <v>11</v>
      </c>
      <c r="W40" s="1" t="s">
        <v>12</v>
      </c>
      <c r="X40" s="1" t="s">
        <v>10</v>
      </c>
      <c r="Y40" s="1" t="s">
        <v>11</v>
      </c>
      <c r="AA40" s="1" t="s">
        <v>8</v>
      </c>
      <c r="AB40" s="1" t="s">
        <v>12</v>
      </c>
      <c r="AC40" s="1" t="s">
        <v>10</v>
      </c>
      <c r="AD40" s="1" t="s">
        <v>11</v>
      </c>
      <c r="AE40" s="1" t="s">
        <v>9</v>
      </c>
      <c r="AF40" s="1" t="s">
        <v>10</v>
      </c>
      <c r="AG40" s="1" t="s">
        <v>11</v>
      </c>
      <c r="AI40" s="1" t="s">
        <v>8</v>
      </c>
      <c r="AJ40" s="1" t="s">
        <v>12</v>
      </c>
      <c r="AK40" s="1" t="s">
        <v>10</v>
      </c>
      <c r="AL40" s="1" t="s">
        <v>11</v>
      </c>
    </row>
    <row r="41" spans="3:38">
      <c r="C41" s="1">
        <f>$H38-$F38-$I26</f>
        <v>656152</v>
      </c>
      <c r="D41" s="1">
        <f>INT($C41*0.4)</f>
        <v>262460</v>
      </c>
      <c r="E41" s="1">
        <f>IF($C41+$D41&gt;=$E$1,$E$1,$C41+$D41)</f>
        <v>918612</v>
      </c>
      <c r="F41" s="1">
        <f>$E41-$C41</f>
        <v>262460</v>
      </c>
      <c r="G41" s="1">
        <f>INT($E41*0.24)</f>
        <v>220466</v>
      </c>
      <c r="H41" s="1">
        <f>IF($E41+$G41&gt;=$E$1,$E$1,$E41+$G41)</f>
        <v>1000000</v>
      </c>
      <c r="I41" s="1">
        <f>$H41-$E41</f>
        <v>81388</v>
      </c>
      <c r="K41" s="1">
        <f>$P38-$Q38-$N26</f>
        <v>254566</v>
      </c>
      <c r="L41" s="1">
        <f>INT($K41*0.24)</f>
        <v>61095</v>
      </c>
      <c r="M41" s="1">
        <f>IF($K41+$L41&gt;=$E$1,$E$1,$K41+$L41)</f>
        <v>315661</v>
      </c>
      <c r="N41" s="1">
        <f>$M41-$K41</f>
        <v>61095</v>
      </c>
      <c r="O41" s="1">
        <f>INT($M41*0.4)</f>
        <v>126264</v>
      </c>
      <c r="P41" s="1">
        <f>IF($M41+$O41&gt;=$E$1,$E$1,$M41+$O41)</f>
        <v>441925</v>
      </c>
      <c r="Q41" s="1">
        <f>$P41-$M41</f>
        <v>126264</v>
      </c>
      <c r="S41" s="1">
        <f>$X38-$V38-$Y26</f>
        <v>450310</v>
      </c>
      <c r="T41" s="1">
        <f>INT($C41*0.4)</f>
        <v>262460</v>
      </c>
      <c r="U41" s="1">
        <f>IF($S41+$T41&gt;=$E$1,$E$1,$S41+$T41)</f>
        <v>712770</v>
      </c>
      <c r="V41" s="1">
        <f>$U41-$S41</f>
        <v>262460</v>
      </c>
      <c r="W41" s="1">
        <f>INT($U41*0.24)</f>
        <v>171064</v>
      </c>
      <c r="X41" s="1">
        <f>IF($U41+$W41&gt;=$E$1,$E$1,$U41+$W41)</f>
        <v>883834</v>
      </c>
      <c r="Y41" s="1">
        <f>$X41-$U41</f>
        <v>171064</v>
      </c>
      <c r="AA41" s="1">
        <f>$AF38-$AG38-$AD26</f>
        <v>254566</v>
      </c>
      <c r="AB41" s="1">
        <f>INT($AA41*0.24)</f>
        <v>61095</v>
      </c>
      <c r="AC41" s="1">
        <f>IF($AA41+$AB41&gt;=$E$1,$E$1,$AA41+$AB41)</f>
        <v>315661</v>
      </c>
      <c r="AD41" s="1">
        <f>$AC41-$AA41</f>
        <v>61095</v>
      </c>
      <c r="AE41" s="1">
        <f>INT($AC41*0.4)</f>
        <v>126264</v>
      </c>
      <c r="AF41" s="1">
        <f>IF($AC41+$AE41&gt;=$E$1,$E$1,$AC41+$AE41)</f>
        <v>441925</v>
      </c>
      <c r="AG41" s="1">
        <f>$AF41-$AC41</f>
        <v>126264</v>
      </c>
      <c r="AI41" s="1">
        <f>$AK38-$AL26</f>
        <v>254566</v>
      </c>
      <c r="AJ41" s="1">
        <f>INT($AI41*0.24)</f>
        <v>61095</v>
      </c>
      <c r="AK41" s="1">
        <f>IF($AI41+$AJ41&gt;=$E$1,$E$1,$AI41+$AJ41)</f>
        <v>315661</v>
      </c>
      <c r="AL41" s="1">
        <f>$AK41-$AI41</f>
        <v>61095</v>
      </c>
    </row>
    <row r="42" spans="3:35">
      <c r="C42" s="1" t="s">
        <v>25</v>
      </c>
      <c r="K42" s="1" t="s">
        <v>25</v>
      </c>
      <c r="S42" s="1" t="s">
        <v>25</v>
      </c>
      <c r="AA42" s="1" t="s">
        <v>25</v>
      </c>
      <c r="AI42" s="1" t="s">
        <v>25</v>
      </c>
    </row>
    <row r="43" spans="3:38">
      <c r="C43" s="1" t="s">
        <v>8</v>
      </c>
      <c r="D43" s="1" t="s">
        <v>9</v>
      </c>
      <c r="E43" s="1" t="s">
        <v>10</v>
      </c>
      <c r="F43" s="1" t="s">
        <v>11</v>
      </c>
      <c r="G43" s="1" t="s">
        <v>12</v>
      </c>
      <c r="H43" s="1" t="s">
        <v>10</v>
      </c>
      <c r="I43" s="1" t="s">
        <v>11</v>
      </c>
      <c r="K43" s="1" t="s">
        <v>8</v>
      </c>
      <c r="L43" s="1" t="s">
        <v>12</v>
      </c>
      <c r="M43" s="1" t="s">
        <v>10</v>
      </c>
      <c r="N43" s="1" t="s">
        <v>11</v>
      </c>
      <c r="O43" s="1" t="s">
        <v>9</v>
      </c>
      <c r="P43" s="1" t="s">
        <v>10</v>
      </c>
      <c r="Q43" s="1" t="s">
        <v>11</v>
      </c>
      <c r="S43" s="1" t="s">
        <v>8</v>
      </c>
      <c r="T43" s="1" t="s">
        <v>9</v>
      </c>
      <c r="U43" s="1" t="s">
        <v>10</v>
      </c>
      <c r="V43" s="1" t="s">
        <v>11</v>
      </c>
      <c r="W43" s="1" t="s">
        <v>12</v>
      </c>
      <c r="X43" s="1" t="s">
        <v>10</v>
      </c>
      <c r="Y43" s="1" t="s">
        <v>11</v>
      </c>
      <c r="AA43" s="1" t="s">
        <v>8</v>
      </c>
      <c r="AB43" s="1" t="s">
        <v>12</v>
      </c>
      <c r="AC43" s="1" t="s">
        <v>10</v>
      </c>
      <c r="AD43" s="1" t="s">
        <v>11</v>
      </c>
      <c r="AE43" s="1" t="s">
        <v>9</v>
      </c>
      <c r="AF43" s="1" t="s">
        <v>10</v>
      </c>
      <c r="AG43" s="1" t="s">
        <v>11</v>
      </c>
      <c r="AI43" s="1" t="s">
        <v>8</v>
      </c>
      <c r="AJ43" s="1" t="s">
        <v>12</v>
      </c>
      <c r="AK43" s="1" t="s">
        <v>10</v>
      </c>
      <c r="AL43" s="1" t="s">
        <v>11</v>
      </c>
    </row>
    <row r="44" spans="3:38">
      <c r="C44" s="1">
        <f>$H41-$F41-$I29</f>
        <v>620873</v>
      </c>
      <c r="D44" s="1">
        <f>INT($C44*0.4)</f>
        <v>248349</v>
      </c>
      <c r="E44" s="1">
        <f>IF($C44+$D44&gt;=$E$1,$E$1,$C44+$D44)</f>
        <v>869222</v>
      </c>
      <c r="F44" s="1">
        <f>$E44-$C44</f>
        <v>248349</v>
      </c>
      <c r="G44" s="1">
        <f>INT($E44*0.24)</f>
        <v>208613</v>
      </c>
      <c r="H44" s="1">
        <f>IF($E44+$G44&gt;=$E$1,$E$1,$E44+$G44)</f>
        <v>1000000</v>
      </c>
      <c r="I44" s="1">
        <f>$H44-$E44</f>
        <v>130778</v>
      </c>
      <c r="K44" s="1">
        <f>$P41-$Q41-$N29</f>
        <v>270553</v>
      </c>
      <c r="L44" s="1">
        <f>INT($K44*0.24)</f>
        <v>64932</v>
      </c>
      <c r="M44" s="1">
        <f>IF($K44+$L44&gt;=$E$1,$E$1,$K44+$L44)</f>
        <v>335485</v>
      </c>
      <c r="N44" s="1">
        <f>$M44-$K44</f>
        <v>64932</v>
      </c>
      <c r="O44" s="1">
        <f>INT($M44*0.4)</f>
        <v>134194</v>
      </c>
      <c r="P44" s="1">
        <f>IF($M44+$O44&gt;=$E$1,$E$1,$M44+$O44)</f>
        <v>469679</v>
      </c>
      <c r="Q44" s="1">
        <f>$P44-$M44</f>
        <v>134194</v>
      </c>
      <c r="S44" s="1">
        <f>$X41-$V41-$Y29</f>
        <v>524390</v>
      </c>
      <c r="T44" s="1">
        <f>INT($C44*0)</f>
        <v>0</v>
      </c>
      <c r="U44" s="1">
        <f>IF($S44+$T44&gt;=$E$1,$E$1,$S44+$T44)</f>
        <v>524390</v>
      </c>
      <c r="V44" s="1">
        <f>$U44-$S44</f>
        <v>0</v>
      </c>
      <c r="W44" s="1">
        <f>INT($U44*0.24)</f>
        <v>125853</v>
      </c>
      <c r="X44" s="1">
        <f>IF($U44+$W44&gt;=$E$1,$E$1,$U44+$W44)</f>
        <v>650243</v>
      </c>
      <c r="Y44" s="1">
        <f>$X44-$U44</f>
        <v>125853</v>
      </c>
      <c r="AA44" s="1">
        <f>$AF41-$AG41-$AD29</f>
        <v>270553</v>
      </c>
      <c r="AB44" s="1">
        <f>INT($AA44*0.24)</f>
        <v>64932</v>
      </c>
      <c r="AC44" s="1">
        <f>IF($AA44+$AB44&gt;=$E$1,$E$1,$AA44+$AB44)</f>
        <v>335485</v>
      </c>
      <c r="AD44" s="1">
        <f>$AC44-$AA44</f>
        <v>64932</v>
      </c>
      <c r="AE44" s="1">
        <f>INT($AC44*0)</f>
        <v>0</v>
      </c>
      <c r="AF44" s="1">
        <f>IF($AC44+$AE44&gt;=$E$1,$E$1,$AC44+$AE44)</f>
        <v>335485</v>
      </c>
      <c r="AG44" s="1">
        <f>$AF44-$AC44</f>
        <v>0</v>
      </c>
      <c r="AI44" s="1">
        <f>$AK41-$AL29</f>
        <v>270553</v>
      </c>
      <c r="AJ44" s="1">
        <f>INT($AI44*0.24)</f>
        <v>64932</v>
      </c>
      <c r="AK44" s="1">
        <f>IF($AI44+$AJ44&gt;=$E$1,$E$1,$AI44+$AJ44)</f>
        <v>335485</v>
      </c>
      <c r="AL44" s="1">
        <f>$AK44-$AI44</f>
        <v>64932</v>
      </c>
    </row>
    <row r="45" spans="3:35">
      <c r="C45" s="1" t="s">
        <v>26</v>
      </c>
      <c r="K45" s="1" t="s">
        <v>26</v>
      </c>
      <c r="S45" s="1" t="s">
        <v>26</v>
      </c>
      <c r="AA45" s="1" t="s">
        <v>26</v>
      </c>
      <c r="AI45" s="1" t="s">
        <v>26</v>
      </c>
    </row>
    <row r="46" spans="3:38">
      <c r="C46" s="1" t="s">
        <v>8</v>
      </c>
      <c r="D46" s="1" t="s">
        <v>9</v>
      </c>
      <c r="E46" s="1" t="s">
        <v>10</v>
      </c>
      <c r="F46" s="1" t="s">
        <v>11</v>
      </c>
      <c r="G46" s="1" t="s">
        <v>12</v>
      </c>
      <c r="H46" s="1" t="s">
        <v>10</v>
      </c>
      <c r="I46" s="1" t="s">
        <v>11</v>
      </c>
      <c r="K46" s="1" t="s">
        <v>8</v>
      </c>
      <c r="L46" s="1" t="s">
        <v>12</v>
      </c>
      <c r="M46" s="1" t="s">
        <v>10</v>
      </c>
      <c r="N46" s="1" t="s">
        <v>11</v>
      </c>
      <c r="O46" s="1" t="s">
        <v>9</v>
      </c>
      <c r="P46" s="1" t="s">
        <v>10</v>
      </c>
      <c r="Q46" s="1" t="s">
        <v>11</v>
      </c>
      <c r="S46" s="1" t="s">
        <v>8</v>
      </c>
      <c r="T46" s="1" t="s">
        <v>9</v>
      </c>
      <c r="U46" s="1" t="s">
        <v>10</v>
      </c>
      <c r="V46" s="1" t="s">
        <v>11</v>
      </c>
      <c r="W46" s="1" t="s">
        <v>12</v>
      </c>
      <c r="X46" s="1" t="s">
        <v>10</v>
      </c>
      <c r="Y46" s="1" t="s">
        <v>11</v>
      </c>
      <c r="AA46" s="1" t="s">
        <v>8</v>
      </c>
      <c r="AB46" s="1" t="s">
        <v>12</v>
      </c>
      <c r="AC46" s="1" t="s">
        <v>10</v>
      </c>
      <c r="AD46" s="1" t="s">
        <v>11</v>
      </c>
      <c r="AE46" s="1" t="s">
        <v>9</v>
      </c>
      <c r="AF46" s="1" t="s">
        <v>10</v>
      </c>
      <c r="AG46" s="1" t="s">
        <v>11</v>
      </c>
      <c r="AI46" s="1" t="s">
        <v>8</v>
      </c>
      <c r="AJ46" s="1" t="s">
        <v>12</v>
      </c>
      <c r="AK46" s="1" t="s">
        <v>10</v>
      </c>
      <c r="AL46" s="1" t="s">
        <v>11</v>
      </c>
    </row>
    <row r="47" spans="3:38">
      <c r="C47" s="1">
        <f>$H44-$F44-$I32</f>
        <v>613767</v>
      </c>
      <c r="D47" s="1">
        <f>INT($C47*0.4)</f>
        <v>245506</v>
      </c>
      <c r="E47" s="1">
        <f>IF($C47+$D47&gt;=$E$1,$E$1,$C47+$D47)</f>
        <v>859273</v>
      </c>
      <c r="F47" s="1">
        <f>$E47-$C47</f>
        <v>245506</v>
      </c>
      <c r="G47" s="1">
        <f>INT($E47*0.24)</f>
        <v>206225</v>
      </c>
      <c r="H47" s="1">
        <f>IF($E47+$G47&gt;=$E$1,$E$1,$E47+$G47)</f>
        <v>1000000</v>
      </c>
      <c r="I47" s="1">
        <f>$H47-$E47</f>
        <v>140727</v>
      </c>
      <c r="K47" s="1">
        <f>$P44-$Q44-$N32</f>
        <v>286359</v>
      </c>
      <c r="L47" s="1">
        <f>INT($K47*0.24)</f>
        <v>68726</v>
      </c>
      <c r="M47" s="1">
        <f>IF($K47+$L47&gt;=$E$1,$E$1,$K47+$L47)</f>
        <v>355085</v>
      </c>
      <c r="N47" s="1">
        <f>$M47-$K47</f>
        <v>68726</v>
      </c>
      <c r="O47" s="1">
        <f>INT($M47*0.4)</f>
        <v>142034</v>
      </c>
      <c r="P47" s="1">
        <f>IF($M47+$O47&gt;=$E$1,$E$1,$M47+$O47)</f>
        <v>497119</v>
      </c>
      <c r="Q47" s="1">
        <f>$P47-$M47</f>
        <v>142034</v>
      </c>
      <c r="S47" s="1">
        <f>$X44-$V44-$Y32</f>
        <v>574934</v>
      </c>
      <c r="T47" s="1">
        <f>INT($C47*0.4)</f>
        <v>245506</v>
      </c>
      <c r="U47" s="1">
        <f>IF($S47+$T47&gt;=$E$1,$E$1,$S47+$T47)</f>
        <v>820440</v>
      </c>
      <c r="V47" s="1">
        <f>$U47-$S47</f>
        <v>245506</v>
      </c>
      <c r="W47" s="1">
        <f>INT($U47*0.24)</f>
        <v>196905</v>
      </c>
      <c r="X47" s="1">
        <f>IF($U47+$W47&gt;=$E$1,$E$1,$U47+$W47)</f>
        <v>1000000</v>
      </c>
      <c r="Y47" s="1">
        <f>$X47-$U47</f>
        <v>179560</v>
      </c>
      <c r="AA47" s="1">
        <f>$AF44-$AG44-$AD32</f>
        <v>286359</v>
      </c>
      <c r="AB47" s="1">
        <f>INT($AA47*0.24)</f>
        <v>68726</v>
      </c>
      <c r="AC47" s="1">
        <f>IF($AA47+$AB47&gt;=$E$1,$E$1,$AA47+$AB47)</f>
        <v>355085</v>
      </c>
      <c r="AD47" s="1">
        <f>$AC47-$AA47</f>
        <v>68726</v>
      </c>
      <c r="AE47" s="1">
        <f>INT($AC47*0.4)</f>
        <v>142034</v>
      </c>
      <c r="AF47" s="1">
        <f>IF($AC47+$AE47&gt;=$E$1,$E$1,$AC47+$AE47)</f>
        <v>497119</v>
      </c>
      <c r="AG47" s="1">
        <f>$AF47-$AC47</f>
        <v>142034</v>
      </c>
      <c r="AI47" s="1">
        <f>$AK44-$AL32</f>
        <v>286359</v>
      </c>
      <c r="AJ47" s="1">
        <f>INT($AI47*0.24)</f>
        <v>68726</v>
      </c>
      <c r="AK47" s="1">
        <f>IF($AI47+$AJ47&gt;=$E$1,$E$1,$AI47+$AJ47)</f>
        <v>355085</v>
      </c>
      <c r="AL47" s="1">
        <f>$AK47-$AI47</f>
        <v>68726</v>
      </c>
    </row>
    <row r="48" spans="3:35">
      <c r="C48" s="1" t="s">
        <v>27</v>
      </c>
      <c r="K48" s="1" t="s">
        <v>27</v>
      </c>
      <c r="S48" s="1" t="s">
        <v>27</v>
      </c>
      <c r="AA48" s="1" t="s">
        <v>27</v>
      </c>
      <c r="AI48" s="1" t="s">
        <v>27</v>
      </c>
    </row>
    <row r="49" spans="3:38">
      <c r="C49" s="1" t="s">
        <v>8</v>
      </c>
      <c r="D49" s="1" t="s">
        <v>9</v>
      </c>
      <c r="E49" s="1" t="s">
        <v>10</v>
      </c>
      <c r="F49" s="1" t="s">
        <v>11</v>
      </c>
      <c r="G49" s="1" t="s">
        <v>12</v>
      </c>
      <c r="H49" s="1" t="s">
        <v>10</v>
      </c>
      <c r="I49" s="1" t="s">
        <v>11</v>
      </c>
      <c r="K49" s="1" t="s">
        <v>8</v>
      </c>
      <c r="L49" s="1" t="s">
        <v>12</v>
      </c>
      <c r="M49" s="1" t="s">
        <v>10</v>
      </c>
      <c r="N49" s="1" t="s">
        <v>11</v>
      </c>
      <c r="O49" s="1" t="s">
        <v>9</v>
      </c>
      <c r="P49" s="1" t="s">
        <v>10</v>
      </c>
      <c r="Q49" s="1" t="s">
        <v>11</v>
      </c>
      <c r="S49" s="1" t="s">
        <v>8</v>
      </c>
      <c r="T49" s="1" t="s">
        <v>9</v>
      </c>
      <c r="U49" s="1" t="s">
        <v>10</v>
      </c>
      <c r="V49" s="1" t="s">
        <v>11</v>
      </c>
      <c r="W49" s="1" t="s">
        <v>12</v>
      </c>
      <c r="X49" s="1" t="s">
        <v>10</v>
      </c>
      <c r="Y49" s="1" t="s">
        <v>11</v>
      </c>
      <c r="AA49" s="1" t="s">
        <v>8</v>
      </c>
      <c r="AB49" s="1" t="s">
        <v>12</v>
      </c>
      <c r="AC49" s="1" t="s">
        <v>10</v>
      </c>
      <c r="AD49" s="1" t="s">
        <v>11</v>
      </c>
      <c r="AE49" s="1" t="s">
        <v>9</v>
      </c>
      <c r="AF49" s="1" t="s">
        <v>10</v>
      </c>
      <c r="AG49" s="1" t="s">
        <v>11</v>
      </c>
      <c r="AI49" s="1" t="s">
        <v>8</v>
      </c>
      <c r="AJ49" s="1" t="s">
        <v>12</v>
      </c>
      <c r="AK49" s="1" t="s">
        <v>10</v>
      </c>
      <c r="AL49" s="1" t="s">
        <v>11</v>
      </c>
    </row>
    <row r="50" spans="3:38">
      <c r="C50" s="1">
        <f>$H47-$F47-$I35</f>
        <v>592409</v>
      </c>
      <c r="D50" s="1">
        <f>INT($C50*0.4)</f>
        <v>236963</v>
      </c>
      <c r="E50" s="1">
        <f>IF($C50+$D50&gt;=$E$1,$E$1,$C50+$D50)</f>
        <v>829372</v>
      </c>
      <c r="F50" s="1">
        <f>$E50-$C50</f>
        <v>236963</v>
      </c>
      <c r="G50" s="1">
        <f>INT($E50*0.24)</f>
        <v>199049</v>
      </c>
      <c r="H50" s="1">
        <f>IF($E50+$G50&gt;=$E$1,$E$1,$E50+$G50)</f>
        <v>1000000</v>
      </c>
      <c r="I50" s="1">
        <f>$H50-$E50</f>
        <v>170628</v>
      </c>
      <c r="K50" s="1">
        <f>$P47-$Q47-$N35</f>
        <v>301921</v>
      </c>
      <c r="L50" s="1">
        <f>INT($K50*0.24)</f>
        <v>72461</v>
      </c>
      <c r="M50" s="1">
        <f>IF($K50+$L50&gt;=$E$1,$E$1,$K50+$L50)</f>
        <v>374382</v>
      </c>
      <c r="N50" s="1">
        <f>$M50-$K50</f>
        <v>72461</v>
      </c>
      <c r="O50" s="1">
        <f>INT($M50*0.4)</f>
        <v>149752</v>
      </c>
      <c r="P50" s="1">
        <f>IF($M50+$O50&gt;=$E$1,$E$1,$M50+$O50)</f>
        <v>524134</v>
      </c>
      <c r="Q50" s="1">
        <f>$P50-$M50</f>
        <v>149752</v>
      </c>
      <c r="S50" s="1">
        <f>$X47-$V47-$Y35</f>
        <v>624569</v>
      </c>
      <c r="T50" s="1">
        <f>INT($C50*0)</f>
        <v>0</v>
      </c>
      <c r="U50" s="1">
        <f>IF($S50+$T50&gt;=$E$1,$E$1,$S50+$T50)</f>
        <v>624569</v>
      </c>
      <c r="V50" s="1">
        <f>$U50-$S50</f>
        <v>0</v>
      </c>
      <c r="W50" s="1">
        <f>INT($U50*0.24)</f>
        <v>149896</v>
      </c>
      <c r="X50" s="1">
        <f>IF($U50+$W50&gt;=$E$1,$E$1,$U50+$W50)</f>
        <v>774465</v>
      </c>
      <c r="Y50" s="1">
        <f>$X50-$U50</f>
        <v>149896</v>
      </c>
      <c r="AA50" s="1">
        <f>$AF47-$AG47-$AD35</f>
        <v>301921</v>
      </c>
      <c r="AB50" s="1">
        <f>INT($AA50*0.24)</f>
        <v>72461</v>
      </c>
      <c r="AC50" s="1">
        <f>IF($AA50+$AB50&gt;=$E$1,$E$1,$AA50+$AB50)</f>
        <v>374382</v>
      </c>
      <c r="AD50" s="1">
        <f>$AC50-$AA50</f>
        <v>72461</v>
      </c>
      <c r="AE50" s="1">
        <f>INT($AC50*0)</f>
        <v>0</v>
      </c>
      <c r="AF50" s="1">
        <f>IF($AC50+$AE50&gt;=$E$1,$E$1,$AC50+$AE50)</f>
        <v>374382</v>
      </c>
      <c r="AG50" s="1">
        <f>$AF50-$AC50</f>
        <v>0</v>
      </c>
      <c r="AI50" s="1">
        <f>$AK47-$AL35</f>
        <v>301921</v>
      </c>
      <c r="AJ50" s="1">
        <f>INT($AI50*0.24)</f>
        <v>72461</v>
      </c>
      <c r="AK50" s="1">
        <f>IF($AI50+$AJ50&gt;=$E$1,$E$1,$AI50+$AJ50)</f>
        <v>374382</v>
      </c>
      <c r="AL50" s="1">
        <f>$AK50-$AI50</f>
        <v>72461</v>
      </c>
    </row>
    <row r="51" spans="3:35">
      <c r="C51" s="1" t="s">
        <v>28</v>
      </c>
      <c r="K51" s="1" t="s">
        <v>28</v>
      </c>
      <c r="S51" s="1" t="s">
        <v>28</v>
      </c>
      <c r="AA51" s="1" t="s">
        <v>28</v>
      </c>
      <c r="AI51" s="1" t="s">
        <v>28</v>
      </c>
    </row>
    <row r="52" spans="3:38">
      <c r="C52" s="1" t="s">
        <v>8</v>
      </c>
      <c r="D52" s="1" t="s">
        <v>9</v>
      </c>
      <c r="E52" s="1" t="s">
        <v>10</v>
      </c>
      <c r="F52" s="1" t="s">
        <v>11</v>
      </c>
      <c r="G52" s="1" t="s">
        <v>12</v>
      </c>
      <c r="H52" s="1" t="s">
        <v>10</v>
      </c>
      <c r="I52" s="1" t="s">
        <v>11</v>
      </c>
      <c r="K52" s="1" t="s">
        <v>8</v>
      </c>
      <c r="L52" s="1" t="s">
        <v>12</v>
      </c>
      <c r="M52" s="1" t="s">
        <v>10</v>
      </c>
      <c r="N52" s="1" t="s">
        <v>11</v>
      </c>
      <c r="O52" s="1" t="s">
        <v>9</v>
      </c>
      <c r="P52" s="1" t="s">
        <v>10</v>
      </c>
      <c r="Q52" s="1" t="s">
        <v>11</v>
      </c>
      <c r="S52" s="1" t="s">
        <v>8</v>
      </c>
      <c r="T52" s="1" t="s">
        <v>9</v>
      </c>
      <c r="U52" s="1" t="s">
        <v>10</v>
      </c>
      <c r="V52" s="1" t="s">
        <v>11</v>
      </c>
      <c r="W52" s="1" t="s">
        <v>12</v>
      </c>
      <c r="X52" s="1" t="s">
        <v>10</v>
      </c>
      <c r="Y52" s="1" t="s">
        <v>11</v>
      </c>
      <c r="AA52" s="1" t="s">
        <v>8</v>
      </c>
      <c r="AB52" s="1" t="s">
        <v>12</v>
      </c>
      <c r="AC52" s="1" t="s">
        <v>10</v>
      </c>
      <c r="AD52" s="1" t="s">
        <v>11</v>
      </c>
      <c r="AE52" s="1" t="s">
        <v>9</v>
      </c>
      <c r="AF52" s="1" t="s">
        <v>10</v>
      </c>
      <c r="AG52" s="1" t="s">
        <v>11</v>
      </c>
      <c r="AI52" s="1" t="s">
        <v>8</v>
      </c>
      <c r="AJ52" s="1" t="s">
        <v>12</v>
      </c>
      <c r="AK52" s="1" t="s">
        <v>10</v>
      </c>
      <c r="AL52" s="1" t="s">
        <v>11</v>
      </c>
    </row>
    <row r="53" spans="3:38">
      <c r="C53" s="1">
        <f>$H50-$F50-$I38</f>
        <v>573521</v>
      </c>
      <c r="D53" s="1">
        <f>INT($C53*0.4)</f>
        <v>229408</v>
      </c>
      <c r="E53" s="1">
        <f>IF($C53+$D53&gt;=$E$1,$E$1,$C53+$D53)</f>
        <v>802929</v>
      </c>
      <c r="F53" s="1">
        <f>$E53-$C53</f>
        <v>229408</v>
      </c>
      <c r="G53" s="1">
        <f>INT($E53*0.24)</f>
        <v>192702</v>
      </c>
      <c r="H53" s="1">
        <f>IF($E53+$G53&gt;=$E$1,$E$1,$E53+$G53)</f>
        <v>995631</v>
      </c>
      <c r="I53" s="1">
        <f>$H53-$E53</f>
        <v>192702</v>
      </c>
      <c r="K53" s="1">
        <f>$P50-$Q50-$N38</f>
        <v>317214</v>
      </c>
      <c r="L53" s="1">
        <f>INT($K53*0.24)</f>
        <v>76131</v>
      </c>
      <c r="M53" s="1">
        <f>IF($K53+$L53&gt;=$E$1,$E$1,$K53+$L53)</f>
        <v>393345</v>
      </c>
      <c r="N53" s="1">
        <f>$M53-$K53</f>
        <v>76131</v>
      </c>
      <c r="O53" s="1">
        <f>INT($M53*0.4)</f>
        <v>157338</v>
      </c>
      <c r="P53" s="1">
        <f>IF($M53+$O53&gt;=$E$1,$E$1,$M53+$O53)</f>
        <v>550683</v>
      </c>
      <c r="Q53" s="1">
        <f>$P53-$M53</f>
        <v>157338</v>
      </c>
      <c r="S53" s="1">
        <f>$X50-$V50-$Y38</f>
        <v>676373</v>
      </c>
      <c r="T53" s="1">
        <f>INT($C53*0.4)</f>
        <v>229408</v>
      </c>
      <c r="U53" s="1">
        <f>IF($S53+$T53&gt;=$E$1,$E$1,$S53+$T53)</f>
        <v>905781</v>
      </c>
      <c r="V53" s="1">
        <f>$U53-$S53</f>
        <v>229408</v>
      </c>
      <c r="W53" s="1">
        <f>INT($U53*0.24)</f>
        <v>217387</v>
      </c>
      <c r="X53" s="1">
        <f>IF($U53+$W53&gt;=$E$1,$E$1,$U53+$W53)</f>
        <v>1000000</v>
      </c>
      <c r="Y53" s="1">
        <f>$X53-$U53</f>
        <v>94219</v>
      </c>
      <c r="AA53" s="1">
        <f>$AF50-$AG50-$AD38</f>
        <v>317214</v>
      </c>
      <c r="AB53" s="1">
        <f>INT($AA53*0.24)</f>
        <v>76131</v>
      </c>
      <c r="AC53" s="1">
        <f>IF($AA53+$AB53&gt;=$E$1,$E$1,$AA53+$AB53)</f>
        <v>393345</v>
      </c>
      <c r="AD53" s="1">
        <f>$AC53-$AA53</f>
        <v>76131</v>
      </c>
      <c r="AE53" s="1">
        <f>INT($AC53*0.4)</f>
        <v>157338</v>
      </c>
      <c r="AF53" s="1">
        <f>IF($AC53+$AE53&gt;=$E$1,$E$1,$AC53+$AE53)</f>
        <v>550683</v>
      </c>
      <c r="AG53" s="1">
        <f>$AF53-$AC53</f>
        <v>157338</v>
      </c>
      <c r="AI53" s="1">
        <f>$AK50-$AL38</f>
        <v>317214</v>
      </c>
      <c r="AJ53" s="1">
        <f>INT($AI53*0.24)</f>
        <v>76131</v>
      </c>
      <c r="AK53" s="1">
        <f>IF($AI53+$AJ53&gt;=$E$1,$E$1,$AI53+$AJ53)</f>
        <v>393345</v>
      </c>
      <c r="AL53" s="1">
        <f>$AK53-$AI53</f>
        <v>76131</v>
      </c>
    </row>
    <row r="54" spans="3:35">
      <c r="C54" s="1" t="s">
        <v>29</v>
      </c>
      <c r="K54" s="1" t="s">
        <v>29</v>
      </c>
      <c r="S54" s="1" t="s">
        <v>29</v>
      </c>
      <c r="AA54" s="1" t="s">
        <v>29</v>
      </c>
      <c r="AI54" s="1" t="s">
        <v>29</v>
      </c>
    </row>
    <row r="55" spans="3:38">
      <c r="C55" s="1" t="s">
        <v>8</v>
      </c>
      <c r="D55" s="1" t="s">
        <v>9</v>
      </c>
      <c r="E55" s="1" t="s">
        <v>10</v>
      </c>
      <c r="F55" s="1" t="s">
        <v>11</v>
      </c>
      <c r="G55" s="1" t="s">
        <v>12</v>
      </c>
      <c r="H55" s="1" t="s">
        <v>10</v>
      </c>
      <c r="I55" s="1" t="s">
        <v>11</v>
      </c>
      <c r="K55" s="1" t="s">
        <v>8</v>
      </c>
      <c r="L55" s="1" t="s">
        <v>12</v>
      </c>
      <c r="M55" s="1" t="s">
        <v>10</v>
      </c>
      <c r="N55" s="1" t="s">
        <v>11</v>
      </c>
      <c r="O55" s="1" t="s">
        <v>9</v>
      </c>
      <c r="P55" s="1" t="s">
        <v>10</v>
      </c>
      <c r="Q55" s="1" t="s">
        <v>11</v>
      </c>
      <c r="S55" s="1" t="s">
        <v>8</v>
      </c>
      <c r="T55" s="1" t="s">
        <v>9</v>
      </c>
      <c r="U55" s="1" t="s">
        <v>10</v>
      </c>
      <c r="V55" s="1" t="s">
        <v>11</v>
      </c>
      <c r="W55" s="1" t="s">
        <v>12</v>
      </c>
      <c r="X55" s="1" t="s">
        <v>10</v>
      </c>
      <c r="Y55" s="1" t="s">
        <v>11</v>
      </c>
      <c r="AA55" s="1" t="s">
        <v>8</v>
      </c>
      <c r="AB55" s="1" t="s">
        <v>12</v>
      </c>
      <c r="AC55" s="1" t="s">
        <v>10</v>
      </c>
      <c r="AD55" s="1" t="s">
        <v>11</v>
      </c>
      <c r="AE55" s="1" t="s">
        <v>9</v>
      </c>
      <c r="AF55" s="1" t="s">
        <v>10</v>
      </c>
      <c r="AG55" s="1" t="s">
        <v>11</v>
      </c>
      <c r="AI55" s="1" t="s">
        <v>8</v>
      </c>
      <c r="AJ55" s="1" t="s">
        <v>12</v>
      </c>
      <c r="AK55" s="1" t="s">
        <v>10</v>
      </c>
      <c r="AL55" s="1" t="s">
        <v>11</v>
      </c>
    </row>
    <row r="56" spans="3:38">
      <c r="C56" s="1">
        <f>$H53-$F53-$I41</f>
        <v>684835</v>
      </c>
      <c r="D56" s="1">
        <f>INT($C56*0.4)</f>
        <v>273934</v>
      </c>
      <c r="E56" s="1">
        <f>IF($C56+$D56&gt;=$E$1,$E$1,$C56+$D56)</f>
        <v>958769</v>
      </c>
      <c r="F56" s="1">
        <f>$E56-$C56</f>
        <v>273934</v>
      </c>
      <c r="G56" s="1">
        <f>INT($E56*0.24)</f>
        <v>230104</v>
      </c>
      <c r="H56" s="1">
        <f>IF($E56+$G56&gt;=$E$1,$E$1,$E56+$G56)</f>
        <v>1000000</v>
      </c>
      <c r="I56" s="1">
        <f>$H56-$E56</f>
        <v>41231</v>
      </c>
      <c r="K56" s="1">
        <f>$P53-$Q53-$N41</f>
        <v>332250</v>
      </c>
      <c r="L56" s="1">
        <f>INT($K56*0.24)</f>
        <v>79740</v>
      </c>
      <c r="M56" s="1">
        <f>IF($K56+$L56&gt;=$E$1,$E$1,$K56+$L56)</f>
        <v>411990</v>
      </c>
      <c r="N56" s="1">
        <f>$M56-$K56</f>
        <v>79740</v>
      </c>
      <c r="O56" s="1">
        <f>INT($M56*0.4)</f>
        <v>164796</v>
      </c>
      <c r="P56" s="1">
        <f>IF($M56+$O56&gt;=$E$1,$E$1,$M56+$O56)</f>
        <v>576786</v>
      </c>
      <c r="Q56" s="1">
        <f>$P56-$M56</f>
        <v>164796</v>
      </c>
      <c r="S56" s="1">
        <f>$X53-$V53-$Y41</f>
        <v>599528</v>
      </c>
      <c r="T56" s="1">
        <f>INT($C56*0)</f>
        <v>0</v>
      </c>
      <c r="U56" s="1">
        <f>IF($S56+$T56&gt;=$E$1,$E$1,$S56+$T56)</f>
        <v>599528</v>
      </c>
      <c r="V56" s="1">
        <f>$U56-$S56</f>
        <v>0</v>
      </c>
      <c r="W56" s="1">
        <f>INT($U56*0.24)</f>
        <v>143886</v>
      </c>
      <c r="X56" s="1">
        <f>IF($U56+$W56&gt;=$E$1,$E$1,$U56+$W56)</f>
        <v>743414</v>
      </c>
      <c r="Y56" s="1">
        <f>$X56-$U56</f>
        <v>143886</v>
      </c>
      <c r="AA56" s="1">
        <f>$AF53-$AG53-$AD41</f>
        <v>332250</v>
      </c>
      <c r="AB56" s="1">
        <f>INT($AA56*0.24)</f>
        <v>79740</v>
      </c>
      <c r="AC56" s="1">
        <f>IF($AA56+$AB56&gt;=$E$1,$E$1,$AA56+$AB56)</f>
        <v>411990</v>
      </c>
      <c r="AD56" s="1">
        <f>$AC56-$AA56</f>
        <v>79740</v>
      </c>
      <c r="AE56" s="1">
        <f>INT($AC56*0)</f>
        <v>0</v>
      </c>
      <c r="AF56" s="1">
        <f>IF($AC56+$AE56&gt;=$E$1,$E$1,$AC56+$AE56)</f>
        <v>411990</v>
      </c>
      <c r="AG56" s="1">
        <f>$AF56-$AC56</f>
        <v>0</v>
      </c>
      <c r="AI56" s="1">
        <f>$AK53-$AL41</f>
        <v>332250</v>
      </c>
      <c r="AJ56" s="1">
        <f>INT($AI56*0.24)</f>
        <v>79740</v>
      </c>
      <c r="AK56" s="1">
        <f>IF($AI56+$AJ56&gt;=$E$1,$E$1,$AI56+$AJ56)</f>
        <v>411990</v>
      </c>
      <c r="AL56" s="1">
        <f>$AK56-$AI56</f>
        <v>79740</v>
      </c>
    </row>
    <row r="57" spans="3:35">
      <c r="C57" s="1" t="s">
        <v>30</v>
      </c>
      <c r="K57" s="1" t="s">
        <v>30</v>
      </c>
      <c r="S57" s="1" t="s">
        <v>30</v>
      </c>
      <c r="AA57" s="1" t="s">
        <v>30</v>
      </c>
      <c r="AI57" s="1" t="s">
        <v>30</v>
      </c>
    </row>
    <row r="58" spans="3:38">
      <c r="C58" s="1" t="s">
        <v>8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10</v>
      </c>
      <c r="I58" s="1" t="s">
        <v>11</v>
      </c>
      <c r="K58" s="1" t="s">
        <v>8</v>
      </c>
      <c r="L58" s="1" t="s">
        <v>12</v>
      </c>
      <c r="M58" s="1" t="s">
        <v>10</v>
      </c>
      <c r="N58" s="1" t="s">
        <v>11</v>
      </c>
      <c r="O58" s="1" t="s">
        <v>9</v>
      </c>
      <c r="P58" s="1" t="s">
        <v>10</v>
      </c>
      <c r="Q58" s="1" t="s">
        <v>11</v>
      </c>
      <c r="S58" s="1" t="s">
        <v>8</v>
      </c>
      <c r="T58" s="1" t="s">
        <v>9</v>
      </c>
      <c r="U58" s="1" t="s">
        <v>10</v>
      </c>
      <c r="V58" s="1" t="s">
        <v>11</v>
      </c>
      <c r="W58" s="1" t="s">
        <v>12</v>
      </c>
      <c r="X58" s="1" t="s">
        <v>10</v>
      </c>
      <c r="Y58" s="1" t="s">
        <v>11</v>
      </c>
      <c r="AA58" s="1" t="s">
        <v>8</v>
      </c>
      <c r="AB58" s="1" t="s">
        <v>12</v>
      </c>
      <c r="AC58" s="1" t="s">
        <v>10</v>
      </c>
      <c r="AD58" s="1" t="s">
        <v>11</v>
      </c>
      <c r="AE58" s="1" t="s">
        <v>9</v>
      </c>
      <c r="AF58" s="1" t="s">
        <v>10</v>
      </c>
      <c r="AG58" s="1" t="s">
        <v>11</v>
      </c>
      <c r="AI58" s="1" t="s">
        <v>8</v>
      </c>
      <c r="AJ58" s="1" t="s">
        <v>12</v>
      </c>
      <c r="AK58" s="1" t="s">
        <v>10</v>
      </c>
      <c r="AL58" s="1" t="s">
        <v>11</v>
      </c>
    </row>
    <row r="59" spans="3:38">
      <c r="C59" s="1">
        <f>$H56-$F56-$I44</f>
        <v>595288</v>
      </c>
      <c r="D59" s="1">
        <f>INT($C59*0.4)</f>
        <v>238115</v>
      </c>
      <c r="E59" s="1">
        <f>IF($C59+$D59&gt;=$E$1,$E$1,$C59+$D59)</f>
        <v>833403</v>
      </c>
      <c r="F59" s="1">
        <f>$E59-$C59</f>
        <v>238115</v>
      </c>
      <c r="G59" s="1">
        <f>INT($E59*0.24)</f>
        <v>200016</v>
      </c>
      <c r="H59" s="1">
        <f>IF($E59+$G59&gt;=$E$1,$E$1,$E59+$G59)</f>
        <v>1000000</v>
      </c>
      <c r="I59" s="1">
        <f>$H59-$E59</f>
        <v>166597</v>
      </c>
      <c r="K59" s="1">
        <f>$P56-$Q56-$N44</f>
        <v>347058</v>
      </c>
      <c r="L59" s="1">
        <f>INT($K59*0.24)</f>
        <v>83293</v>
      </c>
      <c r="M59" s="1">
        <f>IF($K59+$L59&gt;=$E$1,$E$1,$K59+$L59)</f>
        <v>430351</v>
      </c>
      <c r="N59" s="1">
        <f>$M59-$K59</f>
        <v>83293</v>
      </c>
      <c r="O59" s="1">
        <f>INT($M59*0.4)</f>
        <v>172140</v>
      </c>
      <c r="P59" s="1">
        <f>IF($M59+$O59&gt;=$E$1,$E$1,$M59+$O59)</f>
        <v>602491</v>
      </c>
      <c r="Q59" s="1">
        <f>$P59-$M59</f>
        <v>172140</v>
      </c>
      <c r="S59" s="1">
        <f>$X56-$V56-$Y44</f>
        <v>617561</v>
      </c>
      <c r="T59" s="1">
        <f>INT($C59*0.4)</f>
        <v>238115</v>
      </c>
      <c r="U59" s="1">
        <f>IF($S59+$T59&gt;=$E$1,$E$1,$S59+$T59)</f>
        <v>855676</v>
      </c>
      <c r="V59" s="1">
        <f>$U59-$S59</f>
        <v>238115</v>
      </c>
      <c r="W59" s="1">
        <f>INT($U59*0.24)</f>
        <v>205362</v>
      </c>
      <c r="X59" s="1">
        <f>IF($U59+$W59&gt;=$E$1,$E$1,$U59+$W59)</f>
        <v>1000000</v>
      </c>
      <c r="Y59" s="1">
        <f>$X59-$U59</f>
        <v>144324</v>
      </c>
      <c r="AA59" s="1">
        <f>$AF56-$AG56-$AD44</f>
        <v>347058</v>
      </c>
      <c r="AB59" s="1">
        <f>INT($AA59*0.24)</f>
        <v>83293</v>
      </c>
      <c r="AC59" s="1">
        <f>IF($AA59+$AB59&gt;=$E$1,$E$1,$AA59+$AB59)</f>
        <v>430351</v>
      </c>
      <c r="AD59" s="1">
        <f>$AC59-$AA59</f>
        <v>83293</v>
      </c>
      <c r="AE59" s="1">
        <f>INT($AC59*0.4)</f>
        <v>172140</v>
      </c>
      <c r="AF59" s="1">
        <f>IF($AC59+$AE59&gt;=$E$1,$E$1,$AC59+$AE59)</f>
        <v>602491</v>
      </c>
      <c r="AG59" s="1">
        <f>$AF59-$AC59</f>
        <v>172140</v>
      </c>
      <c r="AI59" s="1">
        <f>$AK56-$AL44</f>
        <v>347058</v>
      </c>
      <c r="AJ59" s="1">
        <f>INT($AI59*0.24)</f>
        <v>83293</v>
      </c>
      <c r="AK59" s="1">
        <f>IF($AI59+$AJ59&gt;=$E$1,$E$1,$AI59+$AJ59)</f>
        <v>430351</v>
      </c>
      <c r="AL59" s="1">
        <f>$AK59-$AI59</f>
        <v>83293</v>
      </c>
    </row>
    <row r="60" spans="3:35">
      <c r="C60" s="1" t="s">
        <v>31</v>
      </c>
      <c r="K60" s="1" t="s">
        <v>31</v>
      </c>
      <c r="S60" s="1" t="s">
        <v>31</v>
      </c>
      <c r="AA60" s="1" t="s">
        <v>31</v>
      </c>
      <c r="AI60" s="1" t="s">
        <v>31</v>
      </c>
    </row>
    <row r="61" spans="3:38">
      <c r="C61" s="1" t="s">
        <v>8</v>
      </c>
      <c r="D61" s="1" t="s">
        <v>9</v>
      </c>
      <c r="E61" s="1" t="s">
        <v>10</v>
      </c>
      <c r="F61" s="1" t="s">
        <v>11</v>
      </c>
      <c r="G61" s="1" t="s">
        <v>12</v>
      </c>
      <c r="H61" s="1" t="s">
        <v>10</v>
      </c>
      <c r="I61" s="1" t="s">
        <v>11</v>
      </c>
      <c r="K61" s="1" t="s">
        <v>8</v>
      </c>
      <c r="L61" s="1" t="s">
        <v>12</v>
      </c>
      <c r="M61" s="1" t="s">
        <v>10</v>
      </c>
      <c r="N61" s="1" t="s">
        <v>11</v>
      </c>
      <c r="O61" s="1" t="s">
        <v>9</v>
      </c>
      <c r="P61" s="1" t="s">
        <v>10</v>
      </c>
      <c r="Q61" s="1" t="s">
        <v>11</v>
      </c>
      <c r="S61" s="1" t="s">
        <v>8</v>
      </c>
      <c r="T61" s="1" t="s">
        <v>9</v>
      </c>
      <c r="U61" s="1" t="s">
        <v>10</v>
      </c>
      <c r="V61" s="1" t="s">
        <v>11</v>
      </c>
      <c r="W61" s="1" t="s">
        <v>12</v>
      </c>
      <c r="X61" s="1" t="s">
        <v>10</v>
      </c>
      <c r="Y61" s="1" t="s">
        <v>11</v>
      </c>
      <c r="AA61" s="1" t="s">
        <v>8</v>
      </c>
      <c r="AB61" s="1" t="s">
        <v>12</v>
      </c>
      <c r="AC61" s="1" t="s">
        <v>10</v>
      </c>
      <c r="AD61" s="1" t="s">
        <v>11</v>
      </c>
      <c r="AE61" s="1" t="s">
        <v>9</v>
      </c>
      <c r="AF61" s="1" t="s">
        <v>10</v>
      </c>
      <c r="AG61" s="1" t="s">
        <v>11</v>
      </c>
      <c r="AI61" s="1" t="s">
        <v>8</v>
      </c>
      <c r="AJ61" s="1" t="s">
        <v>12</v>
      </c>
      <c r="AK61" s="1" t="s">
        <v>10</v>
      </c>
      <c r="AL61" s="1" t="s">
        <v>11</v>
      </c>
    </row>
    <row r="62" spans="3:38">
      <c r="C62" s="1">
        <f>$H59-$F59-$I47</f>
        <v>621158</v>
      </c>
      <c r="D62" s="1">
        <f>INT($C62*0.4)</f>
        <v>248463</v>
      </c>
      <c r="E62" s="1">
        <f>IF($C62+$D62&gt;=$E$1,$E$1,$C62+$D62)</f>
        <v>869621</v>
      </c>
      <c r="F62" s="1">
        <f>$E62-$C62</f>
        <v>248463</v>
      </c>
      <c r="G62" s="1">
        <f>INT($E62*0.24)</f>
        <v>208709</v>
      </c>
      <c r="H62" s="1">
        <f>IF($E62+$G62&gt;=$E$1,$E$1,$E62+$G62)</f>
        <v>1000000</v>
      </c>
      <c r="I62" s="1">
        <f>$H62-$E62</f>
        <v>130379</v>
      </c>
      <c r="K62" s="1">
        <f>$P59-$Q59-$N47</f>
        <v>361625</v>
      </c>
      <c r="L62" s="1">
        <f>INT($K62*0.24)</f>
        <v>86790</v>
      </c>
      <c r="M62" s="1">
        <f>IF($K62+$L62&gt;=$E$1,$E$1,$K62+$L62)</f>
        <v>448415</v>
      </c>
      <c r="N62" s="1">
        <f>$M62-$K62</f>
        <v>86790</v>
      </c>
      <c r="O62" s="1">
        <f>INT($M62*0.4)</f>
        <v>179366</v>
      </c>
      <c r="P62" s="1">
        <f>IF($M62+$O62&gt;=$E$1,$E$1,$M62+$O62)</f>
        <v>627781</v>
      </c>
      <c r="Q62" s="1">
        <f>$P62-$M62</f>
        <v>179366</v>
      </c>
      <c r="S62" s="1">
        <f>$X59-$V59-$Y47</f>
        <v>582325</v>
      </c>
      <c r="T62" s="1">
        <f>INT($C62*0)</f>
        <v>0</v>
      </c>
      <c r="U62" s="1">
        <f>IF($S62+$T62&gt;=$E$1,$E$1,$S62+$T62)</f>
        <v>582325</v>
      </c>
      <c r="V62" s="1">
        <f>$U62-$S62</f>
        <v>0</v>
      </c>
      <c r="W62" s="1">
        <f>INT($U62*0.24)</f>
        <v>139758</v>
      </c>
      <c r="X62" s="1">
        <f>IF($U62+$W62&gt;=$E$1,$E$1,$U62+$W62)</f>
        <v>722083</v>
      </c>
      <c r="Y62" s="1">
        <f>$X62-$U62</f>
        <v>139758</v>
      </c>
      <c r="AA62" s="1">
        <f>$AF59-$AG59-$AD47</f>
        <v>361625</v>
      </c>
      <c r="AB62" s="1">
        <f>INT($AA62*0.24)</f>
        <v>86790</v>
      </c>
      <c r="AC62" s="1">
        <f>IF($AA62+$AB62&gt;=$E$1,$E$1,$AA62+$AB62)</f>
        <v>448415</v>
      </c>
      <c r="AD62" s="1">
        <f>$AC62-$AA62</f>
        <v>86790</v>
      </c>
      <c r="AE62" s="1">
        <f>INT($AC62*0)</f>
        <v>0</v>
      </c>
      <c r="AF62" s="1">
        <f>IF($AC62+$AE62&gt;=$E$1,$E$1,$AC62+$AE62)</f>
        <v>448415</v>
      </c>
      <c r="AG62" s="1">
        <f>$AF62-$AC62</f>
        <v>0</v>
      </c>
      <c r="AI62" s="1">
        <f>$AK59-$AL47</f>
        <v>361625</v>
      </c>
      <c r="AJ62" s="1">
        <f>INT($AI62*0.24)</f>
        <v>86790</v>
      </c>
      <c r="AK62" s="1">
        <f>IF($AI62+$AJ62&gt;=$E$1,$E$1,$AI62+$AJ62)</f>
        <v>448415</v>
      </c>
      <c r="AL62" s="1">
        <f>$AK62-$AI62</f>
        <v>86790</v>
      </c>
    </row>
    <row r="63" spans="3:35">
      <c r="C63" s="1" t="s">
        <v>32</v>
      </c>
      <c r="K63" s="1" t="s">
        <v>32</v>
      </c>
      <c r="S63" s="1" t="s">
        <v>32</v>
      </c>
      <c r="AA63" s="1" t="s">
        <v>32</v>
      </c>
      <c r="AI63" s="1" t="s">
        <v>32</v>
      </c>
    </row>
    <row r="64" spans="3:38">
      <c r="C64" s="1" t="s">
        <v>8</v>
      </c>
      <c r="D64" s="1" t="s">
        <v>9</v>
      </c>
      <c r="E64" s="1" t="s">
        <v>10</v>
      </c>
      <c r="F64" s="1" t="s">
        <v>11</v>
      </c>
      <c r="G64" s="1" t="s">
        <v>12</v>
      </c>
      <c r="H64" s="1" t="s">
        <v>10</v>
      </c>
      <c r="I64" s="1" t="s">
        <v>11</v>
      </c>
      <c r="K64" s="1" t="s">
        <v>8</v>
      </c>
      <c r="L64" s="1" t="s">
        <v>12</v>
      </c>
      <c r="M64" s="1" t="s">
        <v>10</v>
      </c>
      <c r="N64" s="1" t="s">
        <v>11</v>
      </c>
      <c r="O64" s="1" t="s">
        <v>9</v>
      </c>
      <c r="P64" s="1" t="s">
        <v>10</v>
      </c>
      <c r="Q64" s="1" t="s">
        <v>11</v>
      </c>
      <c r="S64" s="1" t="s">
        <v>8</v>
      </c>
      <c r="T64" s="1" t="s">
        <v>9</v>
      </c>
      <c r="U64" s="1" t="s">
        <v>10</v>
      </c>
      <c r="V64" s="1" t="s">
        <v>11</v>
      </c>
      <c r="W64" s="1" t="s">
        <v>12</v>
      </c>
      <c r="X64" s="1" t="s">
        <v>10</v>
      </c>
      <c r="Y64" s="1" t="s">
        <v>11</v>
      </c>
      <c r="AA64" s="1" t="s">
        <v>8</v>
      </c>
      <c r="AB64" s="1" t="s">
        <v>12</v>
      </c>
      <c r="AC64" s="1" t="s">
        <v>10</v>
      </c>
      <c r="AD64" s="1" t="s">
        <v>11</v>
      </c>
      <c r="AE64" s="1" t="s">
        <v>9</v>
      </c>
      <c r="AF64" s="1" t="s">
        <v>10</v>
      </c>
      <c r="AG64" s="1" t="s">
        <v>11</v>
      </c>
      <c r="AI64" s="1" t="s">
        <v>8</v>
      </c>
      <c r="AJ64" s="1" t="s">
        <v>12</v>
      </c>
      <c r="AK64" s="1" t="s">
        <v>10</v>
      </c>
      <c r="AL64" s="1" t="s">
        <v>11</v>
      </c>
    </row>
    <row r="65" spans="3:38">
      <c r="C65" s="1">
        <f>$H62-$F62-$I50</f>
        <v>580909</v>
      </c>
      <c r="D65" s="1">
        <f>INT($C65*0.4)</f>
        <v>232363</v>
      </c>
      <c r="E65" s="1">
        <f>IF($C65+$D65&gt;=$E$1,$E$1,$C65+$D65)</f>
        <v>813272</v>
      </c>
      <c r="F65" s="1">
        <f>$E65-$C65</f>
        <v>232363</v>
      </c>
      <c r="G65" s="1">
        <f>INT($E65*0.24)</f>
        <v>195185</v>
      </c>
      <c r="H65" s="1">
        <f>IF($E65+$G65&gt;=$E$1,$E$1,$E65+$G65)</f>
        <v>1000000</v>
      </c>
      <c r="I65" s="1">
        <f>$H65-$E65</f>
        <v>186728</v>
      </c>
      <c r="K65" s="1">
        <f>$P62-$Q62-$N50</f>
        <v>375954</v>
      </c>
      <c r="L65" s="1">
        <f>INT($K65*0.24)</f>
        <v>90228</v>
      </c>
      <c r="M65" s="1">
        <f>IF($K65+$L65&gt;=$E$1,$E$1,$K65+$L65)</f>
        <v>466182</v>
      </c>
      <c r="N65" s="1">
        <f>$M65-$K65</f>
        <v>90228</v>
      </c>
      <c r="O65" s="1">
        <f>INT($M65*0.4)</f>
        <v>186472</v>
      </c>
      <c r="P65" s="1">
        <f>IF($M65+$O65&gt;=$E$1,$E$1,$M65+$O65)</f>
        <v>652654</v>
      </c>
      <c r="Q65" s="1">
        <f>$P65-$M65</f>
        <v>186472</v>
      </c>
      <c r="S65" s="1">
        <f>$X62-$V62-$Y50</f>
        <v>572187</v>
      </c>
      <c r="T65" s="1">
        <f>INT($C65*0.4)</f>
        <v>232363</v>
      </c>
      <c r="U65" s="1">
        <f>IF($S65+$T65&gt;=$E$1,$E$1,$S65+$T65)</f>
        <v>804550</v>
      </c>
      <c r="V65" s="1">
        <f>$U65-$S65</f>
        <v>232363</v>
      </c>
      <c r="W65" s="1">
        <f>INT($U65*0.24)</f>
        <v>193092</v>
      </c>
      <c r="X65" s="1">
        <f>IF($U65+$W65&gt;=$E$1,$E$1,$U65+$W65)</f>
        <v>997642</v>
      </c>
      <c r="Y65" s="1">
        <f>$X65-$U65</f>
        <v>193092</v>
      </c>
      <c r="AA65" s="1">
        <f>$AF62-$AG62-$AD50</f>
        <v>375954</v>
      </c>
      <c r="AB65" s="1">
        <f>INT($AA65*0.24)</f>
        <v>90228</v>
      </c>
      <c r="AC65" s="1">
        <f>IF($AA65+$AB65&gt;=$E$1,$E$1,$AA65+$AB65)</f>
        <v>466182</v>
      </c>
      <c r="AD65" s="1">
        <f>$AC65-$AA65</f>
        <v>90228</v>
      </c>
      <c r="AE65" s="1">
        <f>INT($AC65*0.4)</f>
        <v>186472</v>
      </c>
      <c r="AF65" s="1">
        <f>IF($AC65+$AE65&gt;=$E$1,$E$1,$AC65+$AE65)</f>
        <v>652654</v>
      </c>
      <c r="AG65" s="1">
        <f>$AF65-$AC65</f>
        <v>186472</v>
      </c>
      <c r="AI65" s="1">
        <f>$AK62-$AL50</f>
        <v>375954</v>
      </c>
      <c r="AJ65" s="1">
        <f>INT($AI65*0.24)</f>
        <v>90228</v>
      </c>
      <c r="AK65" s="1">
        <f>IF($AI65+$AJ65&gt;=$E$1,$E$1,$AI65+$AJ65)</f>
        <v>466182</v>
      </c>
      <c r="AL65" s="1">
        <f>$AK65-$AI65</f>
        <v>90228</v>
      </c>
    </row>
    <row r="66" spans="3:35">
      <c r="C66" s="1" t="s">
        <v>33</v>
      </c>
      <c r="K66" s="1" t="s">
        <v>33</v>
      </c>
      <c r="S66" s="1" t="s">
        <v>33</v>
      </c>
      <c r="AA66" s="1" t="s">
        <v>33</v>
      </c>
      <c r="AI66" s="1" t="s">
        <v>33</v>
      </c>
    </row>
    <row r="67" spans="3:38">
      <c r="C67" s="1" t="s">
        <v>8</v>
      </c>
      <c r="D67" s="1" t="s">
        <v>9</v>
      </c>
      <c r="E67" s="1" t="s">
        <v>10</v>
      </c>
      <c r="F67" s="1" t="s">
        <v>11</v>
      </c>
      <c r="G67" s="1" t="s">
        <v>12</v>
      </c>
      <c r="H67" s="1" t="s">
        <v>10</v>
      </c>
      <c r="I67" s="1" t="s">
        <v>11</v>
      </c>
      <c r="K67" s="1" t="s">
        <v>8</v>
      </c>
      <c r="L67" s="1" t="s">
        <v>12</v>
      </c>
      <c r="M67" s="1" t="s">
        <v>10</v>
      </c>
      <c r="N67" s="1" t="s">
        <v>11</v>
      </c>
      <c r="O67" s="1" t="s">
        <v>9</v>
      </c>
      <c r="P67" s="1" t="s">
        <v>10</v>
      </c>
      <c r="Q67" s="1" t="s">
        <v>11</v>
      </c>
      <c r="S67" s="1" t="s">
        <v>8</v>
      </c>
      <c r="T67" s="1" t="s">
        <v>9</v>
      </c>
      <c r="U67" s="1" t="s">
        <v>10</v>
      </c>
      <c r="V67" s="1" t="s">
        <v>11</v>
      </c>
      <c r="W67" s="1" t="s">
        <v>12</v>
      </c>
      <c r="X67" s="1" t="s">
        <v>10</v>
      </c>
      <c r="Y67" s="1" t="s">
        <v>11</v>
      </c>
      <c r="AA67" s="1" t="s">
        <v>8</v>
      </c>
      <c r="AB67" s="1" t="s">
        <v>12</v>
      </c>
      <c r="AC67" s="1" t="s">
        <v>10</v>
      </c>
      <c r="AD67" s="1" t="s">
        <v>11</v>
      </c>
      <c r="AE67" s="1" t="s">
        <v>9</v>
      </c>
      <c r="AF67" s="1" t="s">
        <v>10</v>
      </c>
      <c r="AG67" s="1" t="s">
        <v>11</v>
      </c>
      <c r="AI67" s="1" t="s">
        <v>8</v>
      </c>
      <c r="AJ67" s="1" t="s">
        <v>12</v>
      </c>
      <c r="AK67" s="1" t="s">
        <v>10</v>
      </c>
      <c r="AL67" s="1" t="s">
        <v>11</v>
      </c>
    </row>
    <row r="68" spans="3:38">
      <c r="C68" s="1">
        <f>$H65-$F65-$I53</f>
        <v>574935</v>
      </c>
      <c r="D68" s="1">
        <f>INT($C68*0.4)</f>
        <v>229974</v>
      </c>
      <c r="E68" s="1">
        <f>IF($C68+$D68&gt;=$E$1,$E$1,$C68+$D68)</f>
        <v>804909</v>
      </c>
      <c r="F68" s="1">
        <f>$E68-$C68</f>
        <v>229974</v>
      </c>
      <c r="G68" s="1">
        <f>INT($E68*0.24)</f>
        <v>193178</v>
      </c>
      <c r="H68" s="1">
        <f>IF($E68+$G68&gt;=$E$1,$E$1,$E68+$G68)</f>
        <v>998087</v>
      </c>
      <c r="I68" s="1">
        <f>$H68-$E68</f>
        <v>193178</v>
      </c>
      <c r="K68" s="1">
        <f>$P65-$Q65-$N53</f>
        <v>390051</v>
      </c>
      <c r="L68" s="1">
        <f>INT($K68*0.24)</f>
        <v>93612</v>
      </c>
      <c r="M68" s="1">
        <f>IF($K68+$L68&gt;=$E$1,$E$1,$K68+$L68)</f>
        <v>483663</v>
      </c>
      <c r="N68" s="1">
        <f>$M68-$K68</f>
        <v>93612</v>
      </c>
      <c r="O68" s="1">
        <f>INT($M68*0.4)</f>
        <v>193465</v>
      </c>
      <c r="P68" s="1">
        <f>IF($M68+$O68&gt;=$E$1,$E$1,$M68+$O68)</f>
        <v>677128</v>
      </c>
      <c r="Q68" s="1">
        <f>$P68-$M68</f>
        <v>193465</v>
      </c>
      <c r="S68" s="1">
        <f>$X65-$V65-$Y53</f>
        <v>671060</v>
      </c>
      <c r="T68" s="1">
        <f>INT($C68*0)</f>
        <v>0</v>
      </c>
      <c r="U68" s="1">
        <f>IF($S68+$T68&gt;=$E$1,$E$1,$S68+$T68)</f>
        <v>671060</v>
      </c>
      <c r="V68" s="1">
        <f>$U68-$S68</f>
        <v>0</v>
      </c>
      <c r="W68" s="1">
        <f>INT($U68*0.24)</f>
        <v>161054</v>
      </c>
      <c r="X68" s="1">
        <f>IF($U68+$W68&gt;=$E$1,$E$1,$U68+$W68)</f>
        <v>832114</v>
      </c>
      <c r="Y68" s="1">
        <f>$X68-$U68</f>
        <v>161054</v>
      </c>
      <c r="AA68" s="1">
        <f>$AF65-$AG65-$AD53</f>
        <v>390051</v>
      </c>
      <c r="AB68" s="1">
        <f>INT($AA68*0.24)</f>
        <v>93612</v>
      </c>
      <c r="AC68" s="1">
        <f>IF($AA68+$AB68&gt;=$E$1,$E$1,$AA68+$AB68)</f>
        <v>483663</v>
      </c>
      <c r="AD68" s="1">
        <f>$AC68-$AA68</f>
        <v>93612</v>
      </c>
      <c r="AE68" s="1">
        <f>INT($AC68*0)</f>
        <v>0</v>
      </c>
      <c r="AF68" s="1">
        <f>IF($AC68+$AE68&gt;=$E$1,$E$1,$AC68+$AE68)</f>
        <v>483663</v>
      </c>
      <c r="AG68" s="1">
        <f>$AF68-$AC68</f>
        <v>0</v>
      </c>
      <c r="AI68" s="1">
        <f>$AK65-$AL53</f>
        <v>390051</v>
      </c>
      <c r="AJ68" s="1">
        <f>INT($AI68*0.24)</f>
        <v>93612</v>
      </c>
      <c r="AK68" s="1">
        <f>IF($AI68+$AJ68&gt;=$E$1,$E$1,$AI68+$AJ68)</f>
        <v>483663</v>
      </c>
      <c r="AL68" s="1">
        <f>$AK68-$AI68</f>
        <v>93612</v>
      </c>
    </row>
    <row r="69" spans="3:35">
      <c r="C69" s="1" t="s">
        <v>34</v>
      </c>
      <c r="K69" s="1" t="s">
        <v>34</v>
      </c>
      <c r="S69" s="1" t="s">
        <v>34</v>
      </c>
      <c r="AA69" s="1" t="s">
        <v>34</v>
      </c>
      <c r="AI69" s="1" t="s">
        <v>34</v>
      </c>
    </row>
    <row r="70" spans="3:38">
      <c r="C70" s="1" t="s">
        <v>8</v>
      </c>
      <c r="D70" s="1" t="s">
        <v>9</v>
      </c>
      <c r="E70" s="1" t="s">
        <v>10</v>
      </c>
      <c r="F70" s="1" t="s">
        <v>11</v>
      </c>
      <c r="G70" s="1" t="s">
        <v>12</v>
      </c>
      <c r="H70" s="1" t="s">
        <v>10</v>
      </c>
      <c r="I70" s="1" t="s">
        <v>11</v>
      </c>
      <c r="K70" s="1" t="s">
        <v>8</v>
      </c>
      <c r="L70" s="1" t="s">
        <v>12</v>
      </c>
      <c r="M70" s="1" t="s">
        <v>10</v>
      </c>
      <c r="N70" s="1" t="s">
        <v>11</v>
      </c>
      <c r="O70" s="1" t="s">
        <v>9</v>
      </c>
      <c r="P70" s="1" t="s">
        <v>10</v>
      </c>
      <c r="Q70" s="1" t="s">
        <v>11</v>
      </c>
      <c r="S70" s="1" t="s">
        <v>8</v>
      </c>
      <c r="T70" s="1" t="s">
        <v>9</v>
      </c>
      <c r="U70" s="1" t="s">
        <v>10</v>
      </c>
      <c r="V70" s="1" t="s">
        <v>11</v>
      </c>
      <c r="W70" s="1" t="s">
        <v>12</v>
      </c>
      <c r="X70" s="1" t="s">
        <v>10</v>
      </c>
      <c r="Y70" s="1" t="s">
        <v>11</v>
      </c>
      <c r="AA70" s="1" t="s">
        <v>8</v>
      </c>
      <c r="AB70" s="1" t="s">
        <v>12</v>
      </c>
      <c r="AC70" s="1" t="s">
        <v>10</v>
      </c>
      <c r="AD70" s="1" t="s">
        <v>11</v>
      </c>
      <c r="AE70" s="1" t="s">
        <v>9</v>
      </c>
      <c r="AF70" s="1" t="s">
        <v>10</v>
      </c>
      <c r="AG70" s="1" t="s">
        <v>11</v>
      </c>
      <c r="AI70" s="1" t="s">
        <v>8</v>
      </c>
      <c r="AJ70" s="1" t="s">
        <v>12</v>
      </c>
      <c r="AK70" s="1" t="s">
        <v>10</v>
      </c>
      <c r="AL70" s="1" t="s">
        <v>11</v>
      </c>
    </row>
    <row r="71" spans="3:38">
      <c r="C71" s="1">
        <f>$H68-$F68-$I56</f>
        <v>726882</v>
      </c>
      <c r="D71" s="1">
        <f>INT($C71*0.4)</f>
        <v>290752</v>
      </c>
      <c r="E71" s="1">
        <f>IF($C71+$D71&gt;=$E$1,$E$1,$C71+$D71)</f>
        <v>1000000</v>
      </c>
      <c r="F71" s="1">
        <f>$E71-$C71</f>
        <v>273118</v>
      </c>
      <c r="G71" s="1">
        <f>INT($E71*0.24)</f>
        <v>240000</v>
      </c>
      <c r="H71" s="1">
        <f>IF($E71+$G71&gt;=$E$1,$E$1,$E71+$G71)</f>
        <v>1000000</v>
      </c>
      <c r="I71" s="1">
        <f>$H71-$E71</f>
        <v>0</v>
      </c>
      <c r="K71" s="1">
        <f>$P68-$Q68-$N56</f>
        <v>403923</v>
      </c>
      <c r="L71" s="1">
        <f>INT($K71*0.24)</f>
        <v>96941</v>
      </c>
      <c r="M71" s="1">
        <f>IF($K71+$L71&gt;=$E$1,$E$1,$K71+$L71)</f>
        <v>500864</v>
      </c>
      <c r="N71" s="1">
        <f>$M71-$K71</f>
        <v>96941</v>
      </c>
      <c r="O71" s="1">
        <f>INT($M71*0.4)</f>
        <v>200345</v>
      </c>
      <c r="P71" s="1">
        <f>IF($M71+$O71&gt;=$E$1,$E$1,$M71+$O71)</f>
        <v>701209</v>
      </c>
      <c r="Q71" s="1">
        <f>$P71-$M71</f>
        <v>200345</v>
      </c>
      <c r="S71" s="1">
        <f>$X68-$V68-$Y56</f>
        <v>688228</v>
      </c>
      <c r="T71" s="1">
        <f>INT($C71*0.4)</f>
        <v>290752</v>
      </c>
      <c r="U71" s="1">
        <f>IF($S71+$T71&gt;=$E$1,$E$1,$S71+$T71)</f>
        <v>978980</v>
      </c>
      <c r="V71" s="1">
        <f>$U71-$S71</f>
        <v>290752</v>
      </c>
      <c r="W71" s="1">
        <f>INT($U71*0.24)</f>
        <v>234955</v>
      </c>
      <c r="X71" s="1">
        <f>IF($U71+$W71&gt;=$E$1,$E$1,$U71+$W71)</f>
        <v>1000000</v>
      </c>
      <c r="Y71" s="1">
        <f>$X71-$U71</f>
        <v>21020</v>
      </c>
      <c r="AA71" s="1">
        <f>$AF68-$AG68-$AD56</f>
        <v>403923</v>
      </c>
      <c r="AB71" s="1">
        <f>INT($AA71*0.24)</f>
        <v>96941</v>
      </c>
      <c r="AC71" s="1">
        <f>IF($AA71+$AB71&gt;=$E$1,$E$1,$AA71+$AB71)</f>
        <v>500864</v>
      </c>
      <c r="AD71" s="1">
        <f>$AC71-$AA71</f>
        <v>96941</v>
      </c>
      <c r="AE71" s="1">
        <f>INT($AC71*0.4)</f>
        <v>200345</v>
      </c>
      <c r="AF71" s="1">
        <f>IF($AC71+$AE71&gt;=$E$1,$E$1,$AC71+$AE71)</f>
        <v>701209</v>
      </c>
      <c r="AG71" s="1">
        <f>$AF71-$AC71</f>
        <v>200345</v>
      </c>
      <c r="AI71" s="1">
        <f>$AK68-$AL56</f>
        <v>403923</v>
      </c>
      <c r="AJ71" s="1">
        <f>INT($AI71*0.24)</f>
        <v>96941</v>
      </c>
      <c r="AK71" s="1">
        <f>IF($AI71+$AJ71&gt;=$E$1,$E$1,$AI71+$AJ71)</f>
        <v>500864</v>
      </c>
      <c r="AL71" s="1">
        <f>$AK71-$AI71</f>
        <v>96941</v>
      </c>
    </row>
    <row r="72" spans="3:35">
      <c r="C72" s="1" t="s">
        <v>35</v>
      </c>
      <c r="K72" s="1" t="s">
        <v>35</v>
      </c>
      <c r="S72" s="1" t="s">
        <v>35</v>
      </c>
      <c r="AA72" s="1" t="s">
        <v>35</v>
      </c>
      <c r="AI72" s="1" t="s">
        <v>35</v>
      </c>
    </row>
    <row r="73" spans="3:38">
      <c r="C73" s="1" t="s">
        <v>8</v>
      </c>
      <c r="D73" s="1" t="s">
        <v>9</v>
      </c>
      <c r="E73" s="1" t="s">
        <v>10</v>
      </c>
      <c r="F73" s="1" t="s">
        <v>11</v>
      </c>
      <c r="G73" s="1" t="s">
        <v>12</v>
      </c>
      <c r="H73" s="1" t="s">
        <v>10</v>
      </c>
      <c r="I73" s="1" t="s">
        <v>11</v>
      </c>
      <c r="K73" s="1" t="s">
        <v>8</v>
      </c>
      <c r="L73" s="1" t="s">
        <v>12</v>
      </c>
      <c r="M73" s="1" t="s">
        <v>10</v>
      </c>
      <c r="N73" s="1" t="s">
        <v>11</v>
      </c>
      <c r="O73" s="1" t="s">
        <v>9</v>
      </c>
      <c r="P73" s="1" t="s">
        <v>10</v>
      </c>
      <c r="Q73" s="1" t="s">
        <v>11</v>
      </c>
      <c r="S73" s="1" t="s">
        <v>8</v>
      </c>
      <c r="T73" s="1" t="s">
        <v>9</v>
      </c>
      <c r="U73" s="1" t="s">
        <v>10</v>
      </c>
      <c r="V73" s="1" t="s">
        <v>11</v>
      </c>
      <c r="W73" s="1" t="s">
        <v>12</v>
      </c>
      <c r="X73" s="1" t="s">
        <v>10</v>
      </c>
      <c r="Y73" s="1" t="s">
        <v>11</v>
      </c>
      <c r="AA73" s="1" t="s">
        <v>8</v>
      </c>
      <c r="AB73" s="1" t="s">
        <v>12</v>
      </c>
      <c r="AC73" s="1" t="s">
        <v>10</v>
      </c>
      <c r="AD73" s="1" t="s">
        <v>11</v>
      </c>
      <c r="AE73" s="1" t="s">
        <v>9</v>
      </c>
      <c r="AF73" s="1" t="s">
        <v>10</v>
      </c>
      <c r="AG73" s="1" t="s">
        <v>11</v>
      </c>
      <c r="AI73" s="1" t="s">
        <v>8</v>
      </c>
      <c r="AJ73" s="1" t="s">
        <v>12</v>
      </c>
      <c r="AK73" s="1" t="s">
        <v>10</v>
      </c>
      <c r="AL73" s="1" t="s">
        <v>11</v>
      </c>
    </row>
    <row r="74" spans="3:38">
      <c r="C74" s="1">
        <f>$H71-$F71-$I59</f>
        <v>560285</v>
      </c>
      <c r="D74" s="1">
        <f>INT($C74*0.4)</f>
        <v>224114</v>
      </c>
      <c r="E74" s="1">
        <f>IF($C74+$D74&gt;=$E$1,$E$1,$C74+$D74)</f>
        <v>784399</v>
      </c>
      <c r="F74" s="1">
        <f>$E74-$C74</f>
        <v>224114</v>
      </c>
      <c r="G74" s="1">
        <f>INT($E74*0.24)</f>
        <v>188255</v>
      </c>
      <c r="H74" s="1">
        <f>IF($E74+$G74&gt;=$E$1,$E$1,$E74+$G74)</f>
        <v>972654</v>
      </c>
      <c r="I74" s="1">
        <f>$H74-$E74</f>
        <v>188255</v>
      </c>
      <c r="K74" s="1">
        <f>$P71-$Q71-$N59</f>
        <v>417571</v>
      </c>
      <c r="L74" s="1">
        <f>INT($K74*0.24)</f>
        <v>100217</v>
      </c>
      <c r="M74" s="1">
        <f>IF($K74+$L74&gt;=$E$1,$E$1,$K74+$L74)</f>
        <v>517788</v>
      </c>
      <c r="N74" s="1">
        <f>$M74-$K74</f>
        <v>100217</v>
      </c>
      <c r="O74" s="1">
        <f>INT($M74*0.4)</f>
        <v>207115</v>
      </c>
      <c r="P74" s="1">
        <f>IF($M74+$O74&gt;=$E$1,$E$1,$M74+$O74)</f>
        <v>724903</v>
      </c>
      <c r="Q74" s="1">
        <f>$P74-$M74</f>
        <v>207115</v>
      </c>
      <c r="S74" s="1">
        <f>$X71-$V71-$Y59</f>
        <v>564924</v>
      </c>
      <c r="T74" s="1">
        <f>INT($C74*0)</f>
        <v>0</v>
      </c>
      <c r="U74" s="1">
        <f>IF($S74+$T74&gt;=$E$1,$E$1,$S74+$T74)</f>
        <v>564924</v>
      </c>
      <c r="V74" s="1">
        <f>$U74-$S74</f>
        <v>0</v>
      </c>
      <c r="W74" s="1">
        <f>INT($U74*0.24)</f>
        <v>135581</v>
      </c>
      <c r="X74" s="1">
        <f>IF($U74+$W74&gt;=$E$1,$E$1,$U74+$W74)</f>
        <v>700505</v>
      </c>
      <c r="Y74" s="1">
        <f>$X74-$U74</f>
        <v>135581</v>
      </c>
      <c r="AA74" s="1">
        <f>$AF71-$AG71-$AD59</f>
        <v>417571</v>
      </c>
      <c r="AB74" s="1">
        <f>INT($AA74*0.24)</f>
        <v>100217</v>
      </c>
      <c r="AC74" s="1">
        <f>IF($AA74+$AB74&gt;=$E$1,$E$1,$AA74+$AB74)</f>
        <v>517788</v>
      </c>
      <c r="AD74" s="1">
        <f>$AC74-$AA74</f>
        <v>100217</v>
      </c>
      <c r="AE74" s="1">
        <f>INT($AC74*0)</f>
        <v>0</v>
      </c>
      <c r="AF74" s="1">
        <f>IF($AC74+$AE74&gt;=$E$1,$E$1,$AC74+$AE74)</f>
        <v>517788</v>
      </c>
      <c r="AG74" s="1">
        <f>$AF74-$AC74</f>
        <v>0</v>
      </c>
      <c r="AI74" s="1">
        <f>$AK71-$AL59</f>
        <v>417571</v>
      </c>
      <c r="AJ74" s="1">
        <f>INT($AI74*0.24)</f>
        <v>100217</v>
      </c>
      <c r="AK74" s="1">
        <f>IF($AI74+$AJ74&gt;=$E$1,$E$1,$AI74+$AJ74)</f>
        <v>517788</v>
      </c>
      <c r="AL74" s="1">
        <f>$AK74-$AI74</f>
        <v>100217</v>
      </c>
    </row>
    <row r="75" spans="3:35">
      <c r="C75" s="1" t="s">
        <v>36</v>
      </c>
      <c r="K75" s="1" t="s">
        <v>36</v>
      </c>
      <c r="S75" s="1" t="s">
        <v>36</v>
      </c>
      <c r="AA75" s="1" t="s">
        <v>36</v>
      </c>
      <c r="AI75" s="1" t="s">
        <v>36</v>
      </c>
    </row>
    <row r="76" spans="3:38">
      <c r="C76" s="1" t="s">
        <v>8</v>
      </c>
      <c r="D76" s="1" t="s">
        <v>9</v>
      </c>
      <c r="E76" s="1" t="s">
        <v>10</v>
      </c>
      <c r="F76" s="1" t="s">
        <v>11</v>
      </c>
      <c r="G76" s="1" t="s">
        <v>12</v>
      </c>
      <c r="H76" s="1" t="s">
        <v>10</v>
      </c>
      <c r="I76" s="1" t="s">
        <v>11</v>
      </c>
      <c r="K76" s="1" t="s">
        <v>8</v>
      </c>
      <c r="L76" s="1" t="s">
        <v>12</v>
      </c>
      <c r="M76" s="1" t="s">
        <v>10</v>
      </c>
      <c r="N76" s="1" t="s">
        <v>11</v>
      </c>
      <c r="O76" s="1" t="s">
        <v>9</v>
      </c>
      <c r="P76" s="1" t="s">
        <v>10</v>
      </c>
      <c r="Q76" s="1" t="s">
        <v>11</v>
      </c>
      <c r="S76" s="1" t="s">
        <v>8</v>
      </c>
      <c r="T76" s="1" t="s">
        <v>9</v>
      </c>
      <c r="U76" s="1" t="s">
        <v>10</v>
      </c>
      <c r="V76" s="1" t="s">
        <v>11</v>
      </c>
      <c r="W76" s="1" t="s">
        <v>12</v>
      </c>
      <c r="X76" s="1" t="s">
        <v>10</v>
      </c>
      <c r="Y76" s="1" t="s">
        <v>11</v>
      </c>
      <c r="AA76" s="1" t="s">
        <v>8</v>
      </c>
      <c r="AB76" s="1" t="s">
        <v>12</v>
      </c>
      <c r="AC76" s="1" t="s">
        <v>10</v>
      </c>
      <c r="AD76" s="1" t="s">
        <v>11</v>
      </c>
      <c r="AE76" s="1" t="s">
        <v>9</v>
      </c>
      <c r="AF76" s="1" t="s">
        <v>10</v>
      </c>
      <c r="AG76" s="1" t="s">
        <v>11</v>
      </c>
      <c r="AI76" s="1" t="s">
        <v>8</v>
      </c>
      <c r="AJ76" s="1" t="s">
        <v>12</v>
      </c>
      <c r="AK76" s="1" t="s">
        <v>10</v>
      </c>
      <c r="AL76" s="1" t="s">
        <v>11</v>
      </c>
    </row>
    <row r="77" spans="3:38">
      <c r="C77" s="1">
        <f>$H74-$F74-$I62</f>
        <v>618161</v>
      </c>
      <c r="D77" s="1">
        <f>INT($C77*0.4)</f>
        <v>247264</v>
      </c>
      <c r="E77" s="1">
        <f>IF($C77+$D77&gt;=$E$1,$E$1,$C77+$D77)</f>
        <v>865425</v>
      </c>
      <c r="F77" s="1">
        <f>$E77-$C77</f>
        <v>247264</v>
      </c>
      <c r="G77" s="1">
        <f>INT($E77*0.24)</f>
        <v>207702</v>
      </c>
      <c r="H77" s="1">
        <f>IF($E77+$G77&gt;=$E$1,$E$1,$E77+$G77)</f>
        <v>1000000</v>
      </c>
      <c r="I77" s="1">
        <f>$H77-$E77</f>
        <v>134575</v>
      </c>
      <c r="K77" s="1">
        <f>$P74-$Q74-$N62</f>
        <v>430998</v>
      </c>
      <c r="L77" s="1">
        <f>INT($K77*0.24)</f>
        <v>103439</v>
      </c>
      <c r="M77" s="1">
        <f>IF($K77+$L77&gt;=$E$1,$E$1,$K77+$L77)</f>
        <v>534437</v>
      </c>
      <c r="N77" s="1">
        <f>$M77-$K77</f>
        <v>103439</v>
      </c>
      <c r="O77" s="1">
        <f>INT($M77*0.4)</f>
        <v>213774</v>
      </c>
      <c r="P77" s="1">
        <f>IF($M77+$O77&gt;=$E$1,$E$1,$M77+$O77)</f>
        <v>748211</v>
      </c>
      <c r="Q77" s="1">
        <f>$P77-$M77</f>
        <v>213774</v>
      </c>
      <c r="S77" s="1">
        <f>$X74-$V74-$Y62</f>
        <v>560747</v>
      </c>
      <c r="T77" s="1">
        <f>INT($C77*0.4)</f>
        <v>247264</v>
      </c>
      <c r="U77" s="1">
        <f>IF($S77+$T77&gt;=$E$1,$E$1,$S77+$T77)</f>
        <v>808011</v>
      </c>
      <c r="V77" s="1">
        <f>$U77-$S77</f>
        <v>247264</v>
      </c>
      <c r="W77" s="1">
        <f>INT($U77*0.24)</f>
        <v>193922</v>
      </c>
      <c r="X77" s="1">
        <f>IF($U77+$W77&gt;=$E$1,$E$1,$U77+$W77)</f>
        <v>1000000</v>
      </c>
      <c r="Y77" s="1">
        <f>$X77-$U77</f>
        <v>191989</v>
      </c>
      <c r="AA77" s="1">
        <f>$AF74-$AG74-$AD62</f>
        <v>430998</v>
      </c>
      <c r="AB77" s="1">
        <f>INT($AA77*0.24)</f>
        <v>103439</v>
      </c>
      <c r="AC77" s="1">
        <f>IF($AA77+$AB77&gt;=$E$1,$E$1,$AA77+$AB77)</f>
        <v>534437</v>
      </c>
      <c r="AD77" s="1">
        <f>$AC77-$AA77</f>
        <v>103439</v>
      </c>
      <c r="AE77" s="1">
        <f>INT($AC77*0.4)</f>
        <v>213774</v>
      </c>
      <c r="AF77" s="1">
        <f>IF($AC77+$AE77&gt;=$E$1,$E$1,$AC77+$AE77)</f>
        <v>748211</v>
      </c>
      <c r="AG77" s="1">
        <f>$AF77-$AC77</f>
        <v>213774</v>
      </c>
      <c r="AI77" s="1">
        <f>$AK74-$AL62</f>
        <v>430998</v>
      </c>
      <c r="AJ77" s="1">
        <f>INT($AI77*0.24)</f>
        <v>103439</v>
      </c>
      <c r="AK77" s="1">
        <f>IF($AI77+$AJ77&gt;=$E$1,$E$1,$AI77+$AJ77)</f>
        <v>534437</v>
      </c>
      <c r="AL77" s="1">
        <f>$AK77-$AI77</f>
        <v>103439</v>
      </c>
    </row>
    <row r="78" spans="3:35">
      <c r="C78" s="1" t="s">
        <v>37</v>
      </c>
      <c r="K78" s="1" t="s">
        <v>37</v>
      </c>
      <c r="S78" s="1" t="s">
        <v>37</v>
      </c>
      <c r="AA78" s="1" t="s">
        <v>37</v>
      </c>
      <c r="AI78" s="1" t="s">
        <v>37</v>
      </c>
    </row>
    <row r="79" spans="3:38">
      <c r="C79" s="1" t="s">
        <v>8</v>
      </c>
      <c r="D79" s="1" t="s">
        <v>9</v>
      </c>
      <c r="E79" s="1" t="s">
        <v>10</v>
      </c>
      <c r="F79" s="1" t="s">
        <v>11</v>
      </c>
      <c r="G79" s="1" t="s">
        <v>12</v>
      </c>
      <c r="H79" s="1" t="s">
        <v>10</v>
      </c>
      <c r="I79" s="1" t="s">
        <v>11</v>
      </c>
      <c r="K79" s="1" t="s">
        <v>8</v>
      </c>
      <c r="L79" s="1" t="s">
        <v>12</v>
      </c>
      <c r="M79" s="1" t="s">
        <v>10</v>
      </c>
      <c r="N79" s="1" t="s">
        <v>11</v>
      </c>
      <c r="O79" s="1" t="s">
        <v>9</v>
      </c>
      <c r="P79" s="1" t="s">
        <v>10</v>
      </c>
      <c r="Q79" s="1" t="s">
        <v>11</v>
      </c>
      <c r="S79" s="1" t="s">
        <v>8</v>
      </c>
      <c r="T79" s="1" t="s">
        <v>9</v>
      </c>
      <c r="U79" s="1" t="s">
        <v>10</v>
      </c>
      <c r="V79" s="1" t="s">
        <v>11</v>
      </c>
      <c r="W79" s="1" t="s">
        <v>12</v>
      </c>
      <c r="X79" s="1" t="s">
        <v>10</v>
      </c>
      <c r="Y79" s="1" t="s">
        <v>11</v>
      </c>
      <c r="AA79" s="1" t="s">
        <v>8</v>
      </c>
      <c r="AB79" s="1" t="s">
        <v>12</v>
      </c>
      <c r="AC79" s="1" t="s">
        <v>10</v>
      </c>
      <c r="AD79" s="1" t="s">
        <v>11</v>
      </c>
      <c r="AE79" s="1" t="s">
        <v>9</v>
      </c>
      <c r="AF79" s="1" t="s">
        <v>10</v>
      </c>
      <c r="AG79" s="1" t="s">
        <v>11</v>
      </c>
      <c r="AI79" s="1" t="s">
        <v>8</v>
      </c>
      <c r="AJ79" s="1" t="s">
        <v>12</v>
      </c>
      <c r="AK79" s="1" t="s">
        <v>10</v>
      </c>
      <c r="AL79" s="1" t="s">
        <v>11</v>
      </c>
    </row>
    <row r="80" spans="3:38">
      <c r="C80" s="1">
        <f>$H77-$F77-$I65</f>
        <v>566008</v>
      </c>
      <c r="D80" s="1">
        <f>INT($C80*0.4)</f>
        <v>226403</v>
      </c>
      <c r="E80" s="1">
        <f>IF($C80+$D80&gt;=$E$1,$E$1,$C80+$D80)</f>
        <v>792411</v>
      </c>
      <c r="F80" s="1">
        <f>$E80-$C80</f>
        <v>226403</v>
      </c>
      <c r="G80" s="1">
        <f>INT($E80*0.24)</f>
        <v>190178</v>
      </c>
      <c r="H80" s="1">
        <f>IF($E80+$G80&gt;=$E$1,$E$1,$E80+$G80)</f>
        <v>982589</v>
      </c>
      <c r="I80" s="1">
        <f>$H80-$E80</f>
        <v>190178</v>
      </c>
      <c r="K80" s="1">
        <f>$P77-$Q77-$N65</f>
        <v>444209</v>
      </c>
      <c r="L80" s="1">
        <f>INT($K80*0.24)</f>
        <v>106610</v>
      </c>
      <c r="M80" s="1">
        <f>IF($K80+$L80&gt;=$E$1,$E$1,$K80+$L80)</f>
        <v>550819</v>
      </c>
      <c r="N80" s="1">
        <f>$M80-$K80</f>
        <v>106610</v>
      </c>
      <c r="O80" s="1">
        <f>INT($M80*0.4)</f>
        <v>220327</v>
      </c>
      <c r="P80" s="1">
        <f>IF($M80+$O80&gt;=$E$1,$E$1,$M80+$O80)</f>
        <v>771146</v>
      </c>
      <c r="Q80" s="1">
        <f>$P80-$M80</f>
        <v>220327</v>
      </c>
      <c r="S80" s="1">
        <f>$X77-$V77-$Y65</f>
        <v>559644</v>
      </c>
      <c r="T80" s="1">
        <f>INT($C80*0)</f>
        <v>0</v>
      </c>
      <c r="U80" s="1">
        <f>IF($S80+$T80&gt;=$E$1,$E$1,$S80+$T80)</f>
        <v>559644</v>
      </c>
      <c r="V80" s="1">
        <f>$U80-$S80</f>
        <v>0</v>
      </c>
      <c r="W80" s="1">
        <f>INT($U80*0.24)</f>
        <v>134314</v>
      </c>
      <c r="X80" s="1">
        <f>IF($U80+$W80&gt;=$E$1,$E$1,$U80+$W80)</f>
        <v>693958</v>
      </c>
      <c r="Y80" s="1">
        <f>$X80-$U80</f>
        <v>134314</v>
      </c>
      <c r="AA80" s="1">
        <f>$AF77-$AG77-$AD65</f>
        <v>444209</v>
      </c>
      <c r="AB80" s="1">
        <f>INT($AA80*0.24)</f>
        <v>106610</v>
      </c>
      <c r="AC80" s="1">
        <f>IF($AA80+$AB80&gt;=$E$1,$E$1,$AA80+$AB80)</f>
        <v>550819</v>
      </c>
      <c r="AD80" s="1">
        <f>$AC80-$AA80</f>
        <v>106610</v>
      </c>
      <c r="AE80" s="1">
        <f>INT($AC80*0)</f>
        <v>0</v>
      </c>
      <c r="AF80" s="1">
        <f>IF($AC80+$AE80&gt;=$E$1,$E$1,$AC80+$AE80)</f>
        <v>550819</v>
      </c>
      <c r="AG80" s="1">
        <f>$AF80-$AC80</f>
        <v>0</v>
      </c>
      <c r="AI80" s="1">
        <f>$AK77-$AL65</f>
        <v>444209</v>
      </c>
      <c r="AJ80" s="1">
        <f>INT($AI80*0.24)</f>
        <v>106610</v>
      </c>
      <c r="AK80" s="1">
        <f>IF($AI80+$AJ80&gt;=$E$1,$E$1,$AI80+$AJ80)</f>
        <v>550819</v>
      </c>
      <c r="AL80" s="1">
        <f>$AK80-$AI80</f>
        <v>106610</v>
      </c>
    </row>
    <row r="81" spans="3:35">
      <c r="C81" s="1" t="s">
        <v>38</v>
      </c>
      <c r="K81" s="1" t="s">
        <v>38</v>
      </c>
      <c r="S81" s="1" t="s">
        <v>38</v>
      </c>
      <c r="AA81" s="1" t="s">
        <v>38</v>
      </c>
      <c r="AI81" s="1" t="s">
        <v>38</v>
      </c>
    </row>
    <row r="82" spans="3:38">
      <c r="C82" s="1" t="s">
        <v>8</v>
      </c>
      <c r="D82" s="1" t="s">
        <v>9</v>
      </c>
      <c r="E82" s="1" t="s">
        <v>10</v>
      </c>
      <c r="F82" s="1" t="s">
        <v>11</v>
      </c>
      <c r="G82" s="1" t="s">
        <v>12</v>
      </c>
      <c r="H82" s="1" t="s">
        <v>10</v>
      </c>
      <c r="I82" s="1" t="s">
        <v>11</v>
      </c>
      <c r="K82" s="1" t="s">
        <v>8</v>
      </c>
      <c r="L82" s="1" t="s">
        <v>12</v>
      </c>
      <c r="M82" s="1" t="s">
        <v>10</v>
      </c>
      <c r="N82" s="1" t="s">
        <v>11</v>
      </c>
      <c r="O82" s="1" t="s">
        <v>9</v>
      </c>
      <c r="P82" s="1" t="s">
        <v>10</v>
      </c>
      <c r="Q82" s="1" t="s">
        <v>11</v>
      </c>
      <c r="S82" s="1" t="s">
        <v>8</v>
      </c>
      <c r="T82" s="1" t="s">
        <v>9</v>
      </c>
      <c r="U82" s="1" t="s">
        <v>10</v>
      </c>
      <c r="V82" s="1" t="s">
        <v>11</v>
      </c>
      <c r="W82" s="1" t="s">
        <v>12</v>
      </c>
      <c r="X82" s="1" t="s">
        <v>10</v>
      </c>
      <c r="Y82" s="1" t="s">
        <v>11</v>
      </c>
      <c r="AA82" s="1" t="s">
        <v>8</v>
      </c>
      <c r="AB82" s="1" t="s">
        <v>12</v>
      </c>
      <c r="AC82" s="1" t="s">
        <v>10</v>
      </c>
      <c r="AD82" s="1" t="s">
        <v>11</v>
      </c>
      <c r="AE82" s="1" t="s">
        <v>9</v>
      </c>
      <c r="AF82" s="1" t="s">
        <v>10</v>
      </c>
      <c r="AG82" s="1" t="s">
        <v>11</v>
      </c>
      <c r="AI82" s="1" t="s">
        <v>8</v>
      </c>
      <c r="AJ82" s="1" t="s">
        <v>12</v>
      </c>
      <c r="AK82" s="1" t="s">
        <v>10</v>
      </c>
      <c r="AL82" s="1" t="s">
        <v>11</v>
      </c>
    </row>
    <row r="83" spans="3:38">
      <c r="C83" s="1">
        <f>$H80-$F80-$I68</f>
        <v>563008</v>
      </c>
      <c r="D83" s="1">
        <f>INT($C83*0.4)</f>
        <v>225203</v>
      </c>
      <c r="E83" s="1">
        <f>IF($C83+$D83&gt;=$E$1,$E$1,$C83+$D83)</f>
        <v>788211</v>
      </c>
      <c r="F83" s="1">
        <f>$E83-$C83</f>
        <v>225203</v>
      </c>
      <c r="G83" s="1">
        <f>INT($E83*0.24)</f>
        <v>189170</v>
      </c>
      <c r="H83" s="1">
        <f>IF($E83+$G83&gt;=$E$1,$E$1,$E83+$G83)</f>
        <v>977381</v>
      </c>
      <c r="I83" s="1">
        <f>$H83-$E83</f>
        <v>189170</v>
      </c>
      <c r="K83" s="1">
        <f>$P80-$Q80-$N68</f>
        <v>457207</v>
      </c>
      <c r="L83" s="1">
        <f>INT($K83*0.24)</f>
        <v>109729</v>
      </c>
      <c r="M83" s="1">
        <f>IF($K83+$L83&gt;=$E$1,$E$1,$K83+$L83)</f>
        <v>566936</v>
      </c>
      <c r="N83" s="1">
        <f>$M83-$K83</f>
        <v>109729</v>
      </c>
      <c r="O83" s="1">
        <f>INT($M83*0.4)</f>
        <v>226774</v>
      </c>
      <c r="P83" s="1">
        <f>IF($M83+$O83&gt;=$E$1,$E$1,$M83+$O83)</f>
        <v>793710</v>
      </c>
      <c r="Q83" s="1">
        <f>$P83-$M83</f>
        <v>226774</v>
      </c>
      <c r="S83" s="1">
        <f>$X80-$V80-$Y68</f>
        <v>532904</v>
      </c>
      <c r="T83" s="1">
        <f>INT($C83*0.4)</f>
        <v>225203</v>
      </c>
      <c r="U83" s="1">
        <f>IF($S83+$T83&gt;=$E$1,$E$1,$S83+$T83)</f>
        <v>758107</v>
      </c>
      <c r="V83" s="1">
        <f>$U83-$S83</f>
        <v>225203</v>
      </c>
      <c r="W83" s="1">
        <f>INT($U83*0.24)</f>
        <v>181945</v>
      </c>
      <c r="X83" s="1">
        <f>IF($U83+$W83&gt;=$E$1,$E$1,$U83+$W83)</f>
        <v>940052</v>
      </c>
      <c r="Y83" s="1">
        <f>$X83-$U83</f>
        <v>181945</v>
      </c>
      <c r="AA83" s="1">
        <f>$AF80-$AG80-$AD68</f>
        <v>457207</v>
      </c>
      <c r="AB83" s="1">
        <f>INT($AA83*0.24)</f>
        <v>109729</v>
      </c>
      <c r="AC83" s="1">
        <f>IF($AA83+$AB83&gt;=$E$1,$E$1,$AA83+$AB83)</f>
        <v>566936</v>
      </c>
      <c r="AD83" s="1">
        <f>$AC83-$AA83</f>
        <v>109729</v>
      </c>
      <c r="AE83" s="1">
        <f>INT($AC83*0.4)</f>
        <v>226774</v>
      </c>
      <c r="AF83" s="1">
        <f>IF($AC83+$AE83&gt;=$E$1,$E$1,$AC83+$AE83)</f>
        <v>793710</v>
      </c>
      <c r="AG83" s="1">
        <f>$AF83-$AC83</f>
        <v>226774</v>
      </c>
      <c r="AI83" s="1">
        <f>$AK80-$AL68</f>
        <v>457207</v>
      </c>
      <c r="AJ83" s="1">
        <f>INT($AI83*0.24)</f>
        <v>109729</v>
      </c>
      <c r="AK83" s="1">
        <f>IF($AI83+$AJ83&gt;=$E$1,$E$1,$AI83+$AJ83)</f>
        <v>566936</v>
      </c>
      <c r="AL83" s="1">
        <f>$AK83-$AI83</f>
        <v>109729</v>
      </c>
    </row>
    <row r="84" spans="3:35">
      <c r="C84" s="1" t="s">
        <v>39</v>
      </c>
      <c r="K84" s="1" t="s">
        <v>39</v>
      </c>
      <c r="S84" s="1" t="s">
        <v>39</v>
      </c>
      <c r="AA84" s="1" t="s">
        <v>39</v>
      </c>
      <c r="AI84" s="1" t="s">
        <v>39</v>
      </c>
    </row>
    <row r="85" spans="3:38">
      <c r="C85" s="1" t="s">
        <v>8</v>
      </c>
      <c r="D85" s="1" t="s">
        <v>9</v>
      </c>
      <c r="E85" s="1" t="s">
        <v>10</v>
      </c>
      <c r="F85" s="1" t="s">
        <v>11</v>
      </c>
      <c r="G85" s="1" t="s">
        <v>12</v>
      </c>
      <c r="H85" s="1" t="s">
        <v>10</v>
      </c>
      <c r="I85" s="1" t="s">
        <v>11</v>
      </c>
      <c r="K85" s="1" t="s">
        <v>8</v>
      </c>
      <c r="L85" s="1" t="s">
        <v>12</v>
      </c>
      <c r="M85" s="1" t="s">
        <v>10</v>
      </c>
      <c r="N85" s="1" t="s">
        <v>11</v>
      </c>
      <c r="O85" s="1" t="s">
        <v>9</v>
      </c>
      <c r="P85" s="1" t="s">
        <v>10</v>
      </c>
      <c r="Q85" s="1" t="s">
        <v>11</v>
      </c>
      <c r="S85" s="1" t="s">
        <v>8</v>
      </c>
      <c r="T85" s="1" t="s">
        <v>9</v>
      </c>
      <c r="U85" s="1" t="s">
        <v>10</v>
      </c>
      <c r="V85" s="1" t="s">
        <v>11</v>
      </c>
      <c r="W85" s="1" t="s">
        <v>12</v>
      </c>
      <c r="X85" s="1" t="s">
        <v>10</v>
      </c>
      <c r="Y85" s="1" t="s">
        <v>11</v>
      </c>
      <c r="AA85" s="1" t="s">
        <v>8</v>
      </c>
      <c r="AB85" s="1" t="s">
        <v>12</v>
      </c>
      <c r="AC85" s="1" t="s">
        <v>10</v>
      </c>
      <c r="AD85" s="1" t="s">
        <v>11</v>
      </c>
      <c r="AE85" s="1" t="s">
        <v>9</v>
      </c>
      <c r="AF85" s="1" t="s">
        <v>10</v>
      </c>
      <c r="AG85" s="1" t="s">
        <v>11</v>
      </c>
      <c r="AI85" s="1" t="s">
        <v>8</v>
      </c>
      <c r="AJ85" s="1" t="s">
        <v>12</v>
      </c>
      <c r="AK85" s="1" t="s">
        <v>10</v>
      </c>
      <c r="AL85" s="1" t="s">
        <v>11</v>
      </c>
    </row>
    <row r="86" spans="3:38">
      <c r="C86" s="1">
        <f>$H83-$F83-$I71</f>
        <v>752178</v>
      </c>
      <c r="D86" s="1">
        <f>INT($C86*0.4)</f>
        <v>300871</v>
      </c>
      <c r="E86" s="1">
        <f>IF($C86+$D86&gt;=$E$1,$E$1,$C86+$D86)</f>
        <v>1000000</v>
      </c>
      <c r="F86" s="1">
        <f>$E86-$C86</f>
        <v>247822</v>
      </c>
      <c r="G86" s="1">
        <f>INT($E86*0.24)</f>
        <v>240000</v>
      </c>
      <c r="H86" s="1">
        <f>IF($E86+$G86&gt;=$E$1,$E$1,$E86+$G86)</f>
        <v>1000000</v>
      </c>
      <c r="I86" s="1">
        <f>$H86-$E86</f>
        <v>0</v>
      </c>
      <c r="K86" s="1">
        <f>$P83-$Q83-$N71</f>
        <v>469995</v>
      </c>
      <c r="L86" s="1">
        <f>INT($K86*0.24)</f>
        <v>112798</v>
      </c>
      <c r="M86" s="1">
        <f>IF($K86+$L86&gt;=$E$1,$E$1,$K86+$L86)</f>
        <v>582793</v>
      </c>
      <c r="N86" s="1">
        <f>$M86-$K86</f>
        <v>112798</v>
      </c>
      <c r="O86" s="1">
        <f>INT($M86*0.4)</f>
        <v>233117</v>
      </c>
      <c r="P86" s="1">
        <f>IF($M86+$O86&gt;=$E$1,$E$1,$M86+$O86)</f>
        <v>815910</v>
      </c>
      <c r="Q86" s="1">
        <f>$P86-$M86</f>
        <v>233117</v>
      </c>
      <c r="S86" s="1">
        <f>$X83-$V83-$Y71</f>
        <v>693829</v>
      </c>
      <c r="T86" s="1">
        <f>INT($C86*0)</f>
        <v>0</v>
      </c>
      <c r="U86" s="1">
        <f>IF($S86+$T86&gt;=$E$1,$E$1,$S86+$T86)</f>
        <v>693829</v>
      </c>
      <c r="V86" s="1">
        <f>$U86-$S86</f>
        <v>0</v>
      </c>
      <c r="W86" s="1">
        <f>INT($U86*0.24)</f>
        <v>166518</v>
      </c>
      <c r="X86" s="1">
        <f>IF($U86+$W86&gt;=$E$1,$E$1,$U86+$W86)</f>
        <v>860347</v>
      </c>
      <c r="Y86" s="1">
        <f>$X86-$U86</f>
        <v>166518</v>
      </c>
      <c r="AA86" s="1">
        <f>$AF83-$AG83-$AD71</f>
        <v>469995</v>
      </c>
      <c r="AB86" s="1">
        <f>INT($AA86*0.24)</f>
        <v>112798</v>
      </c>
      <c r="AC86" s="1">
        <f>IF($AA86+$AB86&gt;=$E$1,$E$1,$AA86+$AB86)</f>
        <v>582793</v>
      </c>
      <c r="AD86" s="1">
        <f>$AC86-$AA86</f>
        <v>112798</v>
      </c>
      <c r="AE86" s="1">
        <f>INT($AC86*0)</f>
        <v>0</v>
      </c>
      <c r="AF86" s="1">
        <f>IF($AC86+$AE86&gt;=$E$1,$E$1,$AC86+$AE86)</f>
        <v>582793</v>
      </c>
      <c r="AG86" s="1">
        <f>$AF86-$AC86</f>
        <v>0</v>
      </c>
      <c r="AI86" s="1">
        <f>$AK83-$AL71</f>
        <v>469995</v>
      </c>
      <c r="AJ86" s="1">
        <f>INT($AI86*0.24)</f>
        <v>112798</v>
      </c>
      <c r="AK86" s="1">
        <f>IF($AI86+$AJ86&gt;=$E$1,$E$1,$AI86+$AJ86)</f>
        <v>582793</v>
      </c>
      <c r="AL86" s="1">
        <f>$AK86-$AI86</f>
        <v>112798</v>
      </c>
    </row>
    <row r="87" spans="3:35">
      <c r="C87" s="1" t="s">
        <v>40</v>
      </c>
      <c r="K87" s="1" t="s">
        <v>40</v>
      </c>
      <c r="S87" s="1" t="s">
        <v>40</v>
      </c>
      <c r="AA87" s="1" t="s">
        <v>40</v>
      </c>
      <c r="AI87" s="1" t="s">
        <v>40</v>
      </c>
    </row>
    <row r="88" spans="3:38">
      <c r="C88" s="1" t="s">
        <v>8</v>
      </c>
      <c r="D88" s="1" t="s">
        <v>9</v>
      </c>
      <c r="E88" s="1" t="s">
        <v>10</v>
      </c>
      <c r="F88" s="1" t="s">
        <v>11</v>
      </c>
      <c r="G88" s="1" t="s">
        <v>12</v>
      </c>
      <c r="H88" s="1" t="s">
        <v>10</v>
      </c>
      <c r="I88" s="1" t="s">
        <v>11</v>
      </c>
      <c r="K88" s="1" t="s">
        <v>8</v>
      </c>
      <c r="L88" s="1" t="s">
        <v>12</v>
      </c>
      <c r="M88" s="1" t="s">
        <v>10</v>
      </c>
      <c r="N88" s="1" t="s">
        <v>11</v>
      </c>
      <c r="O88" s="1" t="s">
        <v>9</v>
      </c>
      <c r="P88" s="1" t="s">
        <v>10</v>
      </c>
      <c r="Q88" s="1" t="s">
        <v>11</v>
      </c>
      <c r="S88" s="1" t="s">
        <v>8</v>
      </c>
      <c r="T88" s="1" t="s">
        <v>9</v>
      </c>
      <c r="U88" s="1" t="s">
        <v>10</v>
      </c>
      <c r="V88" s="1" t="s">
        <v>11</v>
      </c>
      <c r="W88" s="1" t="s">
        <v>12</v>
      </c>
      <c r="X88" s="1" t="s">
        <v>10</v>
      </c>
      <c r="Y88" s="1" t="s">
        <v>11</v>
      </c>
      <c r="AA88" s="1" t="s">
        <v>8</v>
      </c>
      <c r="AB88" s="1" t="s">
        <v>12</v>
      </c>
      <c r="AC88" s="1" t="s">
        <v>10</v>
      </c>
      <c r="AD88" s="1" t="s">
        <v>11</v>
      </c>
      <c r="AE88" s="1" t="s">
        <v>9</v>
      </c>
      <c r="AF88" s="1" t="s">
        <v>10</v>
      </c>
      <c r="AG88" s="1" t="s">
        <v>11</v>
      </c>
      <c r="AI88" s="1" t="s">
        <v>8</v>
      </c>
      <c r="AJ88" s="1" t="s">
        <v>12</v>
      </c>
      <c r="AK88" s="1" t="s">
        <v>10</v>
      </c>
      <c r="AL88" s="1" t="s">
        <v>11</v>
      </c>
    </row>
    <row r="89" spans="3:38">
      <c r="C89" s="1">
        <f>$H86-$F86-$I74</f>
        <v>563923</v>
      </c>
      <c r="D89" s="1">
        <f>INT($C89*0.4)</f>
        <v>225569</v>
      </c>
      <c r="E89" s="1">
        <f>IF($C89+$D89&gt;=$E$1,$E$1,$C89+$D89)</f>
        <v>789492</v>
      </c>
      <c r="F89" s="1">
        <f>$E89-$C89</f>
        <v>225569</v>
      </c>
      <c r="G89" s="1">
        <f>INT($E89*0.24)</f>
        <v>189478</v>
      </c>
      <c r="H89" s="1">
        <f>IF($E89+$G89&gt;=$E$1,$E$1,$E89+$G89)</f>
        <v>978970</v>
      </c>
      <c r="I89" s="1">
        <f>$H89-$E89</f>
        <v>189478</v>
      </c>
      <c r="K89" s="1">
        <f>$P86-$Q86-$N74</f>
        <v>482576</v>
      </c>
      <c r="L89" s="1">
        <f>INT($K89*0.24)</f>
        <v>115818</v>
      </c>
      <c r="M89" s="1">
        <f>IF($K89+$L89&gt;=$E$1,$E$1,$K89+$L89)</f>
        <v>598394</v>
      </c>
      <c r="N89" s="1">
        <f>$M89-$K89</f>
        <v>115818</v>
      </c>
      <c r="O89" s="1">
        <f>INT($M89*0.4)</f>
        <v>239357</v>
      </c>
      <c r="P89" s="1">
        <f>IF($M89+$O89&gt;=$E$1,$E$1,$M89+$O89)</f>
        <v>837751</v>
      </c>
      <c r="Q89" s="1">
        <f>$P89-$M89</f>
        <v>239357</v>
      </c>
      <c r="S89" s="1">
        <f>$X86-$V86-$Y74</f>
        <v>724766</v>
      </c>
      <c r="T89" s="1">
        <f>INT($C89*0.4)</f>
        <v>225569</v>
      </c>
      <c r="U89" s="1">
        <f>IF($S89+$T89&gt;=$E$1,$E$1,$S89+$T89)</f>
        <v>950335</v>
      </c>
      <c r="V89" s="1">
        <f>$U89-$S89</f>
        <v>225569</v>
      </c>
      <c r="W89" s="1">
        <f>INT($U89*0.24)</f>
        <v>228080</v>
      </c>
      <c r="X89" s="1">
        <f>IF($U89+$W89&gt;=$E$1,$E$1,$U89+$W89)</f>
        <v>1000000</v>
      </c>
      <c r="Y89" s="1">
        <f>$X89-$U89</f>
        <v>49665</v>
      </c>
      <c r="AA89" s="1">
        <f>$AF86-$AG86-$AD74</f>
        <v>482576</v>
      </c>
      <c r="AB89" s="1">
        <f>INT($AA89*0.24)</f>
        <v>115818</v>
      </c>
      <c r="AC89" s="1">
        <f>IF($AA89+$AB89&gt;=$E$1,$E$1,$AA89+$AB89)</f>
        <v>598394</v>
      </c>
      <c r="AD89" s="1">
        <f>$AC89-$AA89</f>
        <v>115818</v>
      </c>
      <c r="AE89" s="1">
        <f>INT($AC89*0.4)</f>
        <v>239357</v>
      </c>
      <c r="AF89" s="1">
        <f>IF($AC89+$AE89&gt;=$E$1,$E$1,$AC89+$AE89)</f>
        <v>837751</v>
      </c>
      <c r="AG89" s="1">
        <f>$AF89-$AC89</f>
        <v>239357</v>
      </c>
      <c r="AI89" s="1">
        <f>$AK86-$AL74</f>
        <v>482576</v>
      </c>
      <c r="AJ89" s="1">
        <f>INT($AI89*0.24)</f>
        <v>115818</v>
      </c>
      <c r="AK89" s="1">
        <f>IF($AI89+$AJ89&gt;=$E$1,$E$1,$AI89+$AJ89)</f>
        <v>598394</v>
      </c>
      <c r="AL89" s="1">
        <f>$AK89-$AI89</f>
        <v>115818</v>
      </c>
    </row>
    <row r="90" spans="3:35">
      <c r="C90" s="1" t="s">
        <v>41</v>
      </c>
      <c r="K90" s="1" t="s">
        <v>41</v>
      </c>
      <c r="S90" s="1" t="s">
        <v>41</v>
      </c>
      <c r="AA90" s="1" t="s">
        <v>41</v>
      </c>
      <c r="AI90" s="1" t="s">
        <v>41</v>
      </c>
    </row>
    <row r="91" spans="3:38">
      <c r="C91" s="1" t="s">
        <v>8</v>
      </c>
      <c r="D91" s="1" t="s">
        <v>9</v>
      </c>
      <c r="E91" s="1" t="s">
        <v>10</v>
      </c>
      <c r="F91" s="1" t="s">
        <v>11</v>
      </c>
      <c r="G91" s="1" t="s">
        <v>12</v>
      </c>
      <c r="H91" s="1" t="s">
        <v>10</v>
      </c>
      <c r="I91" s="1" t="s">
        <v>11</v>
      </c>
      <c r="K91" s="1" t="s">
        <v>8</v>
      </c>
      <c r="L91" s="1" t="s">
        <v>12</v>
      </c>
      <c r="M91" s="1" t="s">
        <v>10</v>
      </c>
      <c r="N91" s="1" t="s">
        <v>11</v>
      </c>
      <c r="O91" s="1" t="s">
        <v>9</v>
      </c>
      <c r="P91" s="1" t="s">
        <v>10</v>
      </c>
      <c r="Q91" s="1" t="s">
        <v>11</v>
      </c>
      <c r="S91" s="1" t="s">
        <v>8</v>
      </c>
      <c r="T91" s="1" t="s">
        <v>9</v>
      </c>
      <c r="U91" s="1" t="s">
        <v>10</v>
      </c>
      <c r="V91" s="1" t="s">
        <v>11</v>
      </c>
      <c r="W91" s="1" t="s">
        <v>12</v>
      </c>
      <c r="X91" s="1" t="s">
        <v>10</v>
      </c>
      <c r="Y91" s="1" t="s">
        <v>11</v>
      </c>
      <c r="AA91" s="1" t="s">
        <v>8</v>
      </c>
      <c r="AB91" s="1" t="s">
        <v>12</v>
      </c>
      <c r="AC91" s="1" t="s">
        <v>10</v>
      </c>
      <c r="AD91" s="1" t="s">
        <v>11</v>
      </c>
      <c r="AE91" s="1" t="s">
        <v>9</v>
      </c>
      <c r="AF91" s="1" t="s">
        <v>10</v>
      </c>
      <c r="AG91" s="1" t="s">
        <v>11</v>
      </c>
      <c r="AI91" s="1" t="s">
        <v>8</v>
      </c>
      <c r="AJ91" s="1" t="s">
        <v>12</v>
      </c>
      <c r="AK91" s="1" t="s">
        <v>10</v>
      </c>
      <c r="AL91" s="1" t="s">
        <v>11</v>
      </c>
    </row>
    <row r="92" spans="3:38">
      <c r="C92" s="1">
        <f>$H89-$F89-$I77</f>
        <v>618826</v>
      </c>
      <c r="D92" s="1">
        <f>INT($C92*0.4)</f>
        <v>247530</v>
      </c>
      <c r="E92" s="1">
        <f>IF($C92+$D92&gt;=$E$1,$E$1,$C92+$D92)</f>
        <v>866356</v>
      </c>
      <c r="F92" s="1">
        <f>$E92-$C92</f>
        <v>247530</v>
      </c>
      <c r="G92" s="1">
        <f>INT($E92*0.24)</f>
        <v>207925</v>
      </c>
      <c r="H92" s="1">
        <f>IF($E92+$G92&gt;=$E$1,$E$1,$E92+$G92)</f>
        <v>1000000</v>
      </c>
      <c r="I92" s="1">
        <f>$H92-$E92</f>
        <v>133644</v>
      </c>
      <c r="K92" s="1">
        <f>$P89-$Q89-$N77</f>
        <v>494955</v>
      </c>
      <c r="L92" s="1">
        <f>INT($K92*0.24)</f>
        <v>118789</v>
      </c>
      <c r="M92" s="1">
        <f>IF($K92+$L92&gt;=$E$1,$E$1,$K92+$L92)</f>
        <v>613744</v>
      </c>
      <c r="N92" s="1">
        <f>$M92-$K92</f>
        <v>118789</v>
      </c>
      <c r="O92" s="1">
        <f>INT($M92*0.4)</f>
        <v>245497</v>
      </c>
      <c r="P92" s="1">
        <f>IF($M92+$O92&gt;=$E$1,$E$1,$M92+$O92)</f>
        <v>859241</v>
      </c>
      <c r="Q92" s="1">
        <f>$P92-$M92</f>
        <v>245497</v>
      </c>
      <c r="S92" s="1">
        <f>$X89-$V89-$Y77</f>
        <v>582442</v>
      </c>
      <c r="T92" s="1">
        <f>INT($C92*0)</f>
        <v>0</v>
      </c>
      <c r="U92" s="1">
        <f>IF($S92+$T92&gt;=$E$1,$E$1,$S92+$T92)</f>
        <v>582442</v>
      </c>
      <c r="V92" s="1">
        <f>$U92-$S92</f>
        <v>0</v>
      </c>
      <c r="W92" s="1">
        <f>INT($U92*0.24)</f>
        <v>139786</v>
      </c>
      <c r="X92" s="1">
        <f>IF($U92+$W92&gt;=$E$1,$E$1,$U92+$W92)</f>
        <v>722228</v>
      </c>
      <c r="Y92" s="1">
        <f>$X92-$U92</f>
        <v>139786</v>
      </c>
      <c r="AA92" s="1">
        <f>$AF89-$AG89-$AD77</f>
        <v>494955</v>
      </c>
      <c r="AB92" s="1">
        <f>INT($AA92*0.24)</f>
        <v>118789</v>
      </c>
      <c r="AC92" s="1">
        <f>IF($AA92+$AB92&gt;=$E$1,$E$1,$AA92+$AB92)</f>
        <v>613744</v>
      </c>
      <c r="AD92" s="1">
        <f>$AC92-$AA92</f>
        <v>118789</v>
      </c>
      <c r="AE92" s="1">
        <f>INT($AC92*0)</f>
        <v>0</v>
      </c>
      <c r="AF92" s="1">
        <f>IF($AC92+$AE92&gt;=$E$1,$E$1,$AC92+$AE92)</f>
        <v>613744</v>
      </c>
      <c r="AG92" s="1">
        <f>$AF92-$AC92</f>
        <v>0</v>
      </c>
      <c r="AI92" s="1">
        <f>$AK89-$AL77</f>
        <v>494955</v>
      </c>
      <c r="AJ92" s="1">
        <f>INT($AI92*0.24)</f>
        <v>118789</v>
      </c>
      <c r="AK92" s="1">
        <f>IF($AI92+$AJ92&gt;=$E$1,$E$1,$AI92+$AJ92)</f>
        <v>613744</v>
      </c>
      <c r="AL92" s="1">
        <f>$AK92-$AI92</f>
        <v>118789</v>
      </c>
    </row>
    <row r="93" spans="19:33">
      <c r="S93"/>
      <c r="T93"/>
      <c r="U93"/>
      <c r="V93"/>
      <c r="W93"/>
      <c r="X93"/>
      <c r="Y93"/>
      <c r="AA93"/>
      <c r="AB93"/>
      <c r="AC93"/>
      <c r="AD93"/>
      <c r="AE93"/>
      <c r="AF93"/>
      <c r="AG93"/>
    </row>
    <row r="94" spans="19:33">
      <c r="S94"/>
      <c r="T94"/>
      <c r="U94"/>
      <c r="V94"/>
      <c r="W94"/>
      <c r="X94"/>
      <c r="Y94"/>
      <c r="AA94"/>
      <c r="AB94"/>
      <c r="AC94"/>
      <c r="AD94"/>
      <c r="AE94"/>
      <c r="AF94"/>
      <c r="AG94"/>
    </row>
    <row r="95" spans="19:33">
      <c r="S95"/>
      <c r="T95"/>
      <c r="U95"/>
      <c r="V95"/>
      <c r="W95"/>
      <c r="X95"/>
      <c r="Y95"/>
      <c r="AA95"/>
      <c r="AB95"/>
      <c r="AC95"/>
      <c r="AD95"/>
      <c r="AE95"/>
      <c r="AF95"/>
      <c r="AG95"/>
    </row>
  </sheetData>
  <mergeCells count="155">
    <mergeCell ref="C2:I2"/>
    <mergeCell ref="K2:Q2"/>
    <mergeCell ref="S2:Y2"/>
    <mergeCell ref="AA2:AG2"/>
    <mergeCell ref="AI2:AL2"/>
    <mergeCell ref="C3:I3"/>
    <mergeCell ref="K3:Q3"/>
    <mergeCell ref="S3:Y3"/>
    <mergeCell ref="AA3:AG3"/>
    <mergeCell ref="AI3:AL3"/>
    <mergeCell ref="C6:I6"/>
    <mergeCell ref="K6:Q6"/>
    <mergeCell ref="S6:Y6"/>
    <mergeCell ref="AA6:AG6"/>
    <mergeCell ref="AI6:AL6"/>
    <mergeCell ref="C9:I9"/>
    <mergeCell ref="K9:Q9"/>
    <mergeCell ref="S9:Y9"/>
    <mergeCell ref="AA9:AG9"/>
    <mergeCell ref="AI9:AL9"/>
    <mergeCell ref="C12:I12"/>
    <mergeCell ref="K12:Q12"/>
    <mergeCell ref="S12:Y12"/>
    <mergeCell ref="AA12:AG12"/>
    <mergeCell ref="AI12:AL12"/>
    <mergeCell ref="C15:I15"/>
    <mergeCell ref="K15:Q15"/>
    <mergeCell ref="S15:Y15"/>
    <mergeCell ref="AA15:AG15"/>
    <mergeCell ref="AI15:AL15"/>
    <mergeCell ref="C18:I18"/>
    <mergeCell ref="K18:Q18"/>
    <mergeCell ref="S18:Y18"/>
    <mergeCell ref="AA18:AG18"/>
    <mergeCell ref="AI18:AL18"/>
    <mergeCell ref="C21:I21"/>
    <mergeCell ref="K21:Q21"/>
    <mergeCell ref="S21:Y21"/>
    <mergeCell ref="AA21:AG21"/>
    <mergeCell ref="AI21:AL21"/>
    <mergeCell ref="C24:I24"/>
    <mergeCell ref="K24:Q24"/>
    <mergeCell ref="S24:Y24"/>
    <mergeCell ref="AA24:AG24"/>
    <mergeCell ref="AI24:AL24"/>
    <mergeCell ref="C27:I27"/>
    <mergeCell ref="K27:Q27"/>
    <mergeCell ref="S27:Y27"/>
    <mergeCell ref="AA27:AG27"/>
    <mergeCell ref="AI27:AL27"/>
    <mergeCell ref="C30:I30"/>
    <mergeCell ref="K30:Q30"/>
    <mergeCell ref="S30:Y30"/>
    <mergeCell ref="AA30:AG30"/>
    <mergeCell ref="AI30:AL30"/>
    <mergeCell ref="C33:I33"/>
    <mergeCell ref="K33:Q33"/>
    <mergeCell ref="S33:Y33"/>
    <mergeCell ref="AA33:AG33"/>
    <mergeCell ref="AI33:AL33"/>
    <mergeCell ref="C36:I36"/>
    <mergeCell ref="K36:Q36"/>
    <mergeCell ref="S36:Y36"/>
    <mergeCell ref="AA36:AG36"/>
    <mergeCell ref="AI36:AL36"/>
    <mergeCell ref="C39:I39"/>
    <mergeCell ref="K39:Q39"/>
    <mergeCell ref="S39:Y39"/>
    <mergeCell ref="AA39:AG39"/>
    <mergeCell ref="AI39:AL39"/>
    <mergeCell ref="C42:I42"/>
    <mergeCell ref="K42:Q42"/>
    <mergeCell ref="S42:Y42"/>
    <mergeCell ref="AA42:AG42"/>
    <mergeCell ref="AI42:AL42"/>
    <mergeCell ref="C45:I45"/>
    <mergeCell ref="K45:Q45"/>
    <mergeCell ref="S45:Y45"/>
    <mergeCell ref="AA45:AG45"/>
    <mergeCell ref="AI45:AL45"/>
    <mergeCell ref="C48:I48"/>
    <mergeCell ref="K48:Q48"/>
    <mergeCell ref="S48:Y48"/>
    <mergeCell ref="AA48:AG48"/>
    <mergeCell ref="AI48:AL48"/>
    <mergeCell ref="C51:I51"/>
    <mergeCell ref="K51:Q51"/>
    <mergeCell ref="S51:Y51"/>
    <mergeCell ref="AA51:AG51"/>
    <mergeCell ref="AI51:AL51"/>
    <mergeCell ref="C54:I54"/>
    <mergeCell ref="K54:Q54"/>
    <mergeCell ref="S54:Y54"/>
    <mergeCell ref="AA54:AG54"/>
    <mergeCell ref="AI54:AL54"/>
    <mergeCell ref="C57:I57"/>
    <mergeCell ref="K57:Q57"/>
    <mergeCell ref="S57:Y57"/>
    <mergeCell ref="AA57:AG57"/>
    <mergeCell ref="AI57:AL57"/>
    <mergeCell ref="C60:I60"/>
    <mergeCell ref="K60:Q60"/>
    <mergeCell ref="S60:Y60"/>
    <mergeCell ref="AA60:AG60"/>
    <mergeCell ref="AI60:AL60"/>
    <mergeCell ref="C63:I63"/>
    <mergeCell ref="K63:Q63"/>
    <mergeCell ref="S63:Y63"/>
    <mergeCell ref="AA63:AG63"/>
    <mergeCell ref="AI63:AL63"/>
    <mergeCell ref="C66:I66"/>
    <mergeCell ref="K66:Q66"/>
    <mergeCell ref="S66:Y66"/>
    <mergeCell ref="AA66:AG66"/>
    <mergeCell ref="AI66:AL66"/>
    <mergeCell ref="C69:I69"/>
    <mergeCell ref="K69:Q69"/>
    <mergeCell ref="S69:Y69"/>
    <mergeCell ref="AA69:AG69"/>
    <mergeCell ref="AI69:AL69"/>
    <mergeCell ref="C72:I72"/>
    <mergeCell ref="K72:Q72"/>
    <mergeCell ref="S72:Y72"/>
    <mergeCell ref="AA72:AG72"/>
    <mergeCell ref="AI72:AL72"/>
    <mergeCell ref="C75:I75"/>
    <mergeCell ref="K75:Q75"/>
    <mergeCell ref="S75:Y75"/>
    <mergeCell ref="AA75:AG75"/>
    <mergeCell ref="AI75:AL75"/>
    <mergeCell ref="C78:I78"/>
    <mergeCell ref="K78:Q78"/>
    <mergeCell ref="S78:Y78"/>
    <mergeCell ref="AA78:AG78"/>
    <mergeCell ref="AI78:AL78"/>
    <mergeCell ref="C81:I81"/>
    <mergeCell ref="K81:Q81"/>
    <mergeCell ref="S81:Y81"/>
    <mergeCell ref="AA81:AG81"/>
    <mergeCell ref="AI81:AL81"/>
    <mergeCell ref="C84:I84"/>
    <mergeCell ref="K84:Q84"/>
    <mergeCell ref="S84:Y84"/>
    <mergeCell ref="AA84:AG84"/>
    <mergeCell ref="AI84:AL84"/>
    <mergeCell ref="C87:I87"/>
    <mergeCell ref="K87:Q87"/>
    <mergeCell ref="S87:Y87"/>
    <mergeCell ref="AA87:AG87"/>
    <mergeCell ref="AI87:AL87"/>
    <mergeCell ref="C90:I90"/>
    <mergeCell ref="K90:Q90"/>
    <mergeCell ref="S90:Y90"/>
    <mergeCell ref="AA90:AG90"/>
    <mergeCell ref="AI90:AL9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2023-05-12T11:15:00Z</dcterms:created>
  <dcterms:modified xsi:type="dcterms:W3CDTF">2025-09-23T05:35:18Z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0179F533DFC246B0B86BEAB1E3871CF0_12</vt:lpwstr>
  </property>
</Properties>
</file>