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4635"/>
  </bookViews>
  <sheets>
    <sheet name="Blad1" sheetId="1" r:id="rId1"/>
    <sheet name="Blad2" sheetId="2" r:id="rId2"/>
    <sheet name="Blad3" sheetId="3" r:id="rId3"/>
  </sheets>
  <calcPr calcId="124519"/>
</workbook>
</file>

<file path=xl/calcChain.xml><?xml version="1.0" encoding="utf-8"?>
<calcChain xmlns="http://schemas.openxmlformats.org/spreadsheetml/2006/main">
  <c r="E44" i="1"/>
  <c r="L52"/>
  <c r="E52"/>
  <c r="L46"/>
  <c r="E46"/>
  <c r="L45"/>
  <c r="E45"/>
  <c r="L44"/>
  <c r="L43"/>
  <c r="E43"/>
  <c r="L32"/>
  <c r="L34" s="1"/>
  <c r="L26"/>
  <c r="L25"/>
  <c r="L24"/>
  <c r="L23"/>
  <c r="E32"/>
  <c r="E34" s="1"/>
  <c r="E26"/>
  <c r="E25"/>
  <c r="E24"/>
  <c r="E28" s="1"/>
  <c r="E23"/>
  <c r="L13"/>
  <c r="L15" s="1"/>
  <c r="L7"/>
  <c r="L6"/>
  <c r="L5"/>
  <c r="L4"/>
  <c r="E13"/>
  <c r="E15" s="1"/>
  <c r="E6"/>
  <c r="E7"/>
  <c r="E5"/>
  <c r="E9" s="1"/>
  <c r="E4"/>
  <c r="E8" l="1"/>
  <c r="E10" s="1"/>
  <c r="L48"/>
  <c r="E14"/>
  <c r="E16" s="1"/>
  <c r="E17" s="1"/>
  <c r="L8"/>
  <c r="L9"/>
  <c r="L47"/>
  <c r="E48"/>
  <c r="E47"/>
  <c r="L53"/>
  <c r="E53"/>
  <c r="L54"/>
  <c r="E54"/>
  <c r="L27"/>
  <c r="L28"/>
  <c r="L33"/>
  <c r="L35" s="1"/>
  <c r="L36" s="1"/>
  <c r="E27"/>
  <c r="E29" s="1"/>
  <c r="E33"/>
  <c r="E35" s="1"/>
  <c r="E36" s="1"/>
  <c r="L14"/>
  <c r="L16" s="1"/>
  <c r="L17" s="1"/>
  <c r="E18" l="1"/>
  <c r="L10"/>
  <c r="L18" s="1"/>
  <c r="L29"/>
  <c r="L37" s="1"/>
  <c r="L49"/>
  <c r="L55"/>
  <c r="L56" s="1"/>
  <c r="L57" s="1"/>
  <c r="E49"/>
  <c r="E55"/>
  <c r="E56" s="1"/>
  <c r="E37"/>
  <c r="E57" l="1"/>
</calcChain>
</file>

<file path=xl/sharedStrings.xml><?xml version="1.0" encoding="utf-8"?>
<sst xmlns="http://schemas.openxmlformats.org/spreadsheetml/2006/main" count="90" uniqueCount="20">
  <si>
    <t>Trial 1</t>
  </si>
  <si>
    <t>min</t>
  </si>
  <si>
    <t>max</t>
  </si>
  <si>
    <t>stdev</t>
  </si>
  <si>
    <t>mean-min</t>
  </si>
  <si>
    <t>max-mean</t>
  </si>
  <si>
    <t>G</t>
  </si>
  <si>
    <t>mean</t>
  </si>
  <si>
    <t>alpha</t>
  </si>
  <si>
    <t>size</t>
  </si>
  <si>
    <t>sigvalue</t>
  </si>
  <si>
    <t>df</t>
  </si>
  <si>
    <t>t-crit</t>
  </si>
  <si>
    <t>G-crit</t>
  </si>
  <si>
    <t>sig</t>
  </si>
  <si>
    <t>Trial 2</t>
  </si>
  <si>
    <t>Trial 3</t>
  </si>
  <si>
    <t>Trial 4</t>
  </si>
  <si>
    <t>Trial 5</t>
  </si>
  <si>
    <t>Trial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</si>
</sst>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5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11" borderId="0" xfId="0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43" workbookViewId="0">
      <selection activeCell="I54" sqref="I54"/>
    </sheetView>
  </sheetViews>
  <sheetFormatPr defaultRowHeight="15"/>
  <cols>
    <col min="4" max="4" width="10.42578125" bestFit="1" customWidth="1"/>
    <col min="5" max="5" width="10.5703125" bestFit="1" customWidth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D2" s="3" t="s">
        <v>0</v>
      </c>
      <c r="F2" s="4"/>
      <c r="G2" s="5"/>
      <c r="K2" s="3" t="s">
        <v>15</v>
      </c>
    </row>
    <row r="3" spans="1:13">
      <c r="F3" s="4"/>
      <c r="G3" s="5"/>
    </row>
    <row r="4" spans="1:13">
      <c r="A4">
        <v>145</v>
      </c>
      <c r="B4">
        <v>350</v>
      </c>
      <c r="D4" t="s">
        <v>1</v>
      </c>
      <c r="E4" s="1">
        <f>MIN(A4:B14)</f>
        <v>3</v>
      </c>
      <c r="F4" s="4"/>
      <c r="G4" s="5"/>
      <c r="H4">
        <v>145</v>
      </c>
      <c r="I4">
        <v>350</v>
      </c>
      <c r="K4" t="s">
        <v>1</v>
      </c>
      <c r="L4" s="1">
        <f>MIN(H4:I14)</f>
        <v>3</v>
      </c>
    </row>
    <row r="5" spans="1:13">
      <c r="A5">
        <v>125</v>
      </c>
      <c r="B5">
        <v>170</v>
      </c>
      <c r="D5" t="s">
        <v>2</v>
      </c>
      <c r="E5" s="1">
        <f>MAX(A4:B14)</f>
        <v>440</v>
      </c>
      <c r="F5" s="4"/>
      <c r="G5" s="5"/>
      <c r="H5">
        <v>125</v>
      </c>
      <c r="I5">
        <v>170</v>
      </c>
      <c r="K5" t="s">
        <v>2</v>
      </c>
      <c r="L5" s="1">
        <f>MAX(H4:I14)</f>
        <v>410</v>
      </c>
    </row>
    <row r="6" spans="1:13">
      <c r="A6">
        <v>190</v>
      </c>
      <c r="B6">
        <v>180</v>
      </c>
      <c r="D6" t="s">
        <v>7</v>
      </c>
      <c r="E6" s="1">
        <f>AVERAGE(A4:B14)</f>
        <v>185.81818181818181</v>
      </c>
      <c r="F6" s="4"/>
      <c r="G6" s="5"/>
      <c r="H6">
        <v>190</v>
      </c>
      <c r="I6">
        <v>180</v>
      </c>
      <c r="K6" t="s">
        <v>7</v>
      </c>
      <c r="L6" s="1">
        <f>AVERAGE(H4:I14)</f>
        <v>173.71428571428572</v>
      </c>
    </row>
    <row r="7" spans="1:13">
      <c r="A7">
        <v>135</v>
      </c>
      <c r="B7">
        <v>195</v>
      </c>
      <c r="D7" t="s">
        <v>3</v>
      </c>
      <c r="E7" s="1">
        <f>STDEV(A4:B14)</f>
        <v>101.77221828959225</v>
      </c>
      <c r="F7" s="4"/>
      <c r="G7" s="5"/>
      <c r="H7">
        <v>135</v>
      </c>
      <c r="I7">
        <v>195</v>
      </c>
      <c r="K7" t="s">
        <v>3</v>
      </c>
      <c r="L7" s="1">
        <f>STDEV(H4:I14)</f>
        <v>86.551801169671123</v>
      </c>
    </row>
    <row r="8" spans="1:13">
      <c r="A8">
        <v>220</v>
      </c>
      <c r="B8" s="8">
        <v>440</v>
      </c>
      <c r="D8" t="s">
        <v>4</v>
      </c>
      <c r="E8" s="1">
        <f>E6-E4</f>
        <v>182.81818181818181</v>
      </c>
      <c r="F8" s="4"/>
      <c r="G8" s="5"/>
      <c r="H8">
        <v>220</v>
      </c>
      <c r="I8" s="8"/>
      <c r="K8" t="s">
        <v>4</v>
      </c>
      <c r="L8" s="1">
        <f>L6-L4</f>
        <v>170.71428571428572</v>
      </c>
    </row>
    <row r="9" spans="1:13">
      <c r="A9">
        <v>130</v>
      </c>
      <c r="B9">
        <v>215</v>
      </c>
      <c r="D9" t="s">
        <v>5</v>
      </c>
      <c r="E9" s="1">
        <f>E5-E6</f>
        <v>254.18181818181819</v>
      </c>
      <c r="F9" s="4"/>
      <c r="G9" s="5"/>
      <c r="H9">
        <v>130</v>
      </c>
      <c r="I9">
        <v>215</v>
      </c>
      <c r="K9" t="s">
        <v>5</v>
      </c>
      <c r="L9" s="1">
        <f>L5-L6</f>
        <v>236.28571428571428</v>
      </c>
    </row>
    <row r="10" spans="1:13">
      <c r="A10">
        <v>210</v>
      </c>
      <c r="B10">
        <v>135</v>
      </c>
      <c r="D10" t="s">
        <v>6</v>
      </c>
      <c r="E10" s="1">
        <f>MAX(E8:E9)/E7</f>
        <v>2.4975560369387382</v>
      </c>
      <c r="F10" s="4"/>
      <c r="G10" s="5"/>
      <c r="H10">
        <v>210</v>
      </c>
      <c r="I10">
        <v>135</v>
      </c>
      <c r="K10" t="s">
        <v>6</v>
      </c>
      <c r="L10" s="1">
        <f>MAX(L8:L9)/L7</f>
        <v>2.7299918787653361</v>
      </c>
    </row>
    <row r="11" spans="1:13">
      <c r="A11">
        <v>3</v>
      </c>
      <c r="B11">
        <v>410</v>
      </c>
      <c r="E11" s="1"/>
      <c r="F11" s="4"/>
      <c r="G11" s="5"/>
      <c r="H11">
        <v>3</v>
      </c>
      <c r="I11" s="9">
        <v>410</v>
      </c>
      <c r="L11" s="1"/>
    </row>
    <row r="12" spans="1:13">
      <c r="A12">
        <v>165</v>
      </c>
      <c r="B12">
        <v>40</v>
      </c>
      <c r="D12" t="s">
        <v>8</v>
      </c>
      <c r="E12" s="1">
        <v>0.05</v>
      </c>
      <c r="F12" s="4"/>
      <c r="G12" s="5"/>
      <c r="H12">
        <v>165</v>
      </c>
      <c r="I12">
        <v>40</v>
      </c>
      <c r="K12" t="s">
        <v>8</v>
      </c>
      <c r="L12" s="1">
        <v>0.05</v>
      </c>
    </row>
    <row r="13" spans="1:13">
      <c r="A13">
        <v>165</v>
      </c>
      <c r="B13">
        <v>140</v>
      </c>
      <c r="D13" t="s">
        <v>9</v>
      </c>
      <c r="E13" s="1">
        <f>COUNT(A4:B14)</f>
        <v>22</v>
      </c>
      <c r="F13" s="4"/>
      <c r="G13" s="5"/>
      <c r="H13">
        <v>165</v>
      </c>
      <c r="I13">
        <v>140</v>
      </c>
      <c r="K13" t="s">
        <v>9</v>
      </c>
      <c r="L13" s="1">
        <f>COUNT(H4:I14)</f>
        <v>21</v>
      </c>
    </row>
    <row r="14" spans="1:13">
      <c r="A14">
        <v>150</v>
      </c>
      <c r="B14">
        <v>175</v>
      </c>
      <c r="D14" t="s">
        <v>10</v>
      </c>
      <c r="E14" s="1">
        <f>E12/E13</f>
        <v>2.2727272727272731E-3</v>
      </c>
      <c r="F14" s="4"/>
      <c r="G14" s="5"/>
      <c r="H14">
        <v>150</v>
      </c>
      <c r="I14">
        <v>175</v>
      </c>
      <c r="K14" t="s">
        <v>10</v>
      </c>
      <c r="L14" s="1">
        <f>L12/L13</f>
        <v>2.3809523809523812E-3</v>
      </c>
    </row>
    <row r="15" spans="1:13">
      <c r="D15" t="s">
        <v>11</v>
      </c>
      <c r="E15" s="1">
        <f>E13-2</f>
        <v>20</v>
      </c>
      <c r="F15" s="4"/>
      <c r="G15" s="5"/>
      <c r="K15" t="s">
        <v>11</v>
      </c>
      <c r="L15" s="1">
        <f>L13-2</f>
        <v>19</v>
      </c>
    </row>
    <row r="16" spans="1:13">
      <c r="D16" t="s">
        <v>12</v>
      </c>
      <c r="E16" s="1">
        <f>TINV(E14,E15)</f>
        <v>3.4966411942071209</v>
      </c>
      <c r="F16" s="4"/>
      <c r="G16" s="5"/>
      <c r="K16" t="s">
        <v>12</v>
      </c>
      <c r="L16" s="1">
        <f>TINV(L14,L15)</f>
        <v>3.5026559366263683</v>
      </c>
    </row>
    <row r="17" spans="1:13">
      <c r="D17" t="s">
        <v>13</v>
      </c>
      <c r="E17" s="1">
        <f>(E13-1)*E16/SQRT(E13*(E15+E16^2))</f>
        <v>2.7577345234121848</v>
      </c>
      <c r="F17" s="4"/>
      <c r="G17" s="5"/>
      <c r="K17" t="s">
        <v>13</v>
      </c>
      <c r="L17" s="1">
        <f>(L13-1)*L16/SQRT(L13*(L15+L16^2))</f>
        <v>2.7337803560079355</v>
      </c>
    </row>
    <row r="18" spans="1:13">
      <c r="D18" t="s">
        <v>14</v>
      </c>
      <c r="E18" s="6" t="str">
        <f>IF(E10&gt;E17,"yes","no")</f>
        <v>no</v>
      </c>
      <c r="F18" s="4"/>
      <c r="G18" s="5"/>
      <c r="K18" t="s">
        <v>14</v>
      </c>
      <c r="L18" s="6" t="str">
        <f>IF(L10&gt;L17,"yes","no")</f>
        <v>no</v>
      </c>
    </row>
    <row r="19" spans="1:13">
      <c r="G19" s="5"/>
    </row>
    <row r="20" spans="1:13">
      <c r="A20" s="2"/>
      <c r="B20" s="2"/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</row>
    <row r="21" spans="1:13">
      <c r="D21" s="3" t="s">
        <v>16</v>
      </c>
      <c r="G21" s="5"/>
      <c r="K21" s="3" t="s">
        <v>17</v>
      </c>
    </row>
    <row r="22" spans="1:13">
      <c r="G22" s="5"/>
    </row>
    <row r="23" spans="1:13">
      <c r="A23">
        <v>145</v>
      </c>
      <c r="B23" s="10">
        <v>350</v>
      </c>
      <c r="D23" t="s">
        <v>1</v>
      </c>
      <c r="E23" s="1">
        <f>MIN(A23:B33)</f>
        <v>3</v>
      </c>
      <c r="G23" s="5"/>
      <c r="H23">
        <v>145</v>
      </c>
      <c r="I23" s="10"/>
      <c r="K23" t="s">
        <v>1</v>
      </c>
      <c r="L23" s="1">
        <f>MIN(H23:I33)</f>
        <v>3</v>
      </c>
    </row>
    <row r="24" spans="1:13">
      <c r="A24">
        <v>125</v>
      </c>
      <c r="B24">
        <v>170</v>
      </c>
      <c r="D24" t="s">
        <v>2</v>
      </c>
      <c r="E24" s="1">
        <f>MAX(A23:B33)</f>
        <v>350</v>
      </c>
      <c r="G24" s="5"/>
      <c r="H24">
        <v>125</v>
      </c>
      <c r="I24">
        <v>170</v>
      </c>
      <c r="K24" t="s">
        <v>2</v>
      </c>
      <c r="L24" s="1">
        <f>MAX(H23:I33)</f>
        <v>220</v>
      </c>
    </row>
    <row r="25" spans="1:13">
      <c r="A25">
        <v>190</v>
      </c>
      <c r="B25">
        <v>180</v>
      </c>
      <c r="D25" t="s">
        <v>7</v>
      </c>
      <c r="E25" s="1">
        <f>AVERAGE(A23:B33)</f>
        <v>161.9</v>
      </c>
      <c r="G25" s="5"/>
      <c r="H25">
        <v>190</v>
      </c>
      <c r="I25">
        <v>180</v>
      </c>
      <c r="K25" t="s">
        <v>7</v>
      </c>
      <c r="L25" s="1">
        <f>AVERAGE(H23:I33)</f>
        <v>152</v>
      </c>
    </row>
    <row r="26" spans="1:13">
      <c r="A26">
        <v>135</v>
      </c>
      <c r="B26">
        <v>195</v>
      </c>
      <c r="D26" t="s">
        <v>3</v>
      </c>
      <c r="E26" s="1">
        <f>STDEV(A23:B33)</f>
        <v>69.282716003647721</v>
      </c>
      <c r="G26" s="5"/>
      <c r="H26">
        <v>135</v>
      </c>
      <c r="I26">
        <v>195</v>
      </c>
      <c r="K26" t="s">
        <v>3</v>
      </c>
      <c r="L26" s="1">
        <f>STDEV(H23:I33)</f>
        <v>54.750951285495184</v>
      </c>
    </row>
    <row r="27" spans="1:13">
      <c r="A27">
        <v>220</v>
      </c>
      <c r="D27" t="s">
        <v>4</v>
      </c>
      <c r="E27" s="1">
        <f>E25-E23</f>
        <v>158.9</v>
      </c>
      <c r="G27" s="5"/>
      <c r="H27">
        <v>220</v>
      </c>
      <c r="K27" t="s">
        <v>4</v>
      </c>
      <c r="L27" s="1">
        <f>L25-L23</f>
        <v>149</v>
      </c>
    </row>
    <row r="28" spans="1:13">
      <c r="A28">
        <v>130</v>
      </c>
      <c r="B28">
        <v>215</v>
      </c>
      <c r="D28" t="s">
        <v>5</v>
      </c>
      <c r="E28" s="1">
        <f>E24-E25</f>
        <v>188.1</v>
      </c>
      <c r="G28" s="5"/>
      <c r="H28">
        <v>130</v>
      </c>
      <c r="I28">
        <v>215</v>
      </c>
      <c r="K28" t="s">
        <v>5</v>
      </c>
      <c r="L28" s="1">
        <f>L24-L25</f>
        <v>68</v>
      </c>
    </row>
    <row r="29" spans="1:13">
      <c r="A29">
        <v>210</v>
      </c>
      <c r="B29">
        <v>135</v>
      </c>
      <c r="D29" t="s">
        <v>6</v>
      </c>
      <c r="E29" s="1">
        <f>MAX(E27:E28)/E26</f>
        <v>2.7149628485998814</v>
      </c>
      <c r="G29" s="5"/>
      <c r="H29">
        <v>210</v>
      </c>
      <c r="I29">
        <v>135</v>
      </c>
      <c r="K29" t="s">
        <v>6</v>
      </c>
      <c r="L29" s="1">
        <f>MAX(L27:L28)/L26</f>
        <v>2.7214139024370452</v>
      </c>
    </row>
    <row r="30" spans="1:13">
      <c r="A30">
        <v>3</v>
      </c>
      <c r="B30" s="9"/>
      <c r="E30" s="1"/>
      <c r="G30" s="5"/>
      <c r="H30" s="11">
        <v>3</v>
      </c>
      <c r="L30" s="1"/>
    </row>
    <row r="31" spans="1:13">
      <c r="A31">
        <v>165</v>
      </c>
      <c r="B31">
        <v>40</v>
      </c>
      <c r="D31" t="s">
        <v>8</v>
      </c>
      <c r="E31" s="1">
        <v>0.05</v>
      </c>
      <c r="G31" s="5"/>
      <c r="H31">
        <v>165</v>
      </c>
      <c r="I31">
        <v>40</v>
      </c>
      <c r="K31" t="s">
        <v>8</v>
      </c>
      <c r="L31" s="1">
        <v>0.05</v>
      </c>
    </row>
    <row r="32" spans="1:13">
      <c r="A32">
        <v>165</v>
      </c>
      <c r="B32">
        <v>140</v>
      </c>
      <c r="D32" t="s">
        <v>9</v>
      </c>
      <c r="E32" s="1">
        <f>COUNT(A23:B33)</f>
        <v>20</v>
      </c>
      <c r="G32" s="5"/>
      <c r="H32">
        <v>165</v>
      </c>
      <c r="I32">
        <v>140</v>
      </c>
      <c r="K32" t="s">
        <v>9</v>
      </c>
      <c r="L32" s="1">
        <f>COUNT(H23:I33)</f>
        <v>19</v>
      </c>
    </row>
    <row r="33" spans="1:13">
      <c r="A33">
        <v>150</v>
      </c>
      <c r="B33">
        <v>175</v>
      </c>
      <c r="D33" t="s">
        <v>10</v>
      </c>
      <c r="E33" s="1">
        <f>E31/E32</f>
        <v>2.5000000000000001E-3</v>
      </c>
      <c r="G33" s="5"/>
      <c r="H33">
        <v>150</v>
      </c>
      <c r="I33">
        <v>175</v>
      </c>
      <c r="K33" t="s">
        <v>10</v>
      </c>
      <c r="L33" s="1">
        <f>L31/L32</f>
        <v>2.631578947368421E-3</v>
      </c>
    </row>
    <row r="34" spans="1:13">
      <c r="D34" t="s">
        <v>11</v>
      </c>
      <c r="E34" s="1">
        <f>E32-2</f>
        <v>18</v>
      </c>
      <c r="G34" s="5"/>
      <c r="K34" t="s">
        <v>11</v>
      </c>
      <c r="L34" s="1">
        <f>L32-2</f>
        <v>17</v>
      </c>
    </row>
    <row r="35" spans="1:13">
      <c r="D35" t="s">
        <v>12</v>
      </c>
      <c r="E35" s="1">
        <f>TINV(E33,E34)</f>
        <v>3.5101041288001866</v>
      </c>
      <c r="G35" s="5"/>
      <c r="K35" t="s">
        <v>12</v>
      </c>
      <c r="L35" s="1">
        <f>TINV(L33,L34)</f>
        <v>3.5192999588500218</v>
      </c>
    </row>
    <row r="36" spans="1:13">
      <c r="D36" t="s">
        <v>13</v>
      </c>
      <c r="E36" s="1">
        <f>(E32-1)*E35/SQRT(E32*(E34+E35^2))</f>
        <v>2.7082456450439336</v>
      </c>
      <c r="G36" s="5"/>
      <c r="K36" t="s">
        <v>13</v>
      </c>
      <c r="L36" s="1">
        <f>(L32-1)*L35/SQRT(L32*(L34+L35^2))</f>
        <v>2.6809310961790245</v>
      </c>
    </row>
    <row r="37" spans="1:13">
      <c r="D37" t="s">
        <v>14</v>
      </c>
      <c r="E37" s="7" t="str">
        <f>IF(E29&gt;E36,"yes","no")</f>
        <v>yes</v>
      </c>
      <c r="G37" s="5"/>
      <c r="K37" t="s">
        <v>14</v>
      </c>
      <c r="L37" s="7" t="str">
        <f>IF(L29&gt;L36,"yes","no")</f>
        <v>yes</v>
      </c>
    </row>
    <row r="38" spans="1:13">
      <c r="G38" s="5"/>
    </row>
    <row r="39" spans="1:13">
      <c r="G39" s="5"/>
    </row>
    <row r="40" spans="1:13">
      <c r="A40" s="2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</row>
    <row r="41" spans="1:13">
      <c r="D41" s="3" t="s">
        <v>18</v>
      </c>
      <c r="G41" s="5"/>
      <c r="K41" s="3" t="s">
        <v>19</v>
      </c>
    </row>
    <row r="42" spans="1:13">
      <c r="G42" s="5"/>
    </row>
    <row r="43" spans="1:13">
      <c r="A43">
        <v>145</v>
      </c>
      <c r="D43" t="s">
        <v>1</v>
      </c>
      <c r="E43" s="1">
        <f>MIN(A43:B53)</f>
        <v>125</v>
      </c>
      <c r="G43" s="5"/>
      <c r="H43">
        <v>145</v>
      </c>
      <c r="K43" t="s">
        <v>1</v>
      </c>
      <c r="L43" s="1">
        <f>MIN(H43:I53)</f>
        <v>3</v>
      </c>
    </row>
    <row r="44" spans="1:13">
      <c r="A44">
        <v>125</v>
      </c>
      <c r="B44">
        <v>170</v>
      </c>
      <c r="D44" t="s">
        <v>2</v>
      </c>
      <c r="E44" s="1">
        <f>MAX(A43:B53)</f>
        <v>220</v>
      </c>
      <c r="G44" s="5"/>
      <c r="H44">
        <v>125</v>
      </c>
      <c r="I44">
        <v>170</v>
      </c>
      <c r="K44" t="s">
        <v>2</v>
      </c>
      <c r="L44" s="1">
        <f>MAX(H43:I53)</f>
        <v>215</v>
      </c>
    </row>
    <row r="45" spans="1:13">
      <c r="A45">
        <v>190</v>
      </c>
      <c r="B45">
        <v>180</v>
      </c>
      <c r="D45" t="s">
        <v>7</v>
      </c>
      <c r="E45" s="1">
        <f>AVERAGE(A43:B53)</f>
        <v>167.35294117647058</v>
      </c>
      <c r="G45" s="5"/>
      <c r="H45">
        <v>190</v>
      </c>
      <c r="I45">
        <v>180</v>
      </c>
      <c r="K45" t="s">
        <v>7</v>
      </c>
      <c r="L45" s="1">
        <f>AVERAGE(H43:I53)</f>
        <v>148.22222222222223</v>
      </c>
    </row>
    <row r="46" spans="1:13">
      <c r="A46">
        <v>135</v>
      </c>
      <c r="B46">
        <v>195</v>
      </c>
      <c r="D46" t="s">
        <v>3</v>
      </c>
      <c r="E46" s="1">
        <f>STDEV(A43:B53)</f>
        <v>30.828033460777633</v>
      </c>
      <c r="G46" s="5"/>
      <c r="H46">
        <v>135</v>
      </c>
      <c r="I46">
        <v>195</v>
      </c>
      <c r="K46" t="s">
        <v>3</v>
      </c>
      <c r="L46" s="1">
        <f>STDEV(H43:I53)</f>
        <v>53.729776557220944</v>
      </c>
    </row>
    <row r="47" spans="1:13">
      <c r="A47" s="12">
        <v>220</v>
      </c>
      <c r="D47" t="s">
        <v>4</v>
      </c>
      <c r="E47" s="1">
        <f>E45-E43</f>
        <v>42.35294117647058</v>
      </c>
      <c r="G47" s="5"/>
      <c r="H47" s="12"/>
      <c r="K47" t="s">
        <v>4</v>
      </c>
      <c r="L47" s="1">
        <f>L45-L43</f>
        <v>145.22222222222223</v>
      </c>
    </row>
    <row r="48" spans="1:13">
      <c r="A48">
        <v>130</v>
      </c>
      <c r="B48">
        <v>215</v>
      </c>
      <c r="D48" t="s">
        <v>5</v>
      </c>
      <c r="E48" s="1">
        <f>E44-E45</f>
        <v>52.64705882352942</v>
      </c>
      <c r="G48" s="5"/>
      <c r="H48">
        <v>130</v>
      </c>
      <c r="I48">
        <v>215</v>
      </c>
      <c r="K48" t="s">
        <v>5</v>
      </c>
      <c r="L48" s="1">
        <f>L44-L45</f>
        <v>66.777777777777771</v>
      </c>
    </row>
    <row r="49" spans="1:12">
      <c r="A49">
        <v>210</v>
      </c>
      <c r="B49">
        <v>135</v>
      </c>
      <c r="D49" t="s">
        <v>6</v>
      </c>
      <c r="E49" s="1">
        <f>MAX(E47:E48)/E46</f>
        <v>1.7077657220825335</v>
      </c>
      <c r="G49" s="5"/>
      <c r="H49">
        <v>210</v>
      </c>
      <c r="I49">
        <v>135</v>
      </c>
      <c r="K49" t="s">
        <v>6</v>
      </c>
      <c r="L49" s="1">
        <f>MAX(L47:L48)/L46</f>
        <v>2.7028257239738189</v>
      </c>
    </row>
    <row r="50" spans="1:12">
      <c r="A50" s="11"/>
      <c r="E50" s="1"/>
      <c r="G50" s="5"/>
      <c r="H50">
        <v>3</v>
      </c>
      <c r="L50" s="1"/>
    </row>
    <row r="51" spans="1:12">
      <c r="A51">
        <v>165</v>
      </c>
      <c r="D51" t="s">
        <v>8</v>
      </c>
      <c r="E51" s="1">
        <v>0.05</v>
      </c>
      <c r="G51" s="5"/>
      <c r="H51">
        <v>165</v>
      </c>
      <c r="I51">
        <v>40</v>
      </c>
      <c r="K51" t="s">
        <v>8</v>
      </c>
      <c r="L51" s="1">
        <v>0.05</v>
      </c>
    </row>
    <row r="52" spans="1:12">
      <c r="A52">
        <v>165</v>
      </c>
      <c r="B52">
        <v>140</v>
      </c>
      <c r="D52" t="s">
        <v>9</v>
      </c>
      <c r="E52" s="1">
        <f>COUNT(A43:B53)</f>
        <v>17</v>
      </c>
      <c r="G52" s="5"/>
      <c r="H52">
        <v>165</v>
      </c>
      <c r="I52">
        <v>140</v>
      </c>
      <c r="K52" t="s">
        <v>9</v>
      </c>
      <c r="L52" s="1">
        <f>COUNT(H43:I53)</f>
        <v>18</v>
      </c>
    </row>
    <row r="53" spans="1:12">
      <c r="A53">
        <v>150</v>
      </c>
      <c r="B53">
        <v>175</v>
      </c>
      <c r="D53" t="s">
        <v>10</v>
      </c>
      <c r="E53" s="1">
        <f>E51/E52</f>
        <v>2.9411764705882353E-3</v>
      </c>
      <c r="G53" s="5"/>
      <c r="H53">
        <v>150</v>
      </c>
      <c r="I53">
        <v>175</v>
      </c>
      <c r="K53" t="s">
        <v>10</v>
      </c>
      <c r="L53" s="1">
        <f>L51/L52</f>
        <v>2.7777777777777779E-3</v>
      </c>
    </row>
    <row r="54" spans="1:12">
      <c r="D54" t="s">
        <v>11</v>
      </c>
      <c r="E54" s="1">
        <f>E52-2</f>
        <v>15</v>
      </c>
      <c r="G54" s="5"/>
      <c r="K54" t="s">
        <v>11</v>
      </c>
      <c r="L54" s="1">
        <f>L52-2</f>
        <v>16</v>
      </c>
    </row>
    <row r="55" spans="1:12">
      <c r="D55" t="s">
        <v>12</v>
      </c>
      <c r="E55" s="1">
        <f>TINV(E53,E54)</f>
        <v>3.5446767891129856</v>
      </c>
      <c r="G55" s="5"/>
      <c r="K55" t="s">
        <v>12</v>
      </c>
      <c r="L55" s="1">
        <f>TINV(L53,L54)</f>
        <v>3.5306479419349399</v>
      </c>
    </row>
    <row r="56" spans="1:12">
      <c r="D56" t="s">
        <v>13</v>
      </c>
      <c r="E56" s="1">
        <f>(E52-1)*E55/SQRT(E52*(E54+E55^2))</f>
        <v>2.6199636395018007</v>
      </c>
      <c r="G56" s="5"/>
      <c r="K56" t="s">
        <v>13</v>
      </c>
      <c r="L56" s="1">
        <f>(L52-1)*L55/SQRT(L52*(L54+L55^2))</f>
        <v>2.6515991196766224</v>
      </c>
    </row>
    <row r="57" spans="1:12">
      <c r="D57" t="s">
        <v>14</v>
      </c>
      <c r="E57" s="1" t="str">
        <f>IF(E49&gt;E56,"yes","no")</f>
        <v>no</v>
      </c>
      <c r="G57" s="5"/>
      <c r="K57" t="s">
        <v>14</v>
      </c>
      <c r="L57" s="7" t="str">
        <f>IF(L49&gt;L56,"yes","no")</f>
        <v>yes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2018-03-11T14:28:22Z</dcterms:created>
  <dcterms:modified xsi:type="dcterms:W3CDTF">2018-03-11T15:39:22Z</dcterms:modified>
</cp:coreProperties>
</file>