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2-all-distilroberta-v1\5-Tuberculosis Counting on Sputum Smear via Deep Learning\"/>
    </mc:Choice>
  </mc:AlternateContent>
  <xr:revisionPtr revIDLastSave="0" documentId="13_ncr:1_{DA6F23A0-EADB-4ACC-8208-1892EBB2235C}" xr6:coauthVersionLast="47" xr6:coauthVersionMax="47" xr10:uidLastSave="{00000000-0000-0000-0000-000000000000}"/>
  <bookViews>
    <workbookView xWindow="780" yWindow="780" windowWidth="22290" windowHeight="14415" xr2:uid="{D960FAEC-4BDF-40EC-84DE-973B2731486F}"/>
  </bookViews>
  <sheets>
    <sheet name="Tuberculosis Counting on Sputum"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 i="1" l="1"/>
  <c r="AI2" i="1"/>
  <c r="AH2" i="1"/>
  <c r="AE11" i="1"/>
  <c r="AD11" i="1"/>
  <c r="AA11" i="1"/>
  <c r="AE10" i="1"/>
  <c r="AD10" i="1"/>
  <c r="AA10" i="1"/>
  <c r="AE9" i="1"/>
  <c r="AD9" i="1"/>
  <c r="AA9" i="1"/>
  <c r="AE8" i="1"/>
  <c r="AD8" i="1"/>
  <c r="AA8" i="1"/>
  <c r="AE7" i="1"/>
  <c r="AD7" i="1"/>
  <c r="AA7" i="1"/>
  <c r="AC6" i="1" a="1"/>
  <c r="AC6" i="1" s="1"/>
  <c r="AE6" i="1" s="1"/>
  <c r="AB6" i="1" a="1"/>
  <c r="AB6" i="1" s="1"/>
  <c r="AD6" i="1" s="1"/>
  <c r="AA6" i="1"/>
  <c r="AC5" i="1" a="1"/>
  <c r="AC5" i="1" s="1"/>
  <c r="AE5" i="1" s="1"/>
  <c r="AB5" i="1" a="1"/>
  <c r="AB5" i="1" s="1"/>
  <c r="AD5" i="1" s="1"/>
  <c r="AA5" i="1"/>
  <c r="AC4" i="1" a="1"/>
  <c r="AC4" i="1" s="1"/>
  <c r="AE4" i="1" s="1"/>
  <c r="AB4" i="1" a="1"/>
  <c r="AB4" i="1" s="1"/>
  <c r="AD4" i="1" s="1"/>
  <c r="AA4" i="1"/>
  <c r="AC3" i="1" a="1"/>
  <c r="AC3" i="1" s="1"/>
  <c r="AE3" i="1" s="1"/>
  <c r="AB3" i="1" a="1"/>
  <c r="AB3" i="1" s="1"/>
  <c r="AD3" i="1" s="1"/>
  <c r="AA3" i="1"/>
  <c r="AC2" i="1" a="1"/>
  <c r="AC2" i="1" s="1"/>
  <c r="AE2" i="1" s="1"/>
  <c r="AG2" i="1" s="1"/>
  <c r="AB2" i="1" a="1"/>
  <c r="AB2" i="1" s="1"/>
  <c r="AD2" i="1" s="1"/>
  <c r="AF2" i="1" s="1"/>
  <c r="AA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<sst xmlns="http://schemas.openxmlformats.org/spreadsheetml/2006/main" count="137" uniqueCount="94">
  <si>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</si>
  <si>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</si>
  <si>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</si>
  <si>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</si>
  <si>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</si>
  <si>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</si>
  <si>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</si>
  <si>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</si>
  <si>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</si>
  <si>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</si>
  <si>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</si>
  <si>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</si>
  <si>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</si>
  <si>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</si>
  <si>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</si>
  <si>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</si>
  <si>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</si>
  <si>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</si>
  <si>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</si>
  <si>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</si>
  <si>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</si>
  <si>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</si>
  <si>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</si>
  <si>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</si>
  <si>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997f35f3235e1ed6070a7ea6125ff6e7fad5516c</t>
  </si>
  <si>
    <t>Detection And Counting Bacilli Tuberculosis Images Using Classical Image Processing And Deep Learning</t>
  </si>
  <si>
    <t>Tuberculosis (TB) has been known as the top two murdering disease worldwide after HIV/AIDS. Indonesia is the second country with the highest number of tuberculosis. One of the reasons for the high number of cases is that the microscopic sputum smear image analysis process takes a long time. This study compares the detection and counting of bacilli images using classical image processing and deep learning to ascertain the performance of both methods. Steps in classical image processing consist of RGB to HSV converting, HSV thresholding, morphological operation and bacilli counting. YOLOv5 is used as deep learning method in this research to detect and count bacilli. While classical image processing accuracy is 59.59%, YOLOv5 can achieve 86.09% which is better than the previous research. By comparing classical image processing methods and deep learning, it is evident that deep learning techniques can detect and count overlapping bacilli. This result can be further improved by increasing the learning dataset especially the severe TB patient.</t>
  </si>
  <si>
    <t>Heny Yuniarti, Chastine Fatichah, Riyanto Sigit</t>
  </si>
  <si>
    <t>N/A</t>
  </si>
  <si>
    <t>Book, Conference</t>
  </si>
  <si>
    <t>Proceedings of the 2024 2nd International Conference on Communications, Computing and Artificial Intelligence</t>
  </si>
  <si>
    <t>-</t>
  </si>
  <si>
    <t>other type</t>
  </si>
  <si>
    <t>2024 2nd International Conference on Communications, Computing and Artificial Intelligence</t>
  </si>
  <si>
    <t>No</t>
  </si>
  <si>
    <t>https://www.semanticscholar.org/paper/997f35f3235e1ed6070a7ea6125ff6e7fad5516c</t>
  </si>
  <si>
    <t>10.1145/3676581.3676589</t>
  </si>
  <si>
    <t>Semantic Scholar</t>
  </si>
  <si>
    <t>Moderately relevant</t>
  </si>
  <si>
    <t>129316cb6a75f9f4bccbd26ecae5645cbd294506</t>
  </si>
  <si>
    <t>Tuberculosis Bacteria Detection And Counting In Fluorescence Microscopy Images Using A Multi-Stage Deep Learning Pipeline</t>
  </si>
  <si>
    <t>The manual observation of sputum smears by fluorescence microscopy for the diagnosis and treatment monitoring of patients with tuberculosis (TB) is a laborious and subjective task. In this work, we introduce an automatic pipeline which employs a novel deep learning-based approach to rapidly detect Mycobacterium tuberculosis (Mtb) organisms in sputum samples and thus quantify the burden of the disease. Fluorescence microscopy images are used as input in a series of networks, which ultimately produces a final count of present bacteria more quickly and consistently than manual analysis by healthcare workers. The pipeline consists of four stages: annotation by cycle-consistent generative adversarial networks (GANs), extraction of salient image patches, classification of the extracted patches, and finally, regression to yield the final bacteria count. We empirically evaluate the individual stages of the pipeline as well as perform a unified evaluation on previously unseen data that were given ground-truth labels by an experienced microscopist. We show that with no human intervention, the pipeline can provide the bacterial count for a sample of images with an error of less than 5%.</t>
  </si>
  <si>
    <t>Marios Zachariou, Ognjen Arandjelovﾃｭc, W. Sabiiti, B. Mtafya, D. Sloan</t>
  </si>
  <si>
    <t>Computer Science</t>
  </si>
  <si>
    <t>JournalArticle</t>
  </si>
  <si>
    <t>Inf.</t>
  </si>
  <si>
    <t>Yes</t>
  </si>
  <si>
    <t>https://www.mdpi.com/2078-2489/13/2/96/pdf?version=1645153190</t>
  </si>
  <si>
    <t>https://www.semanticscholar.org/paper/129316cb6a75f9f4bccbd26ecae5645cbd294506</t>
  </si>
  <si>
    <t>10.3390/info13020096</t>
  </si>
  <si>
    <t>A Systematic Review And Repeatability Study On The Use Of Deep Learning For Classifying And Detecting Tuberculosis Bacilli In Microscopic Images</t>
  </si>
  <si>
    <t>Tuberculosis (TB) is among the leading causes of death worldwide from a single infectious agent. This disease usually affects the lungs (pulmonary TB) and can be cured in most cases with a quick diagnosis and proper treatment. Microscopic sputum smear is widely used to diagnose and manage pulmonary TB. Despite being relatively fast and low cost, it can be exhausting because it depends on manually counting TB bacilli (Mycobacterium tuberculosis) in microscope images. In this context, different Deep Learning (DL) techniques are proposed in the literature to assist in performing smear microscopy. This article presents a systematic review based on the PRISMA procedure, which investigates which DL techniques can contribute to classifying TB bacilli in microscopic images of sputum smears using the Ziehl-Nielsen method. After an extensive search and a careful inclusion/exclusion procedure, 28 papers were selected from a total of 400 papers retrieved from nine databases. Based on these articles, the DL techniques are presented as possible solutions to improve smear microscopy. The main concepts necessary to understand how such techniques are proposed and used are also presented. In addition, replication work is also carried out, verifying reproducibility and comparing different works in the literature. In this review, we look at how DL techniques can be a partner to make sputum smear microscopy faster and more efficient. We also identify some gaps in the literature that can guide which issues can be addressed in other works to contribute to the practical use of these methods in laboratories.</t>
  </si>
  <si>
    <t>Mota Carvalho TF, Santos VLA, Silva JCF, Figueredo LJA, de Miranda SS, Duarte RO, Guimarﾃ｣es FG</t>
  </si>
  <si>
    <t>Humans, Mycobacterium tuberculosis, Reproducibility of Results, Deep Learning, Tuberculosis, Pulmonary, Tuberculosis, Sensitivity and Specificity</t>
  </si>
  <si>
    <t>Systematic Review</t>
  </si>
  <si>
    <t>Progress in biophysics and molecular biology</t>
  </si>
  <si>
    <t>180-181</t>
  </si>
  <si>
    <t>Other Type</t>
  </si>
  <si>
    <t>https://pubmed.ncbi.nlm.nih.gov/37023799</t>
  </si>
  <si>
    <t>10.1016/j.pbiomolbio.2023.03.002</t>
  </si>
  <si>
    <t>PubMed</t>
  </si>
  <si>
    <t>Computational Techniques For The Automated Detection Of Mycobacterium Tuberculosis From Digitized Sputum Smear Microscopic Images: A Systematic Review</t>
  </si>
  <si>
    <t>Tuberculosis is an infectious disease that is caused by Mycobacterium tuberculosis (MTB), which mostly affects the lungs of humans. Bright-field microscopy and fluorescence microscopy are two major testing techniques used for tuberculosis (TB) detection. TB bacilli were identified and counted manually from sputum under a microscope and were found to be tedious, laborious and error prone. To eliminate this problem, traditional image processing techniques and deep learning (DL) models were deployed here to build computer-aided diagnosis (CADx) systems for TB detection.</t>
  </si>
  <si>
    <t>Kotei E, Thirunavukarasu R</t>
  </si>
  <si>
    <t>Humans, Mycobacterium tuberculosis, Sensitivity and Specificity, Sputum, Tuberculosis, Tuberculosis, Pulmonary</t>
  </si>
  <si>
    <t>Journal Article</t>
  </si>
  <si>
    <t>https://pubmed.ncbi.nlm.nih.gov/35339515</t>
  </si>
  <si>
    <t>10.1016/j.pbiomolbio.2022.03.004</t>
  </si>
  <si>
    <t>Somewhat relevant</t>
  </si>
  <si>
    <t>61ddfc8fcef4c8ca86d10c0b32eb5e7685493151</t>
  </si>
  <si>
    <t>Artificial Intelligence Based Afb Microscopy For Pulmonary Tuberculosis In North India: A Pilot Study</t>
  </si>
  <si>
    <t>Introduction: Microscopy is the simplest and the most important step in diagnosis of pulmonary tuberculosis. But the microscopy requires considerable experience and is bound to human errors. Artificial intelligence (AI) based microscopy can be an answer to this problem. AI can be used even where expert microscopists are not available. Sevamob provides artificial intelligence enabled healthcare platform to organizations. It uses deep learning for image recognition, machine learning for triaging and computer vision for object counting. AI models of various medical conditions are first trained in the software from anonymized image data procured from various sources.To determine the accuracy of AI based point-of-care screening solution for sputum, following were used. Android Smartphone / tablet with Sevamob app, tripod and a simple microscope. The system was operated by a nurse or a technician with minimal training. Methods: 150 ZN stained smears of sputum samples from clinically suspected pulmonary tuberculosis cases were included in the study. Results:Outof these 150 smears, 118 were found to be positive and 32 as negative by expert microscopist. These smears were also analyzed by AI system. Out of these only 6 smears were found to be false positive for AFB. Thus, the sensitivity and specificity of AI based microscopy was 81.7% and 80% respectively. Conclusion:This shows that our AI based microscopy system can be very useful to find AFB and has potential to replace the requirement of expert microscopist in the coming future. Sensitivity and specificity also depend on the threshold used by our AI system.</t>
  </si>
  <si>
    <t>V. Khare, Ankita Agrawal, Prashant Gupta, Shelley Saxena</t>
  </si>
  <si>
    <t>Medicine</t>
  </si>
  <si>
    <t>International journal of scientific and research publications</t>
  </si>
  <si>
    <t>https://www.semanticscholar.org/paper/61ddfc8fcef4c8ca86d10c0b32eb5e7685493151</t>
  </si>
  <si>
    <t>10.29322/ijsrp.9.12.2019.p9669</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</si>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</sst>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14" fontId="0" fillId="0" borderId="0" xfId="0" applyNumberFormat="1"/>
    <xf numFmtId="0" fontId="0" fillId="0" borderId="0" xfId="0" quotePrefix="1"/>
    <xf numFmtId="16" fontId="0" fillId="0" borderId="0" xfId="0" applyNumberFormat="1"/>
    <xf numFmtId="0" fontId="18" fillId="0" borderId="0" xfId="42"/>
    <xf numFmtId="0" fontId="0" fillId="33" borderId="0" xfId="0" quotePrefix="1" applyFill="1"/>
    <xf numFmtId="0" fontId="0" fillId="33"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mdpi.com/2078-2489/13/2/96/pdf?version=1645153190" TargetMode="External"/><Relationship Id="rId1" Type="http://schemas.openxmlformats.org/officeDocument/2006/relationships/hyperlink" Target="mailto:P@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3305E-C01D-4045-B865-E0A6F8839211}">
  <dimension ref="A1:AI12"/>
  <sheetViews>
    <sheetView tabSelected="1" topLeftCell="Q1" workbookViewId="0">
      <selection activeCell="Z12" sqref="Z12"/>
    </sheetView>
  </sheetViews>
  <sheetFormatPr defaultRowHeight="15" x14ac:dyDescent="0.25"/>
  <cols>
    <col min="24" max="24" width="18.42578125" bestFit="1" customWidth="1"/>
  </cols>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77</v>
      </c>
      <c r="AA1" s="4" t="s">
        <v>78</v>
      </c>
      <c r="AB1" t="s">
        <v>79</v>
      </c>
      <c r="AC1" t="s">
        <v>80</v>
      </c>
      <c r="AD1" t="s">
        <v>81</v>
      </c>
      <c r="AE1" t="s">
        <v>82</v>
      </c>
      <c r="AF1" t="s">
        <v>81</v>
      </c>
      <c r="AG1" t="s">
        <v>82</v>
      </c>
      <c r="AH1" t="s">
        <v>83</v>
      </c>
    </row>
    <row r="2" spans="1:35" x14ac:dyDescent="0.25">
      <c r="A2" t="s">
        <v>24</v>
      </c>
      <c r="B2" t="s">
        <v>25</v>
      </c>
      <c r="C2" t="s">
        <v>26</v>
      </c>
      <c r="D2">
        <v>2024</v>
      </c>
      <c r="E2" t="s">
        <v>27</v>
      </c>
      <c r="F2">
        <v>1</v>
      </c>
      <c r="G2" t="s">
        <v>28</v>
      </c>
      <c r="H2" t="s">
        <v>29</v>
      </c>
      <c r="I2" t="s">
        <v>30</v>
      </c>
      <c r="J2" t="s">
        <v>28</v>
      </c>
      <c r="K2" t="s">
        <v>28</v>
      </c>
      <c r="L2" t="s">
        <v>31</v>
      </c>
      <c r="M2" t="s">
        <v>32</v>
      </c>
      <c r="N2" t="s">
        <v>33</v>
      </c>
      <c r="O2" s="1">
        <v>45464</v>
      </c>
      <c r="P2" t="s">
        <v>34</v>
      </c>
      <c r="Q2" t="s">
        <v>28</v>
      </c>
      <c r="R2" t="s">
        <v>34</v>
      </c>
      <c r="S2" t="s">
        <v>35</v>
      </c>
      <c r="T2" t="s">
        <v>36</v>
      </c>
      <c r="U2" t="s">
        <v>37</v>
      </c>
      <c r="V2" t="s">
        <v>28</v>
      </c>
      <c r="W2" s="2">
        <v>0.67573787868022905</v>
      </c>
      <c r="X2" t="s">
        <v>38</v>
      </c>
      <c r="Y2" t="s">
        <v>38</v>
      </c>
      <c r="Z2" s="2" t="s">
        <v>84</v>
      </c>
      <c r="AA2" t="b">
        <f>X2=Y2</f>
        <v>1</v>
      </c>
      <c r="AB2" cm="1">
        <f t="array" ref="AB2">_xlfn.SWITCH(X2,"Highly relevant",3,"Moderately relevant",2,"Somewhat relevant",1,"Low relevance",0)</f>
        <v>2</v>
      </c>
      <c r="AC2" cm="1">
        <f t="array" ref="AC2">_xlfn.SWITCH(Y2,"Highly relevant",3,"Moderately relevant",2,"Somewhat relevant",1,"Low relevance",0)</f>
        <v>2</v>
      </c>
      <c r="AD2">
        <f>(2^AB2-1)/LOG(Z2+1,2)</f>
        <v>3</v>
      </c>
      <c r="AE2">
        <f>(2^AC2-1)/LOG(Z2+1,2)</f>
        <v>3</v>
      </c>
      <c r="AF2">
        <f>SUM(AD2:AD11)</f>
        <v>7.2103186260223069</v>
      </c>
      <c r="AG2">
        <f>SUM(AE2:AE11)</f>
        <v>8.8453773566381777</v>
      </c>
      <c r="AH2">
        <f>AF2/AG2</f>
        <v>0.81515104842996766</v>
      </c>
      <c r="AI2">
        <f>AH2*0.5</f>
        <v>0.40757552421498383</v>
      </c>
    </row>
    <row r="3" spans="1:35" x14ac:dyDescent="0.25">
      <c r="A3" t="s">
        <v>39</v>
      </c>
      <c r="B3" t="s">
        <v>40</v>
      </c>
      <c r="C3" t="s">
        <v>41</v>
      </c>
      <c r="D3">
        <v>2022</v>
      </c>
      <c r="E3" t="s">
        <v>42</v>
      </c>
      <c r="F3">
        <v>18</v>
      </c>
      <c r="G3" t="s">
        <v>43</v>
      </c>
      <c r="H3" t="s">
        <v>44</v>
      </c>
      <c r="I3" t="s">
        <v>45</v>
      </c>
      <c r="J3">
        <v>13</v>
      </c>
      <c r="K3">
        <v>96</v>
      </c>
      <c r="L3" t="s">
        <v>31</v>
      </c>
      <c r="M3" t="s">
        <v>32</v>
      </c>
      <c r="N3" t="s">
        <v>45</v>
      </c>
      <c r="O3" s="1">
        <v>44610</v>
      </c>
      <c r="P3" t="s">
        <v>46</v>
      </c>
      <c r="Q3" s="4" t="s">
        <v>47</v>
      </c>
      <c r="R3" t="s">
        <v>46</v>
      </c>
      <c r="S3" t="s">
        <v>48</v>
      </c>
      <c r="T3" t="s">
        <v>49</v>
      </c>
      <c r="U3" t="s">
        <v>37</v>
      </c>
      <c r="V3" t="s">
        <v>28</v>
      </c>
      <c r="W3" s="2">
        <v>0.65769816040992701</v>
      </c>
      <c r="X3" t="s">
        <v>38</v>
      </c>
      <c r="Y3" t="s">
        <v>38</v>
      </c>
      <c r="Z3" s="2" t="s">
        <v>85</v>
      </c>
      <c r="AA3" t="b">
        <f t="shared" ref="AA3:AA6" si="0">X3=Y3</f>
        <v>1</v>
      </c>
      <c r="AB3" cm="1">
        <f t="array" ref="AB3">_xlfn.SWITCH(X3,"Highly relevant",3,"Moderately relevant",2,"Somewhat relevant",1,"Low relevance",0)</f>
        <v>2</v>
      </c>
      <c r="AC3" cm="1">
        <f t="array" ref="AC3">_xlfn.SWITCH(Y3,"Highly relevant",3,"Moderately relevant",2,"Somewhat relevant",1,"Low relevance",0)</f>
        <v>2</v>
      </c>
      <c r="AD3">
        <f t="shared" ref="AD3:AD11" si="1">(2^AB3-1)/LOG(Z3+1,2)</f>
        <v>1.8927892607143721</v>
      </c>
      <c r="AE3">
        <f t="shared" ref="AE3:AE5" si="2">(2^AC3-1)/LOG(Z3+1,2)</f>
        <v>1.8927892607143721</v>
      </c>
    </row>
    <row r="4" spans="1:35" x14ac:dyDescent="0.25">
      <c r="A4">
        <v>37023799</v>
      </c>
      <c r="B4" t="s">
        <v>50</v>
      </c>
      <c r="C4" t="s">
        <v>51</v>
      </c>
      <c r="D4">
        <v>2023</v>
      </c>
      <c r="E4" t="s">
        <v>52</v>
      </c>
      <c r="F4">
        <v>7</v>
      </c>
      <c r="G4" t="s">
        <v>53</v>
      </c>
      <c r="H4" t="s">
        <v>54</v>
      </c>
      <c r="I4" t="s">
        <v>55</v>
      </c>
      <c r="J4" t="s">
        <v>56</v>
      </c>
      <c r="K4" s="3">
        <v>45675</v>
      </c>
      <c r="L4" t="s">
        <v>28</v>
      </c>
      <c r="M4" t="s">
        <v>57</v>
      </c>
      <c r="N4" t="s">
        <v>28</v>
      </c>
      <c r="O4" s="1">
        <v>44927</v>
      </c>
      <c r="P4" t="s">
        <v>34</v>
      </c>
      <c r="Q4" t="b">
        <v>0</v>
      </c>
      <c r="R4" t="s">
        <v>34</v>
      </c>
      <c r="S4" t="s">
        <v>58</v>
      </c>
      <c r="T4" t="s">
        <v>59</v>
      </c>
      <c r="U4" t="s">
        <v>60</v>
      </c>
      <c r="V4" t="s">
        <v>28</v>
      </c>
      <c r="W4" s="2">
        <v>0.60817903876304602</v>
      </c>
      <c r="X4" t="s">
        <v>38</v>
      </c>
      <c r="Y4" t="s">
        <v>38</v>
      </c>
      <c r="Z4" s="2" t="s">
        <v>86</v>
      </c>
      <c r="AA4" t="b">
        <f t="shared" si="0"/>
        <v>1</v>
      </c>
      <c r="AB4" cm="1">
        <f t="array" ref="AB4">_xlfn.SWITCH(X4,"Highly relevant",3,"Moderately relevant",2,"Somewhat relevant",1,"Low relevance",0)</f>
        <v>2</v>
      </c>
      <c r="AC4" cm="1">
        <f t="array" ref="AC4">_xlfn.SWITCH(Y4,"Highly relevant",3,"Moderately relevant",2,"Somewhat relevant",1,"Low relevance",0)</f>
        <v>2</v>
      </c>
      <c r="AD4">
        <f t="shared" si="1"/>
        <v>1.5</v>
      </c>
      <c r="AE4">
        <f t="shared" si="2"/>
        <v>1.5</v>
      </c>
    </row>
    <row r="5" spans="1:35" x14ac:dyDescent="0.25">
      <c r="A5">
        <v>35339515</v>
      </c>
      <c r="B5" t="s">
        <v>61</v>
      </c>
      <c r="C5" t="s">
        <v>62</v>
      </c>
      <c r="D5">
        <v>2022</v>
      </c>
      <c r="E5" t="s">
        <v>63</v>
      </c>
      <c r="F5">
        <v>10</v>
      </c>
      <c r="G5" t="s">
        <v>64</v>
      </c>
      <c r="H5" t="s">
        <v>65</v>
      </c>
      <c r="I5" t="s">
        <v>55</v>
      </c>
      <c r="J5">
        <v>171</v>
      </c>
      <c r="K5" s="3">
        <v>45763</v>
      </c>
      <c r="L5" t="s">
        <v>31</v>
      </c>
      <c r="M5" t="s">
        <v>65</v>
      </c>
      <c r="N5" t="s">
        <v>31</v>
      </c>
      <c r="O5" s="1">
        <v>44743</v>
      </c>
      <c r="P5" t="s">
        <v>34</v>
      </c>
      <c r="Q5" t="b">
        <v>0</v>
      </c>
      <c r="R5" t="s">
        <v>34</v>
      </c>
      <c r="S5" t="s">
        <v>66</v>
      </c>
      <c r="T5" t="s">
        <v>67</v>
      </c>
      <c r="U5" t="s">
        <v>60</v>
      </c>
      <c r="V5" t="s">
        <v>28</v>
      </c>
      <c r="W5" s="2">
        <v>0.54059955179691299</v>
      </c>
      <c r="X5" t="s">
        <v>68</v>
      </c>
      <c r="Y5" t="s">
        <v>38</v>
      </c>
      <c r="Z5" s="2" t="s">
        <v>87</v>
      </c>
      <c r="AA5" t="b">
        <f t="shared" si="0"/>
        <v>0</v>
      </c>
      <c r="AB5" cm="1">
        <f t="array" ref="AB5">_xlfn.SWITCH(X5,"Highly relevant",3,"Moderately relevant",2,"Somewhat relevant",1,"Low relevance",0)</f>
        <v>1</v>
      </c>
      <c r="AC5" cm="1">
        <f t="array" ref="AC5">_xlfn.SWITCH(Y5,"Highly relevant",3,"Moderately relevant",2,"Somewhat relevant",1,"Low relevance",0)</f>
        <v>2</v>
      </c>
      <c r="AD5">
        <f t="shared" si="1"/>
        <v>0.43067655807339306</v>
      </c>
      <c r="AE5">
        <f t="shared" si="2"/>
        <v>1.2920296742201793</v>
      </c>
    </row>
    <row r="6" spans="1:35" x14ac:dyDescent="0.25">
      <c r="A6" t="s">
        <v>69</v>
      </c>
      <c r="B6" t="s">
        <v>70</v>
      </c>
      <c r="C6" t="s">
        <v>71</v>
      </c>
      <c r="D6">
        <v>2019</v>
      </c>
      <c r="E6" t="s">
        <v>72</v>
      </c>
      <c r="F6">
        <v>3</v>
      </c>
      <c r="G6" t="s">
        <v>73</v>
      </c>
      <c r="H6" t="s">
        <v>28</v>
      </c>
      <c r="I6" t="s">
        <v>74</v>
      </c>
      <c r="J6">
        <v>9</v>
      </c>
      <c r="K6">
        <v>9669</v>
      </c>
      <c r="L6" t="s">
        <v>31</v>
      </c>
      <c r="M6" t="s">
        <v>32</v>
      </c>
      <c r="N6" t="s">
        <v>28</v>
      </c>
      <c r="O6" s="1">
        <v>43823</v>
      </c>
      <c r="P6" t="s">
        <v>34</v>
      </c>
      <c r="Q6" t="s">
        <v>28</v>
      </c>
      <c r="R6" t="s">
        <v>34</v>
      </c>
      <c r="S6" t="s">
        <v>75</v>
      </c>
      <c r="T6" t="s">
        <v>76</v>
      </c>
      <c r="U6" t="s">
        <v>37</v>
      </c>
      <c r="V6" t="s">
        <v>28</v>
      </c>
      <c r="W6" s="2">
        <v>0.49317598640918697</v>
      </c>
      <c r="X6" t="s">
        <v>68</v>
      </c>
      <c r="Y6" t="s">
        <v>38</v>
      </c>
      <c r="Z6" s="2" t="s">
        <v>88</v>
      </c>
      <c r="AA6" t="b">
        <f t="shared" si="0"/>
        <v>0</v>
      </c>
      <c r="AB6" cm="1">
        <f t="array" ref="AB6">_xlfn.SWITCH(X6,"Highly relevant",3,"Moderately relevant",2,"Somewhat relevant",1,"Low relevance",0)</f>
        <v>1</v>
      </c>
      <c r="AC6" cm="1">
        <f t="array" ref="AC6">_xlfn.SWITCH(Y6,"Highly relevant",3,"Moderately relevant",2,"Somewhat relevant",1,"Low relevance",0)</f>
        <v>2</v>
      </c>
      <c r="AD6">
        <f t="shared" si="1"/>
        <v>0.38685280723454163</v>
      </c>
      <c r="AE6">
        <f>(2^AC6-1)/LOG(Z6+1,2)</f>
        <v>1.1605584217036249</v>
      </c>
    </row>
    <row r="7" spans="1:35" x14ac:dyDescent="0.25">
      <c r="W7">
        <v>0</v>
      </c>
      <c r="Z7" s="2" t="s">
        <v>89</v>
      </c>
      <c r="AA7" t="b">
        <f>X7=Y7</f>
        <v>1</v>
      </c>
      <c r="AB7">
        <v>0</v>
      </c>
      <c r="AC7">
        <v>0</v>
      </c>
      <c r="AD7">
        <f t="shared" si="1"/>
        <v>0</v>
      </c>
      <c r="AE7">
        <f>(2^AC7-1)/LOG(Z7+1,2)</f>
        <v>0</v>
      </c>
    </row>
    <row r="8" spans="1:35" x14ac:dyDescent="0.25">
      <c r="W8">
        <v>0</v>
      </c>
      <c r="Z8" s="2" t="s">
        <v>90</v>
      </c>
      <c r="AA8" t="b">
        <f t="shared" ref="AA8:AA10" si="3">X8=Y8</f>
        <v>1</v>
      </c>
      <c r="AB8">
        <v>0</v>
      </c>
      <c r="AC8">
        <v>0</v>
      </c>
      <c r="AD8">
        <f t="shared" si="1"/>
        <v>0</v>
      </c>
      <c r="AE8">
        <f t="shared" ref="AE8:AE10" si="4">(2^AC8-1)/LOG(Z8+1,2)</f>
        <v>0</v>
      </c>
    </row>
    <row r="9" spans="1:35" x14ac:dyDescent="0.25">
      <c r="W9">
        <v>0</v>
      </c>
      <c r="Z9" s="2" t="s">
        <v>91</v>
      </c>
      <c r="AA9" t="b">
        <f t="shared" si="3"/>
        <v>1</v>
      </c>
      <c r="AB9">
        <v>0</v>
      </c>
      <c r="AC9">
        <v>0</v>
      </c>
      <c r="AD9">
        <f t="shared" si="1"/>
        <v>0</v>
      </c>
      <c r="AE9">
        <f t="shared" si="4"/>
        <v>0</v>
      </c>
    </row>
    <row r="10" spans="1:35" x14ac:dyDescent="0.25">
      <c r="W10">
        <v>0</v>
      </c>
      <c r="Z10" s="2" t="s">
        <v>92</v>
      </c>
      <c r="AA10" t="b">
        <f t="shared" si="3"/>
        <v>1</v>
      </c>
      <c r="AB10">
        <v>0</v>
      </c>
      <c r="AC10">
        <v>0</v>
      </c>
      <c r="AD10">
        <f t="shared" si="1"/>
        <v>0</v>
      </c>
      <c r="AE10">
        <f t="shared" si="4"/>
        <v>0</v>
      </c>
    </row>
    <row r="11" spans="1:35" s="6" customFormat="1" x14ac:dyDescent="0.25">
      <c r="W11">
        <v>0</v>
      </c>
      <c r="Z11" s="5" t="s">
        <v>93</v>
      </c>
      <c r="AA11" s="6" t="b">
        <f>X11=Y11</f>
        <v>1</v>
      </c>
      <c r="AB11" s="6">
        <v>0</v>
      </c>
      <c r="AC11" s="6">
        <v>0</v>
      </c>
      <c r="AD11" s="6">
        <f t="shared" si="1"/>
        <v>0</v>
      </c>
      <c r="AE11" s="6">
        <f>(2^AC11-1)/LOG(Z11+1,2)</f>
        <v>0</v>
      </c>
    </row>
    <row r="12" spans="1:35" x14ac:dyDescent="0.25">
      <c r="Z12">
        <f>AVERAGE(W2:W6)</f>
        <v>0.59507812321186049</v>
      </c>
    </row>
  </sheetData>
  <hyperlinks>
    <hyperlink ref="AA1" r:id="rId1" xr:uid="{01F0588E-0E10-430C-88B8-E4B9797A0542}"/>
    <hyperlink ref="Q3" r:id="rId2" xr:uid="{9B167EA5-0C1F-4DC5-B65D-900A28F903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Tuberculosis Counting on Sputum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2025-09-18T03:16:47Z</dcterms:created>
  <dcterms:modified xsi:type="dcterms:W3CDTF">2025-09-28T12:41:25Z</dcterms:modified>
</cp:coreProperties>
</file>