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12t\Desktop\labs\"/>
    </mc:Choice>
  </mc:AlternateContent>
  <xr:revisionPtr revIDLastSave="0" documentId="8_{E19FA7EE-2B9F-4B28-A2BB-AFDFF4B0B8EE}" xr6:coauthVersionLast="47" xr6:coauthVersionMax="47" xr10:uidLastSave="{00000000-0000-0000-0000-000000000000}"/>
  <bookViews>
    <workbookView xWindow="-108" yWindow="-108" windowWidth="23256" windowHeight="12576" xr2:uid="{122A382F-D6B2-4D13-A832-57B0206B75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I13" i="1"/>
  <c r="I3" i="1"/>
  <c r="I4" i="1"/>
  <c r="I5" i="1"/>
  <c r="I6" i="1"/>
  <c r="I7" i="1"/>
  <c r="I8" i="1"/>
  <c r="I9" i="1"/>
  <c r="I10" i="1"/>
  <c r="I11" i="1"/>
  <c r="I12" i="1"/>
  <c r="I2" i="1"/>
  <c r="G3" i="1"/>
  <c r="G4" i="1"/>
  <c r="G5" i="1"/>
  <c r="G6" i="1"/>
  <c r="G7" i="1"/>
  <c r="G8" i="1"/>
  <c r="G9" i="1"/>
  <c r="G10" i="1"/>
  <c r="G11" i="1"/>
  <c r="G12" i="1"/>
  <c r="G13" i="1"/>
  <c r="G2" i="1"/>
  <c r="F15" i="1"/>
  <c r="F3" i="1"/>
  <c r="F4" i="1"/>
  <c r="F5" i="1"/>
  <c r="F6" i="1"/>
  <c r="F7" i="1"/>
  <c r="F8" i="1"/>
  <c r="F9" i="1"/>
  <c r="F10" i="1"/>
  <c r="F11" i="1"/>
  <c r="F12" i="1"/>
  <c r="F13" i="1"/>
  <c r="F2" i="1"/>
  <c r="E13" i="1"/>
  <c r="E12" i="1"/>
  <c r="E11" i="1"/>
  <c r="E10" i="1"/>
  <c r="E9" i="1"/>
  <c r="D9" i="1"/>
  <c r="D10" i="1"/>
  <c r="D11" i="1"/>
  <c r="D12" i="1"/>
  <c r="D13" i="1"/>
  <c r="D3" i="1"/>
  <c r="D4" i="1"/>
  <c r="D5" i="1"/>
  <c r="D6" i="1"/>
  <c r="D7" i="1"/>
  <c r="D8" i="1"/>
  <c r="D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<sst xmlns="http://schemas.openxmlformats.org/spreadsheetml/2006/main" count="10" uniqueCount="10">
  <si>
    <t>Т за 20 периодов</t>
  </si>
  <si>
    <t>Т</t>
  </si>
  <si>
    <t>см снизу</t>
  </si>
  <si>
    <t>ц.м. цилиндра</t>
  </si>
  <si>
    <t>g</t>
  </si>
  <si>
    <t>ср g</t>
  </si>
  <si>
    <t>ц.м. системы</t>
  </si>
  <si>
    <t>погрешность 0,1%</t>
  </si>
  <si>
    <t>u=T^2 *  x  цм сист</t>
  </si>
  <si>
    <t>v= (цм цилиндра)^2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</si>
</sst>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ц.м. цилиндра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32.44</c:v>
                </c:pt>
                <c:pt idx="1">
                  <c:v>31.68</c:v>
                </c:pt>
                <c:pt idx="2">
                  <c:v>30.99</c:v>
                </c:pt>
                <c:pt idx="3">
                  <c:v>30.34</c:v>
                </c:pt>
                <c:pt idx="4">
                  <c:v>29.74</c:v>
                </c:pt>
                <c:pt idx="5">
                  <c:v>29.25</c:v>
                </c:pt>
                <c:pt idx="6">
                  <c:v>28.84</c:v>
                </c:pt>
                <c:pt idx="7">
                  <c:v>28.59</c:v>
                </c:pt>
                <c:pt idx="8">
                  <c:v>28.47</c:v>
                </c:pt>
                <c:pt idx="9">
                  <c:v>28.56</c:v>
                </c:pt>
                <c:pt idx="10">
                  <c:v>28.85</c:v>
                </c:pt>
                <c:pt idx="11">
                  <c:v>29.4</c:v>
                </c:pt>
              </c:numCache>
            </c:numRef>
          </c:xVal>
          <c:yVal>
            <c:numRef>
              <c:f>Лист1!$D$2:$D$13</c:f>
              <c:numCache>
                <c:formatCode>General</c:formatCode>
                <c:ptCount val="12"/>
                <c:pt idx="0">
                  <c:v>73.900000000000006</c:v>
                </c:pt>
                <c:pt idx="1">
                  <c:v>67.900000000000006</c:v>
                </c:pt>
                <c:pt idx="2">
                  <c:v>61.900000000000006</c:v>
                </c:pt>
                <c:pt idx="3">
                  <c:v>55.900000000000006</c:v>
                </c:pt>
                <c:pt idx="4">
                  <c:v>49.900000000000006</c:v>
                </c:pt>
                <c:pt idx="5">
                  <c:v>43.900000000000006</c:v>
                </c:pt>
                <c:pt idx="6">
                  <c:v>37.900000000000006</c:v>
                </c:pt>
                <c:pt idx="7">
                  <c:v>31.900000000000006</c:v>
                </c:pt>
                <c:pt idx="8">
                  <c:v>25.900000000000006</c:v>
                </c:pt>
                <c:pt idx="9">
                  <c:v>19.900000000000006</c:v>
                </c:pt>
                <c:pt idx="10">
                  <c:v>13.900000000000006</c:v>
                </c:pt>
                <c:pt idx="11">
                  <c:v>7.9000000000000057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0-4038-8F01-9B3BEB38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25728"/>
        <c:axId val="458423432"/>
      </c:scatterChart>
      <c:valAx>
        <c:axId val="458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423432"/>
        <c:crosses val="autoZero"/>
        <c:crossBetween val="midCat"/>
      </c:valAx>
      <c:valAx>
        <c:axId val="45842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Положение</a:t>
                </a:r>
                <a:r>
                  <a:rPr lang="ru-RU" baseline="0"/>
                  <a:t> ц.м. цилиндра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4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Лист1!$D$2:$D$13</c:f>
              <c:numCache>
                <c:formatCode>General</c:formatCode>
                <c:ptCount val="12"/>
                <c:pt idx="0">
                  <c:v>73.900000000000006</c:v>
                </c:pt>
                <c:pt idx="1">
                  <c:v>67.900000000000006</c:v>
                </c:pt>
                <c:pt idx="2">
                  <c:v>61.900000000000006</c:v>
                </c:pt>
                <c:pt idx="3">
                  <c:v>55.900000000000006</c:v>
                </c:pt>
                <c:pt idx="4">
                  <c:v>49.900000000000006</c:v>
                </c:pt>
                <c:pt idx="5">
                  <c:v>43.900000000000006</c:v>
                </c:pt>
                <c:pt idx="6">
                  <c:v>37.900000000000006</c:v>
                </c:pt>
                <c:pt idx="7">
                  <c:v>31.900000000000006</c:v>
                </c:pt>
                <c:pt idx="8">
                  <c:v>25.900000000000006</c:v>
                </c:pt>
                <c:pt idx="9">
                  <c:v>19.900000000000006</c:v>
                </c:pt>
                <c:pt idx="10">
                  <c:v>13.900000000000006</c:v>
                </c:pt>
                <c:pt idx="11">
                  <c:v>7.9000000000000057</c:v>
                </c:pt>
              </c:numCache>
            </c:numRef>
          </c:xVal>
          <c:yVal>
            <c:numRef>
              <c:f>Лист1!$E$2:$E$13</c:f>
              <c:numCache>
                <c:formatCode>General</c:formatCode>
                <c:ptCount val="12"/>
                <c:pt idx="0">
                  <c:v>1.6219999999999999</c:v>
                </c:pt>
                <c:pt idx="1">
                  <c:v>1.5840000000000001</c:v>
                </c:pt>
                <c:pt idx="2">
                  <c:v>1.5494999999999999</c:v>
                </c:pt>
                <c:pt idx="3">
                  <c:v>1.5169999999999999</c:v>
                </c:pt>
                <c:pt idx="4">
                  <c:v>1.4869999999999999</c:v>
                </c:pt>
                <c:pt idx="5">
                  <c:v>1.4624999999999999</c:v>
                </c:pt>
                <c:pt idx="6">
                  <c:v>1.4419999999999999</c:v>
                </c:pt>
                <c:pt idx="7">
                  <c:v>1.4295</c:v>
                </c:pt>
                <c:pt idx="8">
                  <c:v>1.4235</c:v>
                </c:pt>
                <c:pt idx="9">
                  <c:v>1.4279999999999999</c:v>
                </c:pt>
                <c:pt idx="10">
                  <c:v>1.4425000000000001</c:v>
                </c:pt>
                <c:pt idx="11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2-434F-B45F-B031A10D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49360"/>
        <c:axId val="457449688"/>
      </c:scatterChart>
      <c:valAx>
        <c:axId val="4574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Положение</a:t>
                </a:r>
                <a:r>
                  <a:rPr lang="ru-RU" baseline="0"/>
                  <a:t> ц.м. цилиндра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49688"/>
        <c:crosses val="autoZero"/>
        <c:crossBetween val="midCat"/>
      </c:valAx>
      <c:valAx>
        <c:axId val="4574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v= (цм цилиндра)^2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Лист1!$H$2:$H$13</c:f>
              <c:numCache>
                <c:formatCode>General</c:formatCode>
                <c:ptCount val="12"/>
                <c:pt idx="0">
                  <c:v>102.39982844827475</c:v>
                </c:pt>
                <c:pt idx="1">
                  <c:v>93.903405623278758</c:v>
                </c:pt>
                <c:pt idx="2">
                  <c:v>86.264626856408029</c:v>
                </c:pt>
                <c:pt idx="3">
                  <c:v>79.240160820989018</c:v>
                </c:pt>
                <c:pt idx="4">
                  <c:v>72.828221034854494</c:v>
                </c:pt>
                <c:pt idx="5">
                  <c:v>67.247430165765621</c:v>
                </c:pt>
                <c:pt idx="6">
                  <c:v>62.263809055684533</c:v>
                </c:pt>
                <c:pt idx="7">
                  <c:v>58.13112360982668</c:v>
                </c:pt>
                <c:pt idx="8">
                  <c:v>54.611884717928135</c:v>
                </c:pt>
                <c:pt idx="9">
                  <c:v>51.906230630497689</c:v>
                </c:pt>
                <c:pt idx="10">
                  <c:v>49.851935623906833</c:v>
                </c:pt>
                <c:pt idx="11">
                  <c:v>48.537201895372874</c:v>
                </c:pt>
              </c:numCache>
            </c:numRef>
          </c:xVal>
          <c:yVal>
            <c:numRef>
              <c:f>Лист1!$I$2:$I$13</c:f>
              <c:numCache>
                <c:formatCode>General</c:formatCode>
                <c:ptCount val="12"/>
                <c:pt idx="0">
                  <c:v>5461.2100000000009</c:v>
                </c:pt>
                <c:pt idx="1">
                  <c:v>4610.4100000000008</c:v>
                </c:pt>
                <c:pt idx="2">
                  <c:v>3831.6100000000006</c:v>
                </c:pt>
                <c:pt idx="3">
                  <c:v>3124.8100000000009</c:v>
                </c:pt>
                <c:pt idx="4">
                  <c:v>2490.0100000000007</c:v>
                </c:pt>
                <c:pt idx="5">
                  <c:v>1927.2100000000005</c:v>
                </c:pt>
                <c:pt idx="6">
                  <c:v>1436.4100000000005</c:v>
                </c:pt>
                <c:pt idx="7">
                  <c:v>1017.6100000000004</c:v>
                </c:pt>
                <c:pt idx="8">
                  <c:v>670.81000000000029</c:v>
                </c:pt>
                <c:pt idx="9">
                  <c:v>396.01000000000022</c:v>
                </c:pt>
                <c:pt idx="10">
                  <c:v>193.21000000000015</c:v>
                </c:pt>
                <c:pt idx="11">
                  <c:v>62.410000000000089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6-42D9-B3A4-B797D424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26360"/>
        <c:axId val="387229312"/>
      </c:scatterChart>
      <c:valAx>
        <c:axId val="38722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229312"/>
        <c:crosses val="autoZero"/>
        <c:crossBetween val="midCat"/>
      </c:valAx>
      <c:valAx>
        <c:axId val="3872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22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464820</xdr:colOff>
      <xdr:row>0</xdr:row>
      <xdr:rowOff>175260</xdr:rowOff>
    </xdr:from>
    <xdr:to>
      <xdr:col>22</xdr:col>
      <xdr:colOff>160020</xdr:colOff>
      <xdr:row>15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AFCB58-6908-A597-E20A-5D1377CA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182880</xdr:colOff>
      <xdr:row>15</xdr:row>
      <xdr:rowOff>144780</xdr:rowOff>
    </xdr:from>
    <xdr:to>
      <xdr:col>21</xdr:col>
      <xdr:colOff>487680</xdr:colOff>
      <xdr:row>30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CD833B-2A9E-21BC-5996-161C32E51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1089660</xdr:colOff>
      <xdr:row>13</xdr:row>
      <xdr:rowOff>15240</xdr:rowOff>
    </xdr:from>
    <xdr:to>
      <xdr:col>13</xdr:col>
      <xdr:colOff>396240</xdr:colOff>
      <xdr:row>28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2A4936-F5F8-2937-76BD-4B7E7014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17E6-E06B-4D46-8BD0-6BF713254F84}">
  <dimension ref="A1:I16"/>
  <sheetViews>
    <sheetView tabSelected="1" workbookViewId="0">
      <selection activeCell="H2" sqref="H2:H13"/>
    </sheetView>
  </sheetViews>
  <sheetFormatPr defaultRowHeight="14.4" x14ac:dyDescent="0.3"/>
  <cols>
    <col min="1" max="1" width="16.77734375" customWidth="1"/>
    <col min="4" max="4" width="14.44140625" customWidth="1"/>
    <col min="5" max="5" width="8.88671875" customWidth="1"/>
    <col min="6" max="6" width="16" customWidth="1"/>
    <col min="7" max="7" width="12" customWidth="1"/>
  </cols>
  <sheetData>
    <row r="1" spans="1:9" x14ac:dyDescent="0.3">
      <c r="A1" t="s">
        <v>0</v>
      </c>
      <c r="C1" t="s">
        <v>2</v>
      </c>
      <c r="D1" t="s">
        <v>3</v>
      </c>
      <c r="E1" t="s">
        <v>1</v>
      </c>
      <c r="F1" t="s">
        <v>4</v>
      </c>
      <c r="G1" t="s">
        <v>6</v>
      </c>
      <c r="H1" t="s">
        <v>8</v>
      </c>
      <c r="I1" t="s">
        <v>9</v>
      </c>
    </row>
    <row r="2" spans="1:9" x14ac:dyDescent="0.3">
      <c r="A2">
        <v>32.44</v>
      </c>
      <c r="C2">
        <v>7</v>
      </c>
      <c r="D2">
        <f>80+0.9-C2</f>
        <v>73.900000000000006</v>
      </c>
      <c r="E2">
        <f>A2/20</f>
        <v>1.6219999999999999</v>
      </c>
      <c r="F2" s="1">
        <f>4*PI()*PI()/(E2*E2)*(868.4*100*100/12+868.4*30*30+313.7*D2*D2+75.7*1*1)/(868.4*30+313.7*D2-75.7*1)</f>
        <v>982.44609175648839</v>
      </c>
      <c r="G2">
        <f>((868.4+75.7)*27.3+313.7*D2)/(868.4+75.7+313.7)</f>
        <v>38.922213388456036</v>
      </c>
      <c r="H2">
        <f>E2*E2*G2</f>
        <v>102.39982844827475</v>
      </c>
      <c r="I2">
        <f>D2*D2</f>
        <v>5461.2100000000009</v>
      </c>
    </row>
    <row r="3" spans="1:9" x14ac:dyDescent="0.3">
      <c r="A3">
        <v>31.68</v>
      </c>
      <c r="C3">
        <v>13</v>
      </c>
      <c r="D3">
        <f t="shared" ref="D3:D13" si="0">80+0.9-C3</f>
        <v>67.900000000000006</v>
      </c>
      <c r="E3">
        <f>A3/20</f>
        <v>1.5840000000000001</v>
      </c>
      <c r="F3" s="1">
        <f t="shared" ref="F3:F13" si="1">4*PI()*PI()/(E3*E3)*(868.4*100*100/12+868.4*30*30+313.7*D3*D3+75.7*1*1)/(868.4*30+313.7*D3-75.7*1)</f>
        <v>982.33478538595477</v>
      </c>
      <c r="G3">
        <f t="shared" ref="G3:G13" si="2">((868.4+75.7)*27.3+313.7*D3)/(868.4+75.7+313.7)</f>
        <v>37.425791063762126</v>
      </c>
      <c r="H3">
        <f t="shared" ref="H3:H13" si="3">E3*E3*G3</f>
        <v>93.903405623278758</v>
      </c>
      <c r="I3">
        <f t="shared" ref="I3:I12" si="4">D3*D3</f>
        <v>4610.4100000000008</v>
      </c>
    </row>
    <row r="4" spans="1:9" x14ac:dyDescent="0.3">
      <c r="A4">
        <v>30.99</v>
      </c>
      <c r="C4">
        <v>19</v>
      </c>
      <c r="D4">
        <f t="shared" si="0"/>
        <v>61.900000000000006</v>
      </c>
      <c r="E4">
        <f>A4/20</f>
        <v>1.5494999999999999</v>
      </c>
      <c r="F4" s="1">
        <f t="shared" si="1"/>
        <v>980.63612329766647</v>
      </c>
      <c r="G4">
        <f t="shared" si="2"/>
        <v>35.929368739068224</v>
      </c>
      <c r="H4">
        <f t="shared" si="3"/>
        <v>86.264626856408029</v>
      </c>
      <c r="I4">
        <f t="shared" si="4"/>
        <v>3831.6100000000006</v>
      </c>
    </row>
    <row r="5" spans="1:9" x14ac:dyDescent="0.3">
      <c r="A5">
        <v>30.34</v>
      </c>
      <c r="C5">
        <v>25</v>
      </c>
      <c r="D5">
        <f t="shared" si="0"/>
        <v>55.900000000000006</v>
      </c>
      <c r="E5">
        <f>A5/20</f>
        <v>1.5169999999999999</v>
      </c>
      <c r="F5" s="1">
        <f t="shared" si="1"/>
        <v>979.94489647990542</v>
      </c>
      <c r="G5">
        <f t="shared" si="2"/>
        <v>34.432946414374307</v>
      </c>
      <c r="H5">
        <f t="shared" si="3"/>
        <v>79.240160820989018</v>
      </c>
      <c r="I5">
        <f t="shared" si="4"/>
        <v>3124.8100000000009</v>
      </c>
    </row>
    <row r="6" spans="1:9" x14ac:dyDescent="0.3">
      <c r="A6">
        <v>29.74</v>
      </c>
      <c r="C6">
        <v>31</v>
      </c>
      <c r="D6">
        <f t="shared" si="0"/>
        <v>49.900000000000006</v>
      </c>
      <c r="E6">
        <f>A6/20</f>
        <v>1.4869999999999999</v>
      </c>
      <c r="F6" s="1">
        <f t="shared" si="1"/>
        <v>980.5908696650198</v>
      </c>
      <c r="G6">
        <f t="shared" si="2"/>
        <v>32.936524089680397</v>
      </c>
      <c r="H6">
        <f t="shared" si="3"/>
        <v>72.828221034854494</v>
      </c>
      <c r="I6">
        <f t="shared" si="4"/>
        <v>2490.0100000000007</v>
      </c>
    </row>
    <row r="7" spans="1:9" x14ac:dyDescent="0.3">
      <c r="A7">
        <v>29.25</v>
      </c>
      <c r="C7">
        <v>37</v>
      </c>
      <c r="D7">
        <f t="shared" si="0"/>
        <v>43.900000000000006</v>
      </c>
      <c r="E7">
        <f>A7/20</f>
        <v>1.4624999999999999</v>
      </c>
      <c r="F7" s="1">
        <f t="shared" si="1"/>
        <v>979.74029690187433</v>
      </c>
      <c r="G7">
        <f t="shared" si="2"/>
        <v>31.440101764986487</v>
      </c>
      <c r="H7">
        <f t="shared" si="3"/>
        <v>67.247430165765621</v>
      </c>
      <c r="I7">
        <f t="shared" si="4"/>
        <v>1927.2100000000005</v>
      </c>
    </row>
    <row r="8" spans="1:9" x14ac:dyDescent="0.3">
      <c r="A8">
        <v>28.84</v>
      </c>
      <c r="C8">
        <v>43</v>
      </c>
      <c r="D8">
        <f t="shared" si="0"/>
        <v>37.900000000000006</v>
      </c>
      <c r="E8">
        <f>A8/20</f>
        <v>1.4419999999999999</v>
      </c>
      <c r="F8" s="1">
        <f t="shared" si="1"/>
        <v>980.69226885027274</v>
      </c>
      <c r="G8">
        <f t="shared" si="2"/>
        <v>29.943679440292577</v>
      </c>
      <c r="H8">
        <f t="shared" si="3"/>
        <v>62.263809055684533</v>
      </c>
      <c r="I8">
        <f t="shared" si="4"/>
        <v>1436.4100000000005</v>
      </c>
    </row>
    <row r="9" spans="1:9" x14ac:dyDescent="0.3">
      <c r="A9">
        <v>28.59</v>
      </c>
      <c r="C9">
        <v>49</v>
      </c>
      <c r="D9">
        <f>80+0.9-C9</f>
        <v>31.900000000000006</v>
      </c>
      <c r="E9">
        <f>A9/20</f>
        <v>1.4295</v>
      </c>
      <c r="F9" s="1">
        <f t="shared" si="1"/>
        <v>979.58081433143786</v>
      </c>
      <c r="G9">
        <f t="shared" si="2"/>
        <v>28.447257115598664</v>
      </c>
      <c r="H9">
        <f t="shared" si="3"/>
        <v>58.13112360982668</v>
      </c>
      <c r="I9">
        <f t="shared" si="4"/>
        <v>1017.6100000000004</v>
      </c>
    </row>
    <row r="10" spans="1:9" x14ac:dyDescent="0.3">
      <c r="A10">
        <v>28.47</v>
      </c>
      <c r="C10">
        <v>55</v>
      </c>
      <c r="D10">
        <f t="shared" si="0"/>
        <v>25.900000000000006</v>
      </c>
      <c r="E10">
        <f>A10/20</f>
        <v>1.4235</v>
      </c>
      <c r="F10" s="1">
        <f t="shared" si="1"/>
        <v>980.22630182699061</v>
      </c>
      <c r="G10">
        <f t="shared" si="2"/>
        <v>26.950834790904757</v>
      </c>
      <c r="H10">
        <f t="shared" si="3"/>
        <v>54.611884717928135</v>
      </c>
      <c r="I10">
        <f t="shared" si="4"/>
        <v>670.81000000000029</v>
      </c>
    </row>
    <row r="11" spans="1:9" x14ac:dyDescent="0.3">
      <c r="A11">
        <v>28.56</v>
      </c>
      <c r="C11">
        <v>61</v>
      </c>
      <c r="D11">
        <f t="shared" si="0"/>
        <v>19.900000000000006</v>
      </c>
      <c r="E11">
        <f>A11/20</f>
        <v>1.4279999999999999</v>
      </c>
      <c r="F11" s="1">
        <f t="shared" si="1"/>
        <v>979.16246377347886</v>
      </c>
      <c r="G11">
        <f t="shared" si="2"/>
        <v>25.454412466210847</v>
      </c>
      <c r="H11">
        <f t="shared" si="3"/>
        <v>51.906230630497689</v>
      </c>
      <c r="I11">
        <f t="shared" si="4"/>
        <v>396.01000000000022</v>
      </c>
    </row>
    <row r="12" spans="1:9" x14ac:dyDescent="0.3">
      <c r="A12">
        <v>28.85</v>
      </c>
      <c r="C12">
        <v>67</v>
      </c>
      <c r="D12">
        <f t="shared" si="0"/>
        <v>13.900000000000006</v>
      </c>
      <c r="E12">
        <f>A12/20</f>
        <v>1.4425000000000001</v>
      </c>
      <c r="F12" s="1">
        <f t="shared" si="1"/>
        <v>979.32484907746914</v>
      </c>
      <c r="G12">
        <f t="shared" si="2"/>
        <v>23.957990141516937</v>
      </c>
      <c r="H12">
        <f t="shared" si="3"/>
        <v>49.851935623906833</v>
      </c>
      <c r="I12">
        <f t="shared" si="4"/>
        <v>193.21000000000015</v>
      </c>
    </row>
    <row r="13" spans="1:9" x14ac:dyDescent="0.3">
      <c r="A13">
        <v>29.4</v>
      </c>
      <c r="C13">
        <v>73</v>
      </c>
      <c r="D13">
        <f t="shared" si="0"/>
        <v>7.9000000000000057</v>
      </c>
      <c r="E13">
        <f>A13/20</f>
        <v>1.47</v>
      </c>
      <c r="F13" s="1">
        <f t="shared" si="1"/>
        <v>979.06027215122924</v>
      </c>
      <c r="G13">
        <f t="shared" si="2"/>
        <v>22.461567816823027</v>
      </c>
      <c r="H13">
        <f t="shared" si="3"/>
        <v>48.537201895372874</v>
      </c>
      <c r="I13">
        <f>D13*D13</f>
        <v>62.410000000000089</v>
      </c>
    </row>
    <row r="14" spans="1:9" x14ac:dyDescent="0.3">
      <c r="F14" t="s">
        <v>5</v>
      </c>
    </row>
    <row r="15" spans="1:9" x14ac:dyDescent="0.3">
      <c r="F15">
        <f>980.31/100</f>
        <v>9.8030999999999988</v>
      </c>
    </row>
    <row r="16" spans="1:9" x14ac:dyDescent="0.3">
      <c r="F16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Третьяков</dc:creator>
  <cp:lastModifiedBy>Александр Третьяков</cp:lastModifiedBy>
  <dcterms:created xsi:type="dcterms:W3CDTF">2022-09-26T07:26:53Z</dcterms:created>
  <dcterms:modified xsi:type="dcterms:W3CDTF">2022-09-30T07:29:29Z</dcterms:modified>
</cp:coreProperties>
</file>