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Tex\Лабораторки\1.3.1\Отчет\"/>
    </mc:Choice>
  </mc:AlternateContent>
  <xr:revisionPtr revIDLastSave="0" documentId="13_ncr:1_{BFF8E917-4238-4A45-830D-013ECFD1FDC1}" xr6:coauthVersionLast="36" xr6:coauthVersionMax="36" xr10:uidLastSave="{00000000-0000-0000-0000-000000000000}"/>
  <bookViews>
    <workbookView xWindow="0" yWindow="0" windowWidth="23040" windowHeight="9060" xr2:uid="{9C573E17-69C2-4031-9B67-E92E4E3D833A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5" i="1" l="1"/>
  <c r="L45" i="1"/>
  <c r="K38" i="1" l="1"/>
  <c r="J38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8" i="1"/>
  <c r="N38" i="1" l="1"/>
  <c r="M38" i="1"/>
  <c r="L38" i="1"/>
  <c r="B40" i="1"/>
  <c r="A40" i="1"/>
  <c r="D31" i="1"/>
  <c r="D32" i="1"/>
  <c r="D33" i="1"/>
  <c r="D34" i="1"/>
  <c r="D35" i="1"/>
  <c r="D36" i="1"/>
  <c r="D37" i="1"/>
  <c r="D38" i="1"/>
  <c r="D39" i="1"/>
  <c r="D30" i="1"/>
  <c r="C32" i="1"/>
  <c r="C33" i="1"/>
  <c r="C34" i="1"/>
  <c r="C35" i="1"/>
  <c r="C36" i="1"/>
  <c r="C37" i="1"/>
  <c r="C38" i="1"/>
  <c r="C39" i="1"/>
  <c r="C31" i="1"/>
  <c r="C30" i="1"/>
  <c r="D8" i="1"/>
  <c r="C8" i="1"/>
  <c r="L43" i="1" l="1"/>
  <c r="E31" i="1"/>
  <c r="F31" i="1"/>
  <c r="M43" i="1" l="1"/>
  <c r="L44" i="1"/>
  <c r="P2" i="1"/>
  <c r="G3" i="1" l="1"/>
  <c r="I3" i="1"/>
  <c r="H3" i="1"/>
  <c r="D3" i="1"/>
  <c r="F3" i="1"/>
  <c r="J3" i="1"/>
  <c r="M3" i="1"/>
  <c r="E3" i="1"/>
  <c r="L3" i="1"/>
  <c r="K3" i="1"/>
  <c r="Q2" i="1" l="1"/>
</calcChain>
</file>

<file path=xl/sharedStrings.xml><?xml version="1.0" encoding="utf-8"?>
<sst xmlns="http://schemas.openxmlformats.org/spreadsheetml/2006/main" count="49" uniqueCount="39">
  <si>
    <t>i</t>
  </si>
  <si>
    <t>sigma i</t>
  </si>
  <si>
    <t>S</t>
  </si>
  <si>
    <t xml:space="preserve">sigma S </t>
  </si>
  <si>
    <t>d</t>
  </si>
  <si>
    <t>d ср</t>
  </si>
  <si>
    <t>sigma d сл</t>
  </si>
  <si>
    <t>sigma d сист</t>
  </si>
  <si>
    <t>sigma d</t>
  </si>
  <si>
    <t>a</t>
  </si>
  <si>
    <t>b</t>
  </si>
  <si>
    <t>a_среднее</t>
  </si>
  <si>
    <t>b_среднее</t>
  </si>
  <si>
    <t>y_max</t>
  </si>
  <si>
    <t>P</t>
  </si>
  <si>
    <t>sigma a</t>
  </si>
  <si>
    <t>sigma b</t>
  </si>
  <si>
    <t>y_max смещ</t>
  </si>
  <si>
    <t>P смещ</t>
  </si>
  <si>
    <t>y_max 2</t>
  </si>
  <si>
    <t>y_max 2 смещ</t>
  </si>
  <si>
    <t>P 2</t>
  </si>
  <si>
    <t>P 2 смещ</t>
  </si>
  <si>
    <t>Delta L</t>
  </si>
  <si>
    <t>l_ab</t>
  </si>
  <si>
    <t>50 см</t>
  </si>
  <si>
    <t>a, см</t>
  </si>
  <si>
    <t>b, см</t>
  </si>
  <si>
    <t>l, см</t>
  </si>
  <si>
    <t>r,см</t>
  </si>
  <si>
    <t>h, см</t>
  </si>
  <si>
    <t>x</t>
  </si>
  <si>
    <t>y</t>
  </si>
  <si>
    <t>xy</t>
  </si>
  <si>
    <t>x^2</t>
  </si>
  <si>
    <t>y^2</t>
  </si>
  <si>
    <t>k</t>
  </si>
  <si>
    <t>E</t>
  </si>
  <si>
    <t>5,9*10^10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</si>
</sst>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08D1-118A-48E1-97F0-63779C2DDB55}">
  <dimension ref="A1:U69"/>
  <sheetViews>
    <sheetView tabSelected="1" topLeftCell="A25" workbookViewId="0">
      <selection activeCell="M46" sqref="M46"/>
    </sheetView>
  </sheetViews>
  <sheetFormatPr defaultRowHeight="14.4" x14ac:dyDescent="0.3"/>
  <cols>
    <col min="1" max="1" width="8.88671875" style="5"/>
    <col min="2" max="2" width="7.5546875" style="5" customWidth="1"/>
    <col min="3" max="3" width="10.6640625" style="5" customWidth="1"/>
    <col min="4" max="4" width="11.109375" style="5" customWidth="1"/>
    <col min="5" max="12" width="13.44140625" style="5" customWidth="1"/>
    <col min="13" max="13" width="12" style="5" bestFit="1" customWidth="1"/>
    <col min="14" max="14" width="8.88671875" style="5"/>
    <col min="15" max="15" width="10.6640625" style="5" customWidth="1"/>
    <col min="16" max="16" width="8.88671875" style="5"/>
    <col min="17" max="17" width="10" style="5" customWidth="1"/>
    <col min="18" max="16384" width="8.88671875" style="5"/>
  </cols>
  <sheetData>
    <row r="1" spans="1:21" x14ac:dyDescent="0.3">
      <c r="A1" s="2" t="s">
        <v>0</v>
      </c>
      <c r="B1" s="2" t="s">
        <v>1</v>
      </c>
      <c r="C1" s="9" t="s">
        <v>4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5</v>
      </c>
      <c r="O1" s="2" t="s">
        <v>6</v>
      </c>
      <c r="P1" s="2" t="s">
        <v>2</v>
      </c>
      <c r="Q1" s="2" t="s">
        <v>3</v>
      </c>
      <c r="R1" s="2" t="s">
        <v>23</v>
      </c>
      <c r="S1" s="2" t="s">
        <v>14</v>
      </c>
      <c r="T1" s="2" t="s">
        <v>9</v>
      </c>
      <c r="U1" s="2" t="s">
        <v>10</v>
      </c>
    </row>
    <row r="2" spans="1:21" x14ac:dyDescent="0.3">
      <c r="A2" s="1"/>
      <c r="B2" s="1"/>
      <c r="C2" s="9"/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0.46</v>
      </c>
      <c r="O2" s="1"/>
      <c r="P2" s="1">
        <f>3.14*N2*N2/4</f>
        <v>0.16610600000000003</v>
      </c>
      <c r="Q2" s="1">
        <f>P2*SQRT(2*(O6/N2)*(O6/N2))</f>
        <v>5.1067251737292466E-3</v>
      </c>
      <c r="R2" s="1"/>
      <c r="S2" s="1"/>
      <c r="T2" s="1"/>
      <c r="U2" s="1"/>
    </row>
    <row r="3" spans="1:21" x14ac:dyDescent="0.3">
      <c r="A3" s="1"/>
      <c r="B3" s="1"/>
      <c r="C3" s="1"/>
      <c r="D3" s="1">
        <f>(D2-$N$2)*(D2-$N$2)</f>
        <v>0.29160000000000003</v>
      </c>
      <c r="E3" s="1">
        <f t="shared" ref="E3:M3" si="0">(E2-$N$2)*(E2-$N$2)</f>
        <v>0.21160000000000001</v>
      </c>
      <c r="F3" s="1">
        <f t="shared" si="0"/>
        <v>0.21160000000000001</v>
      </c>
      <c r="G3" s="1">
        <f t="shared" si="0"/>
        <v>0.21160000000000001</v>
      </c>
      <c r="H3" s="1">
        <f t="shared" si="0"/>
        <v>0.21160000000000001</v>
      </c>
      <c r="I3" s="1">
        <f t="shared" si="0"/>
        <v>0.21160000000000001</v>
      </c>
      <c r="J3" s="1">
        <f t="shared" si="0"/>
        <v>0.21160000000000001</v>
      </c>
      <c r="K3" s="1">
        <f t="shared" si="0"/>
        <v>0.21160000000000001</v>
      </c>
      <c r="L3" s="1">
        <f t="shared" si="0"/>
        <v>0.21160000000000001</v>
      </c>
      <c r="M3" s="1">
        <f t="shared" si="0"/>
        <v>0.21160000000000001</v>
      </c>
      <c r="N3" s="1"/>
      <c r="O3" s="2" t="s">
        <v>7</v>
      </c>
      <c r="P3" s="6"/>
      <c r="Q3" s="6"/>
      <c r="R3" s="1"/>
      <c r="S3" s="1"/>
      <c r="T3" s="2" t="s">
        <v>15</v>
      </c>
      <c r="U3" s="2" t="s">
        <v>16</v>
      </c>
    </row>
    <row r="4" spans="1:2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" t="s">
        <v>28</v>
      </c>
      <c r="Q4" s="6" t="s">
        <v>29</v>
      </c>
      <c r="R4" s="1"/>
      <c r="S4" s="1"/>
      <c r="T4" s="1"/>
      <c r="U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 t="s">
        <v>8</v>
      </c>
      <c r="P5" s="6">
        <v>176</v>
      </c>
      <c r="Q5" s="6">
        <v>15</v>
      </c>
      <c r="R5" s="1"/>
      <c r="S5" s="1"/>
      <c r="T5" s="1"/>
      <c r="U5" s="1"/>
    </row>
    <row r="6" spans="1:2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0.01</v>
      </c>
      <c r="P6" s="6"/>
      <c r="Q6" s="6"/>
      <c r="R6" s="1"/>
      <c r="S6" s="1"/>
      <c r="T6" s="1"/>
      <c r="U6" s="1"/>
    </row>
    <row r="7" spans="1:21" x14ac:dyDescent="0.3">
      <c r="A7" s="3" t="s">
        <v>26</v>
      </c>
      <c r="B7" s="3" t="s">
        <v>27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19</v>
      </c>
      <c r="H7" s="3" t="s">
        <v>21</v>
      </c>
      <c r="I7" s="3" t="s">
        <v>17</v>
      </c>
      <c r="J7" s="3" t="s">
        <v>18</v>
      </c>
      <c r="K7" s="3" t="s">
        <v>20</v>
      </c>
      <c r="L7" s="3" t="s">
        <v>22</v>
      </c>
      <c r="M7" s="5" t="s">
        <v>24</v>
      </c>
      <c r="P7" s="5" t="s">
        <v>30</v>
      </c>
      <c r="R7" s="1"/>
      <c r="S7" s="1"/>
    </row>
    <row r="8" spans="1:21" x14ac:dyDescent="0.3">
      <c r="A8" s="4">
        <v>2.1</v>
      </c>
      <c r="B8" s="4">
        <v>0.4</v>
      </c>
      <c r="C8" s="4">
        <f>AVERAGE(A8:A17)</f>
        <v>2.097</v>
      </c>
      <c r="D8" s="4">
        <f>AVERAGE(B8:B17)</f>
        <v>0.38100000000000001</v>
      </c>
      <c r="E8" s="4">
        <v>0.67</v>
      </c>
      <c r="F8" s="4">
        <v>4.9729999999999999</v>
      </c>
      <c r="G8" s="4">
        <v>0.63</v>
      </c>
      <c r="H8" s="4">
        <v>4.9729999999999999</v>
      </c>
      <c r="I8" s="4">
        <v>0.69</v>
      </c>
      <c r="J8" s="4">
        <v>4.9729999999999999</v>
      </c>
      <c r="K8" s="4">
        <v>0.57999999999999996</v>
      </c>
      <c r="L8" s="4">
        <v>4.9729999999999999</v>
      </c>
      <c r="M8" s="5" t="s">
        <v>25</v>
      </c>
      <c r="P8" s="5">
        <v>138</v>
      </c>
      <c r="R8" s="1"/>
      <c r="S8" s="1"/>
    </row>
    <row r="9" spans="1:21" x14ac:dyDescent="0.3">
      <c r="A9" s="4">
        <v>2.1</v>
      </c>
      <c r="B9" s="4">
        <v>0.4</v>
      </c>
      <c r="C9" s="3" t="s">
        <v>15</v>
      </c>
      <c r="D9" s="3" t="s">
        <v>16</v>
      </c>
      <c r="E9" s="4">
        <v>1.28</v>
      </c>
      <c r="F9" s="4">
        <v>9.5210000000000008</v>
      </c>
      <c r="G9" s="4">
        <v>1.24</v>
      </c>
      <c r="H9" s="4">
        <v>9.5210000000000008</v>
      </c>
      <c r="I9" s="4">
        <v>1.31</v>
      </c>
      <c r="J9" s="4">
        <v>9.6959999999999997</v>
      </c>
      <c r="K9" s="4">
        <v>1.21</v>
      </c>
      <c r="L9" s="4">
        <v>9.5210000000000008</v>
      </c>
      <c r="R9" s="1"/>
      <c r="S9" s="1"/>
    </row>
    <row r="10" spans="1:21" x14ac:dyDescent="0.3">
      <c r="A10" s="4">
        <v>2.12</v>
      </c>
      <c r="B10" s="4">
        <v>0.39</v>
      </c>
      <c r="C10" s="4"/>
      <c r="D10" s="4"/>
      <c r="E10" s="4">
        <v>1.91</v>
      </c>
      <c r="F10" s="4">
        <v>14.196999999999999</v>
      </c>
      <c r="G10" s="4">
        <v>1.94</v>
      </c>
      <c r="H10" s="4">
        <v>14.244</v>
      </c>
      <c r="I10" s="4">
        <v>1.93</v>
      </c>
      <c r="J10" s="4">
        <v>14.241</v>
      </c>
      <c r="K10" s="4">
        <v>1.92</v>
      </c>
      <c r="L10" s="4">
        <v>14.244</v>
      </c>
      <c r="R10" s="1"/>
      <c r="S10" s="1"/>
    </row>
    <row r="11" spans="1:21" x14ac:dyDescent="0.3">
      <c r="A11" s="4">
        <v>2.12</v>
      </c>
      <c r="B11" s="4">
        <v>0.38</v>
      </c>
      <c r="C11" s="4"/>
      <c r="D11" s="4"/>
      <c r="E11" s="4">
        <v>2.5099999999999998</v>
      </c>
      <c r="F11" s="4">
        <v>18.920000000000002</v>
      </c>
      <c r="G11" s="4">
        <v>2.52</v>
      </c>
      <c r="H11" s="4">
        <v>18.920000000000002</v>
      </c>
      <c r="I11" s="4">
        <v>2.5499999999999998</v>
      </c>
      <c r="J11" s="4">
        <v>18.920000000000002</v>
      </c>
      <c r="K11" s="4">
        <v>2.5499999999999998</v>
      </c>
      <c r="L11" s="4">
        <v>18.920000000000002</v>
      </c>
      <c r="R11" s="1"/>
      <c r="S11" s="1"/>
    </row>
    <row r="12" spans="1:21" x14ac:dyDescent="0.3">
      <c r="A12" s="4">
        <v>2.09</v>
      </c>
      <c r="B12" s="4">
        <v>0.35</v>
      </c>
      <c r="C12" s="4"/>
      <c r="D12" s="4"/>
      <c r="E12" s="4">
        <v>2.6</v>
      </c>
      <c r="F12" s="4">
        <v>18.920000000000002</v>
      </c>
      <c r="G12" s="4">
        <v>2.58</v>
      </c>
      <c r="H12" s="4">
        <v>18.920000000000002</v>
      </c>
      <c r="I12" s="4">
        <v>2.54</v>
      </c>
      <c r="J12" s="4">
        <v>18.920000000000002</v>
      </c>
      <c r="K12" s="4">
        <v>2.58</v>
      </c>
      <c r="L12" s="4">
        <v>18.920000000000002</v>
      </c>
      <c r="R12" s="1"/>
      <c r="S12" s="1"/>
    </row>
    <row r="13" spans="1:21" x14ac:dyDescent="0.3">
      <c r="A13" s="4">
        <v>2.09</v>
      </c>
      <c r="B13" s="4">
        <v>0.37</v>
      </c>
      <c r="C13" s="4"/>
      <c r="D13" s="4"/>
      <c r="E13" s="4">
        <v>1.97</v>
      </c>
      <c r="F13" s="4">
        <v>14.196999999999999</v>
      </c>
      <c r="G13" s="4">
        <v>1.97</v>
      </c>
      <c r="H13" s="4">
        <v>14.244</v>
      </c>
      <c r="I13" s="4">
        <v>1.94</v>
      </c>
      <c r="J13" s="4">
        <v>14.241</v>
      </c>
      <c r="K13" s="4">
        <v>1.94</v>
      </c>
      <c r="L13" s="4">
        <v>14.244</v>
      </c>
      <c r="R13" s="1"/>
      <c r="S13" s="1"/>
    </row>
    <row r="14" spans="1:21" x14ac:dyDescent="0.3">
      <c r="A14" s="4">
        <v>2.0699999999999998</v>
      </c>
      <c r="B14" s="4">
        <v>0.38</v>
      </c>
      <c r="C14" s="4"/>
      <c r="D14" s="4"/>
      <c r="E14" s="4">
        <v>1.38</v>
      </c>
      <c r="F14" s="4">
        <v>9.5210000000000008</v>
      </c>
      <c r="G14" s="4">
        <v>1.33</v>
      </c>
      <c r="H14" s="4">
        <v>9.5210000000000008</v>
      </c>
      <c r="I14" s="4">
        <v>1.33</v>
      </c>
      <c r="J14" s="4">
        <v>9.6959999999999997</v>
      </c>
      <c r="K14" s="4">
        <v>1.31</v>
      </c>
      <c r="L14" s="4">
        <v>9.5210000000000008</v>
      </c>
      <c r="R14" s="1"/>
      <c r="S14" s="1"/>
    </row>
    <row r="15" spans="1:21" x14ac:dyDescent="0.3">
      <c r="A15" s="4">
        <v>2.12</v>
      </c>
      <c r="B15" s="4">
        <v>0.39</v>
      </c>
      <c r="C15" s="4"/>
      <c r="D15" s="4"/>
      <c r="E15" s="4">
        <v>0.76</v>
      </c>
      <c r="F15" s="4">
        <v>4.9729999999999999</v>
      </c>
      <c r="G15" s="4">
        <v>0.7</v>
      </c>
      <c r="H15" s="4">
        <v>4.9729999999999999</v>
      </c>
      <c r="I15" s="4">
        <v>0.71</v>
      </c>
      <c r="J15" s="4">
        <v>4.9729999999999999</v>
      </c>
      <c r="K15" s="4">
        <v>0.68</v>
      </c>
      <c r="L15" s="4">
        <v>4.9729999999999999</v>
      </c>
      <c r="R15" s="1"/>
      <c r="S15" s="1"/>
    </row>
    <row r="16" spans="1:21" x14ac:dyDescent="0.3">
      <c r="A16" s="4">
        <v>2.08</v>
      </c>
      <c r="B16" s="4">
        <v>0.38</v>
      </c>
      <c r="C16" s="4"/>
      <c r="D16" s="4"/>
      <c r="E16" s="3"/>
      <c r="F16" s="3"/>
      <c r="G16" s="3"/>
      <c r="H16" s="3"/>
      <c r="I16" s="3"/>
      <c r="J16" s="3"/>
      <c r="K16" s="3"/>
      <c r="L16" s="3"/>
      <c r="M16" s="8"/>
      <c r="N16" s="8"/>
      <c r="O16" s="8"/>
      <c r="P16" s="8"/>
      <c r="R16" s="1"/>
      <c r="S16" s="1"/>
    </row>
    <row r="17" spans="1:19" x14ac:dyDescent="0.3">
      <c r="A17" s="4">
        <v>2.08</v>
      </c>
      <c r="B17" s="4">
        <v>0.37</v>
      </c>
      <c r="C17" s="4"/>
      <c r="D17" s="4"/>
      <c r="E17" s="4">
        <v>1.17</v>
      </c>
      <c r="F17" s="4">
        <v>4.9729999999999999</v>
      </c>
      <c r="G17" s="4">
        <v>1.0900000000000001</v>
      </c>
      <c r="H17" s="4">
        <v>4.9729999999999999</v>
      </c>
      <c r="I17" s="4">
        <v>0.71</v>
      </c>
      <c r="J17" s="4">
        <v>4.9729999999999999</v>
      </c>
      <c r="K17" s="4">
        <v>0.65</v>
      </c>
      <c r="L17" s="4">
        <v>4.9729999999999999</v>
      </c>
      <c r="M17" s="8"/>
      <c r="N17" s="8"/>
      <c r="O17" s="8"/>
      <c r="P17" s="8"/>
      <c r="R17" s="1"/>
      <c r="S17" s="1"/>
    </row>
    <row r="18" spans="1:19" x14ac:dyDescent="0.3">
      <c r="A18" s="3" t="s">
        <v>26</v>
      </c>
      <c r="B18" s="3" t="s">
        <v>27</v>
      </c>
      <c r="C18" s="3" t="s">
        <v>26</v>
      </c>
      <c r="D18" s="3" t="s">
        <v>27</v>
      </c>
      <c r="E18" s="4">
        <v>2.2999999999999998</v>
      </c>
      <c r="F18" s="4">
        <v>9.5190000000000001</v>
      </c>
      <c r="G18" s="4">
        <v>2.31</v>
      </c>
      <c r="H18" s="4">
        <v>9.5190000000000001</v>
      </c>
      <c r="I18" s="4">
        <v>1.37</v>
      </c>
      <c r="J18" s="4">
        <v>9.5190000000000001</v>
      </c>
      <c r="K18" s="4">
        <v>1.34</v>
      </c>
      <c r="L18" s="4">
        <v>9.5190000000000001</v>
      </c>
      <c r="M18" s="8"/>
      <c r="N18" s="8"/>
      <c r="O18" s="8"/>
      <c r="P18" s="8"/>
      <c r="R18" s="1"/>
      <c r="S18" s="1"/>
    </row>
    <row r="19" spans="1:19" x14ac:dyDescent="0.3">
      <c r="A19" s="7">
        <v>0.46</v>
      </c>
      <c r="B19" s="7">
        <v>2.15</v>
      </c>
      <c r="C19" s="7">
        <v>0.95</v>
      </c>
      <c r="D19" s="7">
        <v>2.02</v>
      </c>
      <c r="E19" s="7">
        <v>3.46</v>
      </c>
      <c r="F19" s="7">
        <v>14.244</v>
      </c>
      <c r="G19" s="7">
        <v>3.45</v>
      </c>
      <c r="H19" s="7">
        <v>14.244</v>
      </c>
      <c r="I19" s="7">
        <v>2.06</v>
      </c>
      <c r="J19" s="7">
        <v>14.244</v>
      </c>
      <c r="K19" s="7">
        <v>2.0299999999999998</v>
      </c>
      <c r="L19" s="7">
        <v>14.244</v>
      </c>
      <c r="M19" s="8"/>
      <c r="N19" s="8"/>
      <c r="O19" s="8"/>
      <c r="P19" s="8"/>
      <c r="R19" s="1"/>
      <c r="S19" s="1"/>
    </row>
    <row r="20" spans="1:19" x14ac:dyDescent="0.3">
      <c r="A20" s="7">
        <v>0.51</v>
      </c>
      <c r="B20" s="7">
        <v>2.14</v>
      </c>
      <c r="C20" s="7">
        <v>0.94</v>
      </c>
      <c r="D20" s="7">
        <v>2.0699999999999998</v>
      </c>
      <c r="E20" s="7">
        <v>4.58</v>
      </c>
      <c r="F20" s="7">
        <v>18.920000000000002</v>
      </c>
      <c r="G20" s="7">
        <v>4.55</v>
      </c>
      <c r="H20" s="7">
        <v>18.920000000000002</v>
      </c>
      <c r="I20" s="7">
        <v>2.73</v>
      </c>
      <c r="J20" s="7">
        <v>18.920000000000002</v>
      </c>
      <c r="K20" s="7">
        <v>2.75</v>
      </c>
      <c r="L20" s="7">
        <v>18.920000000000002</v>
      </c>
      <c r="M20" s="8"/>
      <c r="N20" s="8"/>
      <c r="O20" s="8"/>
      <c r="P20" s="8"/>
      <c r="R20" s="1"/>
      <c r="S20" s="1"/>
    </row>
    <row r="21" spans="1:19" x14ac:dyDescent="0.3">
      <c r="A21" s="7">
        <v>0.41</v>
      </c>
      <c r="B21" s="7">
        <v>2.15</v>
      </c>
      <c r="C21" s="7">
        <v>0.94</v>
      </c>
      <c r="D21" s="7">
        <v>2.04</v>
      </c>
      <c r="E21" s="7">
        <v>4.57</v>
      </c>
      <c r="F21" s="7">
        <v>18.920000000000002</v>
      </c>
      <c r="G21" s="7">
        <v>4.5999999999999996</v>
      </c>
      <c r="H21" s="7">
        <v>18.920000000000002</v>
      </c>
      <c r="I21" s="7">
        <v>2.74</v>
      </c>
      <c r="J21" s="7">
        <v>18.920000000000002</v>
      </c>
      <c r="K21" s="7">
        <v>2.76</v>
      </c>
      <c r="L21" s="7">
        <v>18.920000000000002</v>
      </c>
      <c r="M21" s="8"/>
      <c r="N21" s="8"/>
      <c r="O21" s="8"/>
      <c r="P21" s="8"/>
      <c r="R21" s="1"/>
      <c r="S21" s="1"/>
    </row>
    <row r="22" spans="1:19" x14ac:dyDescent="0.3">
      <c r="A22" s="7">
        <v>0.46</v>
      </c>
      <c r="B22" s="7">
        <v>2.15</v>
      </c>
      <c r="C22" s="7">
        <v>0.93</v>
      </c>
      <c r="D22" s="7">
        <v>2.02</v>
      </c>
      <c r="E22" s="7">
        <v>3.4</v>
      </c>
      <c r="F22" s="7">
        <v>14.244</v>
      </c>
      <c r="G22" s="7">
        <v>3.41</v>
      </c>
      <c r="H22" s="7">
        <v>14.244</v>
      </c>
      <c r="I22" s="7">
        <v>2.08</v>
      </c>
      <c r="J22" s="7">
        <v>14.244</v>
      </c>
      <c r="K22" s="7">
        <v>2.06</v>
      </c>
      <c r="L22" s="7">
        <v>14.244</v>
      </c>
      <c r="M22" s="8"/>
      <c r="N22" s="8"/>
      <c r="O22" s="8"/>
      <c r="P22" s="8"/>
      <c r="R22" s="1"/>
      <c r="S22" s="1"/>
    </row>
    <row r="23" spans="1:19" x14ac:dyDescent="0.3">
      <c r="A23" s="7">
        <v>0.46</v>
      </c>
      <c r="B23" s="7">
        <v>2.12</v>
      </c>
      <c r="C23" s="7">
        <v>0.92</v>
      </c>
      <c r="D23" s="7">
        <v>2.02</v>
      </c>
      <c r="E23" s="7">
        <v>2.2999999999999998</v>
      </c>
      <c r="F23" s="7">
        <v>9.5190000000000001</v>
      </c>
      <c r="G23" s="7">
        <v>2.2799999999999998</v>
      </c>
      <c r="H23" s="7">
        <v>9.5190000000000001</v>
      </c>
      <c r="I23" s="7">
        <v>1.43</v>
      </c>
      <c r="J23" s="7">
        <v>9.5190000000000001</v>
      </c>
      <c r="K23" s="7">
        <v>1.4</v>
      </c>
      <c r="L23" s="7">
        <v>9.5190000000000001</v>
      </c>
      <c r="M23" s="8"/>
      <c r="N23" s="8"/>
      <c r="O23" s="8"/>
      <c r="P23" s="8"/>
      <c r="R23" s="1"/>
      <c r="S23" s="1"/>
    </row>
    <row r="24" spans="1:19" x14ac:dyDescent="0.3">
      <c r="A24" s="7">
        <v>0.46</v>
      </c>
      <c r="B24" s="7">
        <v>2.15</v>
      </c>
      <c r="C24" s="7">
        <v>0.95</v>
      </c>
      <c r="D24" s="7">
        <v>2</v>
      </c>
      <c r="E24" s="7">
        <v>1.1499999999999999</v>
      </c>
      <c r="F24" s="7">
        <v>4.9729999999999999</v>
      </c>
      <c r="G24" s="7">
        <v>1.1000000000000001</v>
      </c>
      <c r="H24" s="7">
        <v>4.9729999999999999</v>
      </c>
      <c r="I24" s="7">
        <v>0.74</v>
      </c>
      <c r="J24" s="7">
        <v>4.9729999999999999</v>
      </c>
      <c r="K24" s="7">
        <v>0.75</v>
      </c>
      <c r="L24" s="7">
        <v>4.9729999999999999</v>
      </c>
      <c r="M24" s="8"/>
      <c r="N24" s="8"/>
      <c r="O24" s="8"/>
      <c r="P24" s="8"/>
      <c r="R24" s="1"/>
      <c r="S24" s="1"/>
    </row>
    <row r="25" spans="1:19" x14ac:dyDescent="0.3">
      <c r="A25" s="7">
        <v>0.47</v>
      </c>
      <c r="B25" s="7">
        <v>2.15</v>
      </c>
      <c r="C25" s="7">
        <v>0.94</v>
      </c>
      <c r="D25" s="7">
        <v>2</v>
      </c>
      <c r="E25" s="7"/>
      <c r="F25" s="7"/>
      <c r="G25" s="7"/>
      <c r="H25" s="7"/>
      <c r="I25" s="7"/>
      <c r="J25" s="7"/>
      <c r="K25" s="7"/>
      <c r="L25" s="7"/>
      <c r="M25" s="8"/>
      <c r="R25" s="1"/>
      <c r="S25" s="1"/>
    </row>
    <row r="26" spans="1:19" x14ac:dyDescent="0.3">
      <c r="A26" s="7">
        <v>0.48</v>
      </c>
      <c r="B26" s="7">
        <v>2.14</v>
      </c>
      <c r="C26" s="7">
        <v>0.92</v>
      </c>
      <c r="D26" s="7">
        <v>2.02</v>
      </c>
      <c r="E26" s="7"/>
      <c r="F26" s="7"/>
      <c r="G26" s="7"/>
      <c r="H26" s="7"/>
      <c r="I26" s="7"/>
      <c r="J26" s="7"/>
      <c r="K26" s="7"/>
      <c r="L26" s="7"/>
      <c r="M26" s="8"/>
    </row>
    <row r="27" spans="1:19" x14ac:dyDescent="0.3">
      <c r="A27" s="7">
        <v>0.46</v>
      </c>
      <c r="B27" s="7">
        <v>2.14</v>
      </c>
      <c r="C27" s="7">
        <v>0.93</v>
      </c>
      <c r="D27" s="7">
        <v>2.0099999999999998</v>
      </c>
      <c r="E27" s="7"/>
      <c r="F27" s="7"/>
      <c r="G27" s="7"/>
      <c r="H27" s="7"/>
      <c r="I27" s="7"/>
      <c r="J27" s="7"/>
      <c r="K27" s="7"/>
      <c r="L27" s="7"/>
      <c r="M27" s="8"/>
    </row>
    <row r="28" spans="1:19" x14ac:dyDescent="0.3">
      <c r="A28" s="7">
        <v>0.47</v>
      </c>
      <c r="B28" s="7">
        <v>2.15</v>
      </c>
      <c r="C28" s="7">
        <v>0.92</v>
      </c>
      <c r="D28" s="7">
        <v>2.04</v>
      </c>
      <c r="E28" s="7"/>
      <c r="F28" s="7"/>
      <c r="G28" s="7"/>
      <c r="H28" s="7"/>
      <c r="I28" s="7"/>
      <c r="J28" s="7"/>
      <c r="K28" s="7"/>
      <c r="L28" s="7"/>
      <c r="M28" s="8"/>
    </row>
    <row r="30" spans="1:19" x14ac:dyDescent="0.3">
      <c r="A30" s="7">
        <v>0.95</v>
      </c>
      <c r="B30" s="7">
        <v>2.02</v>
      </c>
      <c r="C30" s="5">
        <f>(E30-A30)*(E30-A30)</f>
        <v>2.559999999999969E-4</v>
      </c>
      <c r="D30" s="5">
        <f>($F$30-B30)*($F$30-B30)</f>
        <v>1.600000000000003E-5</v>
      </c>
      <c r="E30" s="4">
        <v>0.93400000000000005</v>
      </c>
      <c r="F30" s="5">
        <v>2.024</v>
      </c>
    </row>
    <row r="31" spans="1:19" x14ac:dyDescent="0.3">
      <c r="A31" s="7">
        <v>0.94</v>
      </c>
      <c r="B31" s="7">
        <v>2.0699999999999998</v>
      </c>
      <c r="C31" s="5">
        <f>($E$30-A31)*($E$30-A31)</f>
        <v>3.5999999999998734E-5</v>
      </c>
      <c r="D31" s="5">
        <f t="shared" ref="D31:D39" si="1">($F$30-B31)*($F$30-B31)</f>
        <v>2.1159999999999833E-3</v>
      </c>
      <c r="E31" s="5">
        <f>SQRT(SUM(C30:C39))/10</f>
        <v>3.5213633723317891E-3</v>
      </c>
      <c r="F31" s="5">
        <f>SQRT(SUM(D30:D39))/10</f>
        <v>6.3560994328282754E-3</v>
      </c>
    </row>
    <row r="32" spans="1:19" x14ac:dyDescent="0.3">
      <c r="A32" s="7">
        <v>0.94</v>
      </c>
      <c r="B32" s="7">
        <v>2.04</v>
      </c>
      <c r="C32" s="5">
        <f>($E$30-A32)*($E$30-A32)</f>
        <v>3.5999999999998734E-5</v>
      </c>
      <c r="D32" s="5">
        <f t="shared" si="1"/>
        <v>2.5600000000000048E-4</v>
      </c>
    </row>
    <row r="33" spans="1:14" x14ac:dyDescent="0.3">
      <c r="A33" s="7">
        <v>0.93</v>
      </c>
      <c r="B33" s="7">
        <v>2.02</v>
      </c>
      <c r="C33" s="5">
        <f t="shared" ref="C33:C39" si="2">($E$30-A33)*($E$30-A33)</f>
        <v>1.600000000000003E-5</v>
      </c>
      <c r="D33" s="5">
        <f t="shared" si="1"/>
        <v>1.600000000000003E-5</v>
      </c>
    </row>
    <row r="34" spans="1:14" x14ac:dyDescent="0.3">
      <c r="A34" s="7">
        <v>0.92</v>
      </c>
      <c r="B34" s="7">
        <v>2.02</v>
      </c>
      <c r="C34" s="5">
        <f t="shared" si="2"/>
        <v>1.9600000000000035E-4</v>
      </c>
      <c r="D34" s="5">
        <f t="shared" si="1"/>
        <v>1.600000000000003E-5</v>
      </c>
    </row>
    <row r="35" spans="1:14" x14ac:dyDescent="0.3">
      <c r="A35" s="7">
        <v>0.95</v>
      </c>
      <c r="B35" s="7">
        <v>2</v>
      </c>
      <c r="C35" s="5">
        <f t="shared" si="2"/>
        <v>2.559999999999969E-4</v>
      </c>
      <c r="D35" s="5">
        <f t="shared" si="1"/>
        <v>5.7600000000000099E-4</v>
      </c>
    </row>
    <row r="36" spans="1:14" x14ac:dyDescent="0.3">
      <c r="A36" s="7">
        <v>0.94</v>
      </c>
      <c r="B36" s="7">
        <v>2</v>
      </c>
      <c r="C36" s="5">
        <f t="shared" si="2"/>
        <v>3.5999999999998734E-5</v>
      </c>
      <c r="D36" s="5">
        <f t="shared" si="1"/>
        <v>5.7600000000000099E-4</v>
      </c>
    </row>
    <row r="37" spans="1:14" x14ac:dyDescent="0.3">
      <c r="A37" s="7">
        <v>0.92</v>
      </c>
      <c r="B37" s="7">
        <v>2.02</v>
      </c>
      <c r="C37" s="5">
        <f t="shared" si="2"/>
        <v>1.9600000000000035E-4</v>
      </c>
      <c r="D37" s="5">
        <f t="shared" si="1"/>
        <v>1.600000000000003E-5</v>
      </c>
      <c r="H37" s="5" t="s">
        <v>31</v>
      </c>
      <c r="I37" s="5" t="s">
        <v>32</v>
      </c>
      <c r="J37" s="5" t="s">
        <v>31</v>
      </c>
      <c r="K37" s="5" t="s">
        <v>32</v>
      </c>
      <c r="L37" s="5" t="s">
        <v>33</v>
      </c>
      <c r="M37" s="5" t="s">
        <v>34</v>
      </c>
      <c r="N37" s="5" t="s">
        <v>35</v>
      </c>
    </row>
    <row r="38" spans="1:14" x14ac:dyDescent="0.3">
      <c r="A38" s="7">
        <v>0.93</v>
      </c>
      <c r="B38" s="7">
        <v>2.0099999999999998</v>
      </c>
      <c r="C38" s="5">
        <f t="shared" si="2"/>
        <v>1.600000000000003E-5</v>
      </c>
      <c r="D38" s="5">
        <f t="shared" si="1"/>
        <v>1.9600000000000655E-4</v>
      </c>
      <c r="E38" s="5">
        <f>H38*H38</f>
        <v>0.50409999999999999</v>
      </c>
      <c r="F38" s="5">
        <f>I38*I38</f>
        <v>24.730729</v>
      </c>
      <c r="G38" s="5">
        <f>H38*I38</f>
        <v>3.5308299999999999</v>
      </c>
      <c r="H38" s="4">
        <v>0.71</v>
      </c>
      <c r="I38" s="4">
        <v>4.9729999999999999</v>
      </c>
      <c r="J38" s="5">
        <f>AVERAGE(H38:H53)/1000</f>
        <v>1.725E-3</v>
      </c>
      <c r="K38" s="5">
        <f>AVERAGE(I38:I53)</f>
        <v>11.914000000000003</v>
      </c>
      <c r="L38" s="5">
        <f>AVERAGE(G38:G53)/1000</f>
        <v>2.4492376875000006E-2</v>
      </c>
      <c r="M38" s="5">
        <f>AVERAGE(E38:E53)/1000000</f>
        <v>3.5493249999999997E-6</v>
      </c>
      <c r="N38" s="5">
        <f>AVERAGE(F38:F53)</f>
        <v>169.05000650000005</v>
      </c>
    </row>
    <row r="39" spans="1:14" x14ac:dyDescent="0.3">
      <c r="A39" s="7">
        <v>0.92</v>
      </c>
      <c r="B39" s="7">
        <v>2.04</v>
      </c>
      <c r="C39" s="5">
        <f t="shared" si="2"/>
        <v>1.9600000000000035E-4</v>
      </c>
      <c r="D39" s="5">
        <f t="shared" si="1"/>
        <v>2.5600000000000048E-4</v>
      </c>
      <c r="E39" s="5">
        <f t="shared" ref="E39:E53" si="3">H39*H39</f>
        <v>1.8769000000000002</v>
      </c>
      <c r="F39" s="5">
        <f t="shared" ref="F39:F53" si="4">I39*I39</f>
        <v>90.611361000000002</v>
      </c>
      <c r="G39" s="5">
        <f t="shared" ref="G39:G53" si="5">H39*I39</f>
        <v>13.041030000000001</v>
      </c>
      <c r="H39" s="4">
        <v>1.37</v>
      </c>
      <c r="I39" s="4">
        <v>9.5190000000000001</v>
      </c>
    </row>
    <row r="40" spans="1:14" x14ac:dyDescent="0.3">
      <c r="A40" s="5">
        <f>AVERAGE(A30:A39)</f>
        <v>0.93399999999999994</v>
      </c>
      <c r="B40" s="5">
        <f>AVERAGE(B30:B39)</f>
        <v>2.024</v>
      </c>
      <c r="E40" s="5">
        <f t="shared" si="3"/>
        <v>4.2435999999999998</v>
      </c>
      <c r="F40" s="5">
        <f t="shared" si="4"/>
        <v>202.891536</v>
      </c>
      <c r="G40" s="5">
        <f t="shared" si="5"/>
        <v>29.342639999999999</v>
      </c>
      <c r="H40" s="7">
        <v>2.06</v>
      </c>
      <c r="I40" s="7">
        <v>14.244</v>
      </c>
    </row>
    <row r="41" spans="1:14" x14ac:dyDescent="0.3">
      <c r="E41" s="5">
        <f t="shared" si="3"/>
        <v>7.4528999999999996</v>
      </c>
      <c r="F41" s="5">
        <f t="shared" si="4"/>
        <v>357.96640000000008</v>
      </c>
      <c r="G41" s="5">
        <f t="shared" si="5"/>
        <v>51.651600000000002</v>
      </c>
      <c r="H41" s="7">
        <v>2.73</v>
      </c>
      <c r="I41" s="7">
        <v>18.920000000000002</v>
      </c>
    </row>
    <row r="42" spans="1:14" x14ac:dyDescent="0.3">
      <c r="E42" s="5">
        <f t="shared" si="3"/>
        <v>7.5076000000000009</v>
      </c>
      <c r="F42" s="5">
        <f t="shared" si="4"/>
        <v>357.96640000000008</v>
      </c>
      <c r="G42" s="5">
        <f t="shared" si="5"/>
        <v>51.840800000000009</v>
      </c>
      <c r="H42" s="7">
        <v>2.74</v>
      </c>
      <c r="I42" s="7">
        <v>18.920000000000002</v>
      </c>
    </row>
    <row r="43" spans="1:14" x14ac:dyDescent="0.3">
      <c r="E43" s="5">
        <f t="shared" si="3"/>
        <v>4.3264000000000005</v>
      </c>
      <c r="F43" s="5">
        <f t="shared" si="4"/>
        <v>202.891536</v>
      </c>
      <c r="G43" s="5">
        <f t="shared" si="5"/>
        <v>29.627520000000001</v>
      </c>
      <c r="H43" s="7">
        <v>2.08</v>
      </c>
      <c r="I43" s="7">
        <v>14.244</v>
      </c>
      <c r="K43" s="5" t="s">
        <v>36</v>
      </c>
      <c r="L43" s="5">
        <f>(L38-J38*K38)/(M38-J38*J38)</f>
        <v>6868.9678839114586</v>
      </c>
      <c r="M43" s="5">
        <f>SQRT((N38-K38*K38)/(M38-J38*J38)-L43*L43)/4</f>
        <v>64.243085890177539</v>
      </c>
    </row>
    <row r="44" spans="1:14" x14ac:dyDescent="0.3">
      <c r="E44" s="5">
        <f t="shared" si="3"/>
        <v>2.0448999999999997</v>
      </c>
      <c r="F44" s="5">
        <f t="shared" si="4"/>
        <v>90.611361000000002</v>
      </c>
      <c r="G44" s="5">
        <f t="shared" si="5"/>
        <v>13.612169999999999</v>
      </c>
      <c r="H44" s="7">
        <v>1.43</v>
      </c>
      <c r="I44" s="7">
        <v>9.5190000000000001</v>
      </c>
      <c r="K44" s="5" t="s">
        <v>10</v>
      </c>
      <c r="L44" s="5">
        <f>K38-L43*J38</f>
        <v>6.5030400252737763E-2</v>
      </c>
    </row>
    <row r="45" spans="1:14" x14ac:dyDescent="0.3">
      <c r="E45" s="5">
        <f t="shared" si="3"/>
        <v>0.54759999999999998</v>
      </c>
      <c r="F45" s="5">
        <f t="shared" si="4"/>
        <v>24.730729</v>
      </c>
      <c r="G45" s="5">
        <f t="shared" si="5"/>
        <v>3.6800199999999998</v>
      </c>
      <c r="H45" s="7">
        <v>0.74</v>
      </c>
      <c r="I45" s="7">
        <v>4.9729999999999999</v>
      </c>
      <c r="K45" s="5" t="s">
        <v>37</v>
      </c>
      <c r="L45" s="5">
        <f>L43*0.5*0.5*0.5*100000000/(4*2.024*0.934*0.934*0.934)</f>
        <v>13016384547.984322</v>
      </c>
      <c r="M45" s="5">
        <f>L45/10000000000</f>
        <v>1.3016384547984321</v>
      </c>
    </row>
    <row r="46" spans="1:14" x14ac:dyDescent="0.3">
      <c r="E46" s="5">
        <f t="shared" si="3"/>
        <v>0.42250000000000004</v>
      </c>
      <c r="F46" s="5">
        <f t="shared" si="4"/>
        <v>24.730729</v>
      </c>
      <c r="G46" s="5">
        <f t="shared" si="5"/>
        <v>3.23245</v>
      </c>
      <c r="H46" s="4">
        <v>0.65</v>
      </c>
      <c r="I46" s="4">
        <v>4.9729999999999999</v>
      </c>
    </row>
    <row r="47" spans="1:14" x14ac:dyDescent="0.3">
      <c r="E47" s="5">
        <f t="shared" si="3"/>
        <v>1.7956000000000003</v>
      </c>
      <c r="F47" s="5">
        <f t="shared" si="4"/>
        <v>90.611361000000002</v>
      </c>
      <c r="G47" s="5">
        <f t="shared" si="5"/>
        <v>12.755460000000001</v>
      </c>
      <c r="H47" s="4">
        <v>1.34</v>
      </c>
      <c r="I47" s="4">
        <v>9.5190000000000001</v>
      </c>
      <c r="K47" s="5" t="s">
        <v>38</v>
      </c>
    </row>
    <row r="48" spans="1:14" x14ac:dyDescent="0.3">
      <c r="E48" s="5">
        <f t="shared" si="3"/>
        <v>4.1208999999999989</v>
      </c>
      <c r="F48" s="5">
        <f t="shared" si="4"/>
        <v>202.891536</v>
      </c>
      <c r="G48" s="5">
        <f t="shared" si="5"/>
        <v>28.915319999999998</v>
      </c>
      <c r="H48" s="7">
        <v>2.0299999999999998</v>
      </c>
      <c r="I48" s="7">
        <v>14.244</v>
      </c>
    </row>
    <row r="49" spans="5:9" x14ac:dyDescent="0.3">
      <c r="E49" s="5">
        <f t="shared" si="3"/>
        <v>7.5625</v>
      </c>
      <c r="F49" s="5">
        <f t="shared" si="4"/>
        <v>357.96640000000008</v>
      </c>
      <c r="G49" s="5">
        <f t="shared" si="5"/>
        <v>52.03</v>
      </c>
      <c r="H49" s="7">
        <v>2.75</v>
      </c>
      <c r="I49" s="7">
        <v>18.920000000000002</v>
      </c>
    </row>
    <row r="50" spans="5:9" x14ac:dyDescent="0.3">
      <c r="E50" s="5">
        <f t="shared" si="3"/>
        <v>7.6175999999999986</v>
      </c>
      <c r="F50" s="5">
        <f t="shared" si="4"/>
        <v>357.96640000000008</v>
      </c>
      <c r="G50" s="5">
        <f t="shared" si="5"/>
        <v>52.219200000000001</v>
      </c>
      <c r="H50" s="7">
        <v>2.76</v>
      </c>
      <c r="I50" s="7">
        <v>18.920000000000002</v>
      </c>
    </row>
    <row r="51" spans="5:9" x14ac:dyDescent="0.3">
      <c r="E51" s="5">
        <f t="shared" si="3"/>
        <v>4.2435999999999998</v>
      </c>
      <c r="F51" s="5">
        <f t="shared" si="4"/>
        <v>202.891536</v>
      </c>
      <c r="G51" s="5">
        <f t="shared" si="5"/>
        <v>29.342639999999999</v>
      </c>
      <c r="H51" s="7">
        <v>2.06</v>
      </c>
      <c r="I51" s="7">
        <v>14.244</v>
      </c>
    </row>
    <row r="52" spans="5:9" x14ac:dyDescent="0.3">
      <c r="E52" s="5">
        <f t="shared" si="3"/>
        <v>1.9599999999999997</v>
      </c>
      <c r="F52" s="5">
        <f t="shared" si="4"/>
        <v>90.611361000000002</v>
      </c>
      <c r="G52" s="5">
        <f t="shared" si="5"/>
        <v>13.326599999999999</v>
      </c>
      <c r="H52" s="7">
        <v>1.4</v>
      </c>
      <c r="I52" s="7">
        <v>9.5190000000000001</v>
      </c>
    </row>
    <row r="53" spans="5:9" x14ac:dyDescent="0.3">
      <c r="E53" s="5">
        <f t="shared" si="3"/>
        <v>0.5625</v>
      </c>
      <c r="F53" s="5">
        <f t="shared" si="4"/>
        <v>24.730729</v>
      </c>
      <c r="G53" s="5">
        <f t="shared" si="5"/>
        <v>3.7297500000000001</v>
      </c>
      <c r="H53" s="7">
        <v>0.75</v>
      </c>
      <c r="I53" s="7">
        <v>4.9729999999999999</v>
      </c>
    </row>
    <row r="54" spans="5:9" x14ac:dyDescent="0.3">
      <c r="H54" s="4">
        <v>0.69</v>
      </c>
      <c r="I54" s="4">
        <v>4.9729999999999999</v>
      </c>
    </row>
    <row r="55" spans="5:9" x14ac:dyDescent="0.3">
      <c r="H55" s="4">
        <v>1.31</v>
      </c>
      <c r="I55" s="4">
        <v>9.6959999999999997</v>
      </c>
    </row>
    <row r="56" spans="5:9" x14ac:dyDescent="0.3">
      <c r="H56" s="4">
        <v>1.93</v>
      </c>
      <c r="I56" s="4">
        <v>14.241</v>
      </c>
    </row>
    <row r="57" spans="5:9" x14ac:dyDescent="0.3">
      <c r="H57" s="4">
        <v>2.5499999999999998</v>
      </c>
      <c r="I57" s="4">
        <v>18.920000000000002</v>
      </c>
    </row>
    <row r="58" spans="5:9" x14ac:dyDescent="0.3">
      <c r="H58" s="4">
        <v>2.54</v>
      </c>
      <c r="I58" s="4">
        <v>18.920000000000002</v>
      </c>
    </row>
    <row r="59" spans="5:9" x14ac:dyDescent="0.3">
      <c r="H59" s="4">
        <v>1.94</v>
      </c>
      <c r="I59" s="4">
        <v>14.241</v>
      </c>
    </row>
    <row r="60" spans="5:9" x14ac:dyDescent="0.3">
      <c r="H60" s="4">
        <v>1.33</v>
      </c>
      <c r="I60" s="4">
        <v>9.6959999999999997</v>
      </c>
    </row>
    <row r="61" spans="5:9" x14ac:dyDescent="0.3">
      <c r="H61" s="4">
        <v>0.71</v>
      </c>
      <c r="I61" s="4">
        <v>4.9729999999999999</v>
      </c>
    </row>
    <row r="62" spans="5:9" x14ac:dyDescent="0.3">
      <c r="H62" s="4">
        <v>0.57999999999999996</v>
      </c>
      <c r="I62" s="4">
        <v>4.9729999999999999</v>
      </c>
    </row>
    <row r="63" spans="5:9" x14ac:dyDescent="0.3">
      <c r="H63" s="4">
        <v>1.21</v>
      </c>
      <c r="I63" s="4">
        <v>9.5210000000000008</v>
      </c>
    </row>
    <row r="64" spans="5:9" x14ac:dyDescent="0.3">
      <c r="H64" s="4">
        <v>1.92</v>
      </c>
      <c r="I64" s="4">
        <v>14.244</v>
      </c>
    </row>
    <row r="65" spans="8:9" x14ac:dyDescent="0.3">
      <c r="H65" s="4">
        <v>2.5499999999999998</v>
      </c>
      <c r="I65" s="4">
        <v>18.920000000000002</v>
      </c>
    </row>
    <row r="66" spans="8:9" x14ac:dyDescent="0.3">
      <c r="H66" s="4">
        <v>2.58</v>
      </c>
      <c r="I66" s="4">
        <v>18.920000000000002</v>
      </c>
    </row>
    <row r="67" spans="8:9" x14ac:dyDescent="0.3">
      <c r="H67" s="4">
        <v>1.94</v>
      </c>
      <c r="I67" s="4">
        <v>14.244</v>
      </c>
    </row>
    <row r="68" spans="8:9" x14ac:dyDescent="0.3">
      <c r="H68" s="4">
        <v>1.31</v>
      </c>
      <c r="I68" s="4">
        <v>9.5210000000000008</v>
      </c>
    </row>
    <row r="69" spans="8:9" x14ac:dyDescent="0.3">
      <c r="H69" s="4">
        <v>0.68</v>
      </c>
      <c r="I69" s="4">
        <v>4.9729999999999999</v>
      </c>
    </row>
  </sheetData>
  <mergeCells count="1">
    <mergeCell ref="C1:C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2018-09-17T22:09:44Z</dcterms:created>
  <dcterms:modified xsi:type="dcterms:W3CDTF">2018-09-28T14:36:33Z</dcterms:modified>
</cp:coreProperties>
</file>