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S5" i="1"/>
  <c r="R5" s="1"/>
  <c r="S4"/>
  <c r="R4" s="1"/>
  <c r="S3"/>
  <c r="R3" s="1"/>
  <c r="S2"/>
  <c r="R2" s="1"/>
  <c r="F5" i="2"/>
  <c r="F9" s="1"/>
  <c r="F13" s="1"/>
  <c r="F17" s="1"/>
  <c r="E5"/>
  <c r="E9" s="1"/>
  <c r="E13" s="1"/>
  <c r="E17" s="1"/>
  <c r="D13"/>
  <c r="D17" s="1"/>
  <c r="D9"/>
  <c r="D5"/>
  <c r="F3"/>
  <c r="G3" s="1"/>
  <c r="H3" s="1"/>
  <c r="I3" s="1"/>
  <c r="J3" s="1"/>
  <c r="K3" s="1"/>
  <c r="E3"/>
  <c r="M3" i="1"/>
  <c r="M4"/>
  <c r="M6"/>
  <c r="M7"/>
  <c r="M9"/>
  <c r="M10"/>
  <c r="M12"/>
  <c r="M13"/>
  <c r="D1"/>
  <c r="E1" s="1"/>
  <c r="F1" s="1"/>
  <c r="G1" s="1"/>
  <c r="H1" s="1"/>
  <c r="I1" s="1"/>
  <c r="J1" s="1"/>
  <c r="K1" s="1"/>
  <c r="L1" s="1"/>
  <c r="G5" i="2" l="1"/>
  <c r="G9" l="1"/>
  <c r="G13" s="1"/>
  <c r="G17" s="1"/>
  <c r="H5"/>
  <c r="H9" l="1"/>
  <c r="H13" s="1"/>
  <c r="H17" s="1"/>
  <c r="I5"/>
  <c r="I9" l="1"/>
  <c r="I13" s="1"/>
  <c r="I17" s="1"/>
  <c r="J5"/>
  <c r="K5" l="1"/>
  <c r="K9" s="1"/>
  <c r="K13" s="1"/>
  <c r="K17" s="1"/>
  <c r="J9"/>
  <c r="J13" s="1"/>
  <c r="J17" s="1"/>
  <c r="T19"/>
</calcChain>
</file>

<file path=xl/sharedStrings.xml><?xml version="1.0" encoding="utf-8"?>
<sst xmlns="http://schemas.openxmlformats.org/spreadsheetml/2006/main" count="32" uniqueCount="14">
  <si>
    <t>a, см</t>
  </si>
  <si>
    <t>b, см</t>
  </si>
  <si>
    <t>Среднее</t>
  </si>
  <si>
    <t>светлое дерево</t>
  </si>
  <si>
    <t>темный металл</t>
  </si>
  <si>
    <t>желтый металл</t>
  </si>
  <si>
    <t>темное дерево</t>
  </si>
  <si>
    <t>№</t>
  </si>
  <si>
    <t>P, Н</t>
  </si>
  <si>
    <t>P, H</t>
  </si>
  <si>
    <t>ymax, см</t>
  </si>
  <si>
    <t>y'max, см</t>
  </si>
  <si>
    <t>k</t>
  </si>
  <si>
    <t>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</si>
</sst>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P(y</a:t>
            </a:r>
            <a:r>
              <a:rPr lang="en-US" sz="1600"/>
              <a:t>max</a:t>
            </a:r>
            <a:r>
              <a:rPr lang="en-US"/>
              <a:t>),</a:t>
            </a:r>
            <a:r>
              <a:rPr lang="en-US" baseline="0"/>
              <a:t> </a:t>
            </a:r>
            <a:r>
              <a:rPr lang="ru-RU" baseline="0"/>
              <a:t>Темный металл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9.8946850393700797E-2"/>
          <c:y val="0.17165536599591719"/>
          <c:w val="0.70220734908136484"/>
          <c:h val="0.65592410323709538"/>
        </c:manualLayout>
      </c:layout>
      <c:scatterChart>
        <c:scatterStyle val="lineMarker"/>
        <c:ser>
          <c:idx val="0"/>
          <c:order val="0"/>
          <c:tx>
            <c:v>P(ymax)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0763735783027124"/>
                  <c:y val="-0.51477836103820351"/>
                </c:manualLayout>
              </c:layout>
              <c:numFmt formatCode="General" sourceLinked="0"/>
            </c:trendlineLbl>
          </c:trendline>
          <c:xVal>
            <c:numRef>
              <c:f>Лист2!$D$6:$K$6</c:f>
              <c:numCache>
                <c:formatCode>General</c:formatCode>
                <c:ptCount val="8"/>
                <c:pt idx="0">
                  <c:v>5.0999999999999996</c:v>
                </c:pt>
                <c:pt idx="1">
                  <c:v>4.2699999999999996</c:v>
                </c:pt>
                <c:pt idx="2">
                  <c:v>3.61</c:v>
                </c:pt>
                <c:pt idx="3">
                  <c:v>2.92</c:v>
                </c:pt>
                <c:pt idx="4">
                  <c:v>2.13</c:v>
                </c:pt>
                <c:pt idx="5">
                  <c:v>1.51</c:v>
                </c:pt>
                <c:pt idx="6">
                  <c:v>0.92</c:v>
                </c:pt>
                <c:pt idx="7">
                  <c:v>0.2</c:v>
                </c:pt>
              </c:numCache>
            </c:numRef>
          </c:xVal>
          <c:yVal>
            <c:numRef>
              <c:f>Лист2!$D$5:$K$5</c:f>
              <c:numCache>
                <c:formatCode>General</c:formatCode>
                <c:ptCount val="8"/>
                <c:pt idx="0">
                  <c:v>0</c:v>
                </c:pt>
                <c:pt idx="1">
                  <c:v>5.03</c:v>
                </c:pt>
                <c:pt idx="2">
                  <c:v>10.06</c:v>
                </c:pt>
                <c:pt idx="3">
                  <c:v>15.08</c:v>
                </c:pt>
                <c:pt idx="4">
                  <c:v>20.16</c:v>
                </c:pt>
                <c:pt idx="5">
                  <c:v>24.88</c:v>
                </c:pt>
                <c:pt idx="6">
                  <c:v>29.509999999999998</c:v>
                </c:pt>
                <c:pt idx="7">
                  <c:v>34.479999999999997</c:v>
                </c:pt>
              </c:numCache>
            </c:numRef>
          </c:yVal>
        </c:ser>
        <c:ser>
          <c:idx val="1"/>
          <c:order val="1"/>
          <c:tx>
            <c:v>P(y'max)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0501706036745407"/>
                  <c:y val="-0.17290354330708663"/>
                </c:manualLayout>
              </c:layout>
              <c:numFmt formatCode="General" sourceLinked="0"/>
            </c:trendlineLbl>
          </c:trendline>
          <c:xVal>
            <c:numRef>
              <c:f>Лист2!$D$7:$K$7</c:f>
              <c:numCache>
                <c:formatCode>General</c:formatCode>
                <c:ptCount val="8"/>
                <c:pt idx="0">
                  <c:v>5.17</c:v>
                </c:pt>
                <c:pt idx="1">
                  <c:v>4.38</c:v>
                </c:pt>
                <c:pt idx="2">
                  <c:v>3.68</c:v>
                </c:pt>
                <c:pt idx="3">
                  <c:v>3.02</c:v>
                </c:pt>
                <c:pt idx="4">
                  <c:v>2.2599999999999998</c:v>
                </c:pt>
                <c:pt idx="5">
                  <c:v>1.49</c:v>
                </c:pt>
                <c:pt idx="6">
                  <c:v>0.83</c:v>
                </c:pt>
                <c:pt idx="7">
                  <c:v>0.2</c:v>
                </c:pt>
              </c:numCache>
            </c:numRef>
          </c:xVal>
          <c:yVal>
            <c:numRef>
              <c:f>Лист2!$D$5:$K$5</c:f>
              <c:numCache>
                <c:formatCode>General</c:formatCode>
                <c:ptCount val="8"/>
                <c:pt idx="0">
                  <c:v>0</c:v>
                </c:pt>
                <c:pt idx="1">
                  <c:v>5.03</c:v>
                </c:pt>
                <c:pt idx="2">
                  <c:v>10.06</c:v>
                </c:pt>
                <c:pt idx="3">
                  <c:v>15.08</c:v>
                </c:pt>
                <c:pt idx="4">
                  <c:v>20.16</c:v>
                </c:pt>
                <c:pt idx="5">
                  <c:v>24.88</c:v>
                </c:pt>
                <c:pt idx="6">
                  <c:v>29.509999999999998</c:v>
                </c:pt>
                <c:pt idx="7">
                  <c:v>34.479999999999997</c:v>
                </c:pt>
              </c:numCache>
            </c:numRef>
          </c:yVal>
        </c:ser>
        <c:axId val="43177088"/>
        <c:axId val="43163008"/>
      </c:scatterChart>
      <c:valAx>
        <c:axId val="43177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ymax, </a:t>
                </a:r>
                <a:r>
                  <a:rPr lang="ru-RU"/>
                  <a:t>мм</a:t>
                </a:r>
              </a:p>
            </c:rich>
          </c:tx>
          <c:layout/>
        </c:title>
        <c:numFmt formatCode="General" sourceLinked="1"/>
        <c:tickLblPos val="nextTo"/>
        <c:crossAx val="43163008"/>
        <c:crosses val="autoZero"/>
        <c:crossBetween val="midCat"/>
      </c:valAx>
      <c:valAx>
        <c:axId val="4316300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P, </a:t>
                </a:r>
                <a:r>
                  <a:rPr lang="ru-RU"/>
                  <a:t>Н</a:t>
                </a:r>
              </a:p>
            </c:rich>
          </c:tx>
          <c:layout/>
        </c:title>
        <c:numFmt formatCode="General" sourceLinked="1"/>
        <c:tickLblPos val="nextTo"/>
        <c:crossAx val="43177088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2627909011373579"/>
          <c:y val="0.34909521726450865"/>
          <c:w val="0.14458202099737533"/>
          <c:h val="0.1674343832020997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P</a:t>
            </a:r>
            <a:r>
              <a:rPr lang="ru-RU"/>
              <a:t>(</a:t>
            </a:r>
            <a:r>
              <a:rPr lang="en-US"/>
              <a:t>y</a:t>
            </a:r>
            <a:r>
              <a:rPr lang="en-US" sz="1600"/>
              <a:t>max</a:t>
            </a:r>
            <a:r>
              <a:rPr lang="en-US"/>
              <a:t>), </a:t>
            </a:r>
            <a:r>
              <a:rPr lang="ru-RU"/>
              <a:t>Желтый</a:t>
            </a:r>
            <a:r>
              <a:rPr lang="ru-RU" baseline="0"/>
              <a:t> металл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9.8377296587926516E-2"/>
          <c:y val="0.18091462525517643"/>
          <c:w val="0.695742125984252"/>
          <c:h val="0.65019247594050733"/>
        </c:manualLayout>
      </c:layout>
      <c:scatterChart>
        <c:scatterStyle val="lineMarker"/>
        <c:ser>
          <c:idx val="0"/>
          <c:order val="0"/>
          <c:tx>
            <c:v>P(ymax)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035323709536309"/>
                  <c:y val="-0.43106080489938758"/>
                </c:manualLayout>
              </c:layout>
              <c:numFmt formatCode="General" sourceLinked="0"/>
            </c:trendlineLbl>
          </c:trendline>
          <c:xVal>
            <c:numRef>
              <c:f>Лист2!$D$10:$K$10</c:f>
              <c:numCache>
                <c:formatCode>General</c:formatCode>
                <c:ptCount val="8"/>
                <c:pt idx="0">
                  <c:v>9.77</c:v>
                </c:pt>
                <c:pt idx="1">
                  <c:v>8.52</c:v>
                </c:pt>
                <c:pt idx="2">
                  <c:v>7.28</c:v>
                </c:pt>
                <c:pt idx="3">
                  <c:v>6.02</c:v>
                </c:pt>
                <c:pt idx="4">
                  <c:v>4.83</c:v>
                </c:pt>
                <c:pt idx="5">
                  <c:v>3.62</c:v>
                </c:pt>
                <c:pt idx="6">
                  <c:v>2.5</c:v>
                </c:pt>
                <c:pt idx="7">
                  <c:v>1.28</c:v>
                </c:pt>
              </c:numCache>
            </c:numRef>
          </c:xVal>
          <c:yVal>
            <c:numRef>
              <c:f>Лист2!$D$9:$K$9</c:f>
              <c:numCache>
                <c:formatCode>General</c:formatCode>
                <c:ptCount val="8"/>
                <c:pt idx="0">
                  <c:v>0</c:v>
                </c:pt>
                <c:pt idx="1">
                  <c:v>5.03</c:v>
                </c:pt>
                <c:pt idx="2">
                  <c:v>10.06</c:v>
                </c:pt>
                <c:pt idx="3">
                  <c:v>15.08</c:v>
                </c:pt>
                <c:pt idx="4">
                  <c:v>20.16</c:v>
                </c:pt>
                <c:pt idx="5">
                  <c:v>24.88</c:v>
                </c:pt>
                <c:pt idx="6">
                  <c:v>29.509999999999998</c:v>
                </c:pt>
                <c:pt idx="7">
                  <c:v>34.479999999999997</c:v>
                </c:pt>
              </c:numCache>
            </c:numRef>
          </c:yVal>
        </c:ser>
        <c:ser>
          <c:idx val="1"/>
          <c:order val="1"/>
          <c:tx>
            <c:v>P(y'max)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861395450568677"/>
                  <c:y val="-0.13013487897346165"/>
                </c:manualLayout>
              </c:layout>
              <c:numFmt formatCode="General" sourceLinked="0"/>
            </c:trendlineLbl>
          </c:trendline>
          <c:xVal>
            <c:numRef>
              <c:f>Лист2!$D$11:$K$11</c:f>
              <c:numCache>
                <c:formatCode>General</c:formatCode>
                <c:ptCount val="8"/>
                <c:pt idx="0">
                  <c:v>9.8000000000000007</c:v>
                </c:pt>
                <c:pt idx="1">
                  <c:v>8.5500000000000007</c:v>
                </c:pt>
                <c:pt idx="2">
                  <c:v>7.29</c:v>
                </c:pt>
                <c:pt idx="3">
                  <c:v>6.01</c:v>
                </c:pt>
                <c:pt idx="4">
                  <c:v>4.74</c:v>
                </c:pt>
                <c:pt idx="5">
                  <c:v>3.61</c:v>
                </c:pt>
                <c:pt idx="6">
                  <c:v>2.5099999999999998</c:v>
                </c:pt>
                <c:pt idx="7">
                  <c:v>1.28</c:v>
                </c:pt>
              </c:numCache>
            </c:numRef>
          </c:xVal>
          <c:yVal>
            <c:numRef>
              <c:f>Лист2!$D$9:$K$9</c:f>
              <c:numCache>
                <c:formatCode>General</c:formatCode>
                <c:ptCount val="8"/>
                <c:pt idx="0">
                  <c:v>0</c:v>
                </c:pt>
                <c:pt idx="1">
                  <c:v>5.03</c:v>
                </c:pt>
                <c:pt idx="2">
                  <c:v>10.06</c:v>
                </c:pt>
                <c:pt idx="3">
                  <c:v>15.08</c:v>
                </c:pt>
                <c:pt idx="4">
                  <c:v>20.16</c:v>
                </c:pt>
                <c:pt idx="5">
                  <c:v>24.88</c:v>
                </c:pt>
                <c:pt idx="6">
                  <c:v>29.509999999999998</c:v>
                </c:pt>
                <c:pt idx="7">
                  <c:v>34.479999999999997</c:v>
                </c:pt>
              </c:numCache>
            </c:numRef>
          </c:yVal>
        </c:ser>
        <c:axId val="95985664"/>
        <c:axId val="183989760"/>
      </c:scatterChart>
      <c:valAx>
        <c:axId val="95985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ymax, </a:t>
                </a:r>
                <a:r>
                  <a:rPr lang="ru-RU"/>
                  <a:t>мм</a:t>
                </a:r>
              </a:p>
            </c:rich>
          </c:tx>
          <c:layout/>
        </c:title>
        <c:numFmt formatCode="General" sourceLinked="1"/>
        <c:tickLblPos val="nextTo"/>
        <c:crossAx val="183989760"/>
        <c:crosses val="autoZero"/>
        <c:crossBetween val="midCat"/>
      </c:valAx>
      <c:valAx>
        <c:axId val="18398976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P, </a:t>
                </a:r>
                <a:r>
                  <a:rPr lang="ru-RU"/>
                  <a:t>Н</a:t>
                </a:r>
              </a:p>
            </c:rich>
          </c:tx>
          <c:layout/>
        </c:title>
        <c:numFmt formatCode="General" sourceLinked="1"/>
        <c:tickLblPos val="nextTo"/>
        <c:crossAx val="95985664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220846456692914"/>
          <c:y val="0.40928040244969377"/>
          <c:w val="0.14458202099737533"/>
          <c:h val="0.1674343832020997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P(y</a:t>
            </a:r>
            <a:r>
              <a:rPr lang="en-US" sz="1600"/>
              <a:t>max</a:t>
            </a:r>
            <a:r>
              <a:rPr lang="en-US"/>
              <a:t>),</a:t>
            </a:r>
            <a:r>
              <a:rPr lang="en-US" baseline="0"/>
              <a:t> </a:t>
            </a:r>
            <a:r>
              <a:rPr lang="ru-RU" baseline="0"/>
              <a:t>Темное дерево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9.2821741032370952E-2"/>
          <c:y val="0.15325240594925635"/>
          <c:w val="0.73463101487314075"/>
          <c:h val="0.6871139545056868"/>
        </c:manualLayout>
      </c:layout>
      <c:scatterChart>
        <c:scatterStyle val="lineMarker"/>
        <c:ser>
          <c:idx val="0"/>
          <c:order val="0"/>
          <c:tx>
            <c:v>P(ymax)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5384470691163602"/>
                  <c:y val="-0.39402376786235055"/>
                </c:manualLayout>
              </c:layout>
              <c:numFmt formatCode="General" sourceLinked="0"/>
            </c:trendlineLbl>
          </c:trendline>
          <c:xVal>
            <c:numRef>
              <c:f>Лист2!$D$14:$K$14</c:f>
              <c:numCache>
                <c:formatCode>General</c:formatCode>
                <c:ptCount val="8"/>
                <c:pt idx="0">
                  <c:v>9.64</c:v>
                </c:pt>
                <c:pt idx="1">
                  <c:v>9.23</c:v>
                </c:pt>
                <c:pt idx="2">
                  <c:v>8.8000000000000007</c:v>
                </c:pt>
                <c:pt idx="3">
                  <c:v>8.2799999999999994</c:v>
                </c:pt>
                <c:pt idx="4">
                  <c:v>7.95</c:v>
                </c:pt>
                <c:pt idx="5">
                  <c:v>7.57</c:v>
                </c:pt>
                <c:pt idx="6">
                  <c:v>7.14</c:v>
                </c:pt>
                <c:pt idx="7">
                  <c:v>6.73</c:v>
                </c:pt>
              </c:numCache>
            </c:numRef>
          </c:xVal>
          <c:yVal>
            <c:numRef>
              <c:f>Лист2!$D$13:$K$13</c:f>
              <c:numCache>
                <c:formatCode>General</c:formatCode>
                <c:ptCount val="8"/>
                <c:pt idx="0">
                  <c:v>0</c:v>
                </c:pt>
                <c:pt idx="1">
                  <c:v>5.03</c:v>
                </c:pt>
                <c:pt idx="2">
                  <c:v>10.06</c:v>
                </c:pt>
                <c:pt idx="3">
                  <c:v>15.08</c:v>
                </c:pt>
                <c:pt idx="4">
                  <c:v>20.16</c:v>
                </c:pt>
                <c:pt idx="5">
                  <c:v>24.88</c:v>
                </c:pt>
                <c:pt idx="6">
                  <c:v>29.509999999999998</c:v>
                </c:pt>
                <c:pt idx="7">
                  <c:v>34.479999999999997</c:v>
                </c:pt>
              </c:numCache>
            </c:numRef>
          </c:yVal>
        </c:ser>
        <c:ser>
          <c:idx val="1"/>
          <c:order val="1"/>
          <c:tx>
            <c:v>P(y'max)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5935433070866143"/>
                  <c:y val="-0.12550524934383203"/>
                </c:manualLayout>
              </c:layout>
              <c:numFmt formatCode="General" sourceLinked="0"/>
            </c:trendlineLbl>
          </c:trendline>
          <c:xVal>
            <c:numRef>
              <c:f>Лист2!$D$15:$K$15</c:f>
              <c:numCache>
                <c:formatCode>General</c:formatCode>
                <c:ptCount val="8"/>
                <c:pt idx="0">
                  <c:v>9.61</c:v>
                </c:pt>
                <c:pt idx="1">
                  <c:v>9.15</c:v>
                </c:pt>
                <c:pt idx="2">
                  <c:v>8.76</c:v>
                </c:pt>
                <c:pt idx="3">
                  <c:v>8.34</c:v>
                </c:pt>
                <c:pt idx="4">
                  <c:v>7.91</c:v>
                </c:pt>
                <c:pt idx="5">
                  <c:v>7.53</c:v>
                </c:pt>
                <c:pt idx="6">
                  <c:v>7.14</c:v>
                </c:pt>
                <c:pt idx="7">
                  <c:v>6.73</c:v>
                </c:pt>
              </c:numCache>
            </c:numRef>
          </c:xVal>
          <c:yVal>
            <c:numRef>
              <c:f>Лист2!$D$13:$K$13</c:f>
              <c:numCache>
                <c:formatCode>General</c:formatCode>
                <c:ptCount val="8"/>
                <c:pt idx="0">
                  <c:v>0</c:v>
                </c:pt>
                <c:pt idx="1">
                  <c:v>5.03</c:v>
                </c:pt>
                <c:pt idx="2">
                  <c:v>10.06</c:v>
                </c:pt>
                <c:pt idx="3">
                  <c:v>15.08</c:v>
                </c:pt>
                <c:pt idx="4">
                  <c:v>20.16</c:v>
                </c:pt>
                <c:pt idx="5">
                  <c:v>24.88</c:v>
                </c:pt>
                <c:pt idx="6">
                  <c:v>29.509999999999998</c:v>
                </c:pt>
                <c:pt idx="7">
                  <c:v>34.479999999999997</c:v>
                </c:pt>
              </c:numCache>
            </c:numRef>
          </c:yVal>
        </c:ser>
        <c:axId val="112212992"/>
        <c:axId val="112211456"/>
      </c:scatterChart>
      <c:valAx>
        <c:axId val="112212992"/>
        <c:scaling>
          <c:orientation val="minMax"/>
          <c:max val="10"/>
          <c:min val="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ymax, </a:t>
                </a:r>
                <a:r>
                  <a:rPr lang="ru-RU"/>
                  <a:t>мм</a:t>
                </a:r>
              </a:p>
            </c:rich>
          </c:tx>
          <c:layout/>
        </c:title>
        <c:numFmt formatCode="General" sourceLinked="1"/>
        <c:tickLblPos val="nextTo"/>
        <c:crossAx val="112211456"/>
        <c:crosses val="autoZero"/>
        <c:crossBetween val="midCat"/>
        <c:majorUnit val="1"/>
      </c:valAx>
      <c:valAx>
        <c:axId val="11221145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P, </a:t>
                </a:r>
                <a:r>
                  <a:rPr lang="ru-RU"/>
                  <a:t>Н</a:t>
                </a:r>
              </a:p>
            </c:rich>
          </c:tx>
          <c:layout/>
        </c:title>
        <c:numFmt formatCode="General" sourceLinked="1"/>
        <c:tickLblPos val="nextTo"/>
        <c:crossAx val="112212992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2418044619422581"/>
          <c:y val="0.44386847477398661"/>
          <c:w val="0.14458202099737533"/>
          <c:h val="0.1674343832020997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P(y</a:t>
            </a:r>
            <a:r>
              <a:rPr lang="en-US" sz="1600"/>
              <a:t>max</a:t>
            </a:r>
            <a:r>
              <a:rPr lang="en-US"/>
              <a:t>), </a:t>
            </a:r>
            <a:r>
              <a:rPr lang="ru-RU"/>
              <a:t>Светлое дерево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8946850393700769E-2"/>
          <c:y val="0.19480351414406533"/>
          <c:w val="0.69517257217847772"/>
          <c:h val="0.64461358996792062"/>
        </c:manualLayout>
      </c:layout>
      <c:scatterChart>
        <c:scatterStyle val="lineMarker"/>
        <c:ser>
          <c:idx val="0"/>
          <c:order val="0"/>
          <c:tx>
            <c:v>P(ymax)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5802887139107611"/>
                  <c:y val="-0.50513487897346165"/>
                </c:manualLayout>
              </c:layout>
              <c:numFmt formatCode="General" sourceLinked="0"/>
            </c:trendlineLbl>
          </c:trendline>
          <c:xVal>
            <c:numRef>
              <c:f>Лист2!$D$18:$K$18</c:f>
              <c:numCache>
                <c:formatCode>General</c:formatCode>
                <c:ptCount val="8"/>
                <c:pt idx="0">
                  <c:v>9.75</c:v>
                </c:pt>
                <c:pt idx="1">
                  <c:v>9.16</c:v>
                </c:pt>
                <c:pt idx="2">
                  <c:v>8.56</c:v>
                </c:pt>
                <c:pt idx="3">
                  <c:v>7.95</c:v>
                </c:pt>
                <c:pt idx="4">
                  <c:v>7.32</c:v>
                </c:pt>
                <c:pt idx="5">
                  <c:v>6.76</c:v>
                </c:pt>
                <c:pt idx="6">
                  <c:v>6.21</c:v>
                </c:pt>
                <c:pt idx="7">
                  <c:v>5.56</c:v>
                </c:pt>
              </c:numCache>
            </c:numRef>
          </c:xVal>
          <c:yVal>
            <c:numRef>
              <c:f>Лист2!$D$17:$K$17</c:f>
              <c:numCache>
                <c:formatCode>General</c:formatCode>
                <c:ptCount val="8"/>
                <c:pt idx="0">
                  <c:v>0</c:v>
                </c:pt>
                <c:pt idx="1">
                  <c:v>5.03</c:v>
                </c:pt>
                <c:pt idx="2">
                  <c:v>10.06</c:v>
                </c:pt>
                <c:pt idx="3">
                  <c:v>15.08</c:v>
                </c:pt>
                <c:pt idx="4">
                  <c:v>20.16</c:v>
                </c:pt>
                <c:pt idx="5">
                  <c:v>24.88</c:v>
                </c:pt>
                <c:pt idx="6">
                  <c:v>29.509999999999998</c:v>
                </c:pt>
                <c:pt idx="7">
                  <c:v>34.479999999999997</c:v>
                </c:pt>
              </c:numCache>
            </c:numRef>
          </c:yVal>
        </c:ser>
        <c:ser>
          <c:idx val="1"/>
          <c:order val="1"/>
          <c:tx>
            <c:v>P(y'max)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218153980752404"/>
                  <c:y val="-0.13949110527850686"/>
                </c:manualLayout>
              </c:layout>
              <c:numFmt formatCode="General" sourceLinked="0"/>
            </c:trendlineLbl>
          </c:trendline>
          <c:xVal>
            <c:numRef>
              <c:f>Лист2!$D$19:$K$19</c:f>
              <c:numCache>
                <c:formatCode>General</c:formatCode>
                <c:ptCount val="8"/>
                <c:pt idx="0">
                  <c:v>9.7200000000000006</c:v>
                </c:pt>
                <c:pt idx="1">
                  <c:v>9.1</c:v>
                </c:pt>
                <c:pt idx="2">
                  <c:v>8.49</c:v>
                </c:pt>
                <c:pt idx="3">
                  <c:v>7.88</c:v>
                </c:pt>
                <c:pt idx="4">
                  <c:v>7.27</c:v>
                </c:pt>
                <c:pt idx="5">
                  <c:v>6.7</c:v>
                </c:pt>
                <c:pt idx="6">
                  <c:v>6.16</c:v>
                </c:pt>
                <c:pt idx="7">
                  <c:v>5.56</c:v>
                </c:pt>
              </c:numCache>
            </c:numRef>
          </c:xVal>
          <c:yVal>
            <c:numRef>
              <c:f>Лист2!$D$17:$K$17</c:f>
              <c:numCache>
                <c:formatCode>General</c:formatCode>
                <c:ptCount val="8"/>
                <c:pt idx="0">
                  <c:v>0</c:v>
                </c:pt>
                <c:pt idx="1">
                  <c:v>5.03</c:v>
                </c:pt>
                <c:pt idx="2">
                  <c:v>10.06</c:v>
                </c:pt>
                <c:pt idx="3">
                  <c:v>15.08</c:v>
                </c:pt>
                <c:pt idx="4">
                  <c:v>20.16</c:v>
                </c:pt>
                <c:pt idx="5">
                  <c:v>24.88</c:v>
                </c:pt>
                <c:pt idx="6">
                  <c:v>29.509999999999998</c:v>
                </c:pt>
                <c:pt idx="7">
                  <c:v>34.479999999999997</c:v>
                </c:pt>
              </c:numCache>
            </c:numRef>
          </c:yVal>
        </c:ser>
        <c:axId val="96502912"/>
        <c:axId val="96393472"/>
      </c:scatterChart>
      <c:valAx>
        <c:axId val="96502912"/>
        <c:scaling>
          <c:orientation val="minMax"/>
          <c:max val="10"/>
          <c:min val="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ymax, </a:t>
                </a:r>
                <a:r>
                  <a:rPr lang="ru-RU"/>
                  <a:t>мм</a:t>
                </a:r>
              </a:p>
            </c:rich>
          </c:tx>
          <c:layout/>
        </c:title>
        <c:numFmt formatCode="General" sourceLinked="1"/>
        <c:tickLblPos val="nextTo"/>
        <c:crossAx val="96393472"/>
        <c:crosses val="autoZero"/>
        <c:crossBetween val="midCat"/>
        <c:majorUnit val="1"/>
      </c:valAx>
      <c:valAx>
        <c:axId val="9639347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P, </a:t>
                </a:r>
                <a:r>
                  <a:rPr lang="ru-RU"/>
                  <a:t>Н</a:t>
                </a:r>
              </a:p>
            </c:rich>
          </c:tx>
          <c:layout/>
        </c:title>
        <c:numFmt formatCode="General" sourceLinked="1"/>
        <c:tickLblPos val="nextTo"/>
        <c:crossAx val="96502912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3041797900262482"/>
          <c:y val="0.39076188393117528"/>
          <c:w val="0.14458202099737533"/>
          <c:h val="0.1674343832020997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0</xdr:row>
      <xdr:rowOff>161925</xdr:rowOff>
    </xdr:from>
    <xdr:to>
      <xdr:col>20</xdr:col>
      <xdr:colOff>276225</xdr:colOff>
      <xdr:row>15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6</xdr:row>
      <xdr:rowOff>142875</xdr:rowOff>
    </xdr:from>
    <xdr:to>
      <xdr:col>14</xdr:col>
      <xdr:colOff>552450</xdr:colOff>
      <xdr:row>21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</xdr:row>
      <xdr:rowOff>19050</xdr:rowOff>
    </xdr:from>
    <xdr:to>
      <xdr:col>7</xdr:col>
      <xdr:colOff>304800</xdr:colOff>
      <xdr:row>24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27</xdr:row>
      <xdr:rowOff>180975</xdr:rowOff>
    </xdr:from>
    <xdr:to>
      <xdr:col>10</xdr:col>
      <xdr:colOff>152400</xdr:colOff>
      <xdr:row>42</xdr:row>
      <xdr:rowOff>66675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13"/>
  <sheetViews>
    <sheetView tabSelected="1" topLeftCell="C1" workbookViewId="0">
      <selection activeCell="Q16" sqref="Q16"/>
    </sheetView>
  </sheetViews>
  <sheetFormatPr defaultRowHeight="15"/>
  <cols>
    <col min="18" max="18" width="10.7109375" customWidth="1"/>
    <col min="19" max="19" width="12" bestFit="1" customWidth="1"/>
  </cols>
  <sheetData>
    <row r="1" spans="2:19">
      <c r="B1" s="4" t="s">
        <v>7</v>
      </c>
      <c r="C1" s="4">
        <v>1</v>
      </c>
      <c r="D1" s="4">
        <f>1 +C1</f>
        <v>2</v>
      </c>
      <c r="E1" s="4">
        <f t="shared" ref="E1:L1" si="0">1 +D1</f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 s="4" t="s">
        <v>2</v>
      </c>
      <c r="Q1" t="s">
        <v>12</v>
      </c>
      <c r="R1" t="s">
        <v>13</v>
      </c>
    </row>
    <row r="2" spans="2:19">
      <c r="B2" s="3" t="s">
        <v>4</v>
      </c>
      <c r="C2" s="1"/>
      <c r="D2" s="1"/>
      <c r="E2" s="1"/>
      <c r="F2" s="1"/>
      <c r="G2" s="1"/>
      <c r="H2" s="1"/>
      <c r="I2" s="1"/>
      <c r="J2" s="1"/>
      <c r="K2" s="1"/>
      <c r="L2" s="1"/>
      <c r="M2" s="2"/>
      <c r="Q2">
        <v>7101</v>
      </c>
      <c r="R2">
        <f>Q2*S2</f>
        <v>181952047527.06912</v>
      </c>
      <c r="S2">
        <f>10^8*0.504^3 /(4 * M3*M4^3)</f>
        <v>25623440.012261529</v>
      </c>
    </row>
    <row r="3" spans="2:19">
      <c r="B3" s="4" t="s">
        <v>0</v>
      </c>
      <c r="C3" s="4">
        <v>2.14</v>
      </c>
      <c r="D3" s="4">
        <v>2.12</v>
      </c>
      <c r="E3" s="4">
        <v>2.13</v>
      </c>
      <c r="F3" s="4">
        <v>2.13</v>
      </c>
      <c r="G3" s="4">
        <v>2.09</v>
      </c>
      <c r="H3" s="4">
        <v>2.09</v>
      </c>
      <c r="I3" s="4">
        <v>2.1</v>
      </c>
      <c r="J3" s="4">
        <v>2.12</v>
      </c>
      <c r="K3" s="4">
        <v>2.14</v>
      </c>
      <c r="L3" s="4">
        <v>2.16</v>
      </c>
      <c r="M3" s="4">
        <f>AVERAGE(C3:L3)</f>
        <v>2.1219999999999999</v>
      </c>
      <c r="Q3">
        <v>4063</v>
      </c>
      <c r="R3">
        <f t="shared" ref="R3:R5" si="1">Q3*S3</f>
        <v>94594130446.927338</v>
      </c>
      <c r="S3">
        <f>10^8*0.504^3 /(4 * M6*M7^3)</f>
        <v>23281843.575418986</v>
      </c>
    </row>
    <row r="4" spans="2:19">
      <c r="B4" s="4" t="s">
        <v>1</v>
      </c>
      <c r="C4" s="4">
        <v>0.39</v>
      </c>
      <c r="D4" s="4">
        <v>0.39</v>
      </c>
      <c r="E4" s="4">
        <v>0.4</v>
      </c>
      <c r="F4" s="4">
        <v>0.39</v>
      </c>
      <c r="G4" s="4">
        <v>0.39</v>
      </c>
      <c r="H4" s="4">
        <v>0.39</v>
      </c>
      <c r="I4" s="4">
        <v>0.39</v>
      </c>
      <c r="J4" s="4">
        <v>0.38</v>
      </c>
      <c r="K4" s="4">
        <v>0.39</v>
      </c>
      <c r="L4" s="4">
        <v>0.38</v>
      </c>
      <c r="M4" s="4">
        <f t="shared" ref="M4" si="2">AVERAGE(C4:L4)</f>
        <v>0.38900000000000007</v>
      </c>
      <c r="Q4">
        <v>11840</v>
      </c>
      <c r="R4">
        <f t="shared" si="1"/>
        <v>16246034127.158415</v>
      </c>
      <c r="S4">
        <f>10^8*0.504^3 /(4 * M9*M10^3)</f>
        <v>1372131.2607397309</v>
      </c>
    </row>
    <row r="5" spans="2:19">
      <c r="B5" s="3" t="s">
        <v>5</v>
      </c>
      <c r="C5" s="1"/>
      <c r="D5" s="1"/>
      <c r="E5" s="1"/>
      <c r="F5" s="1"/>
      <c r="G5" s="1"/>
      <c r="H5" s="1"/>
      <c r="I5" s="1"/>
      <c r="J5" s="1"/>
      <c r="K5" s="1"/>
      <c r="L5" s="1"/>
      <c r="M5" s="2"/>
      <c r="Q5">
        <v>8247</v>
      </c>
      <c r="R5">
        <f t="shared" si="1"/>
        <v>12403243289.159252</v>
      </c>
      <c r="S5">
        <f>10^8*0.504^3 /(4 * M12*M13^3)</f>
        <v>1503970.327289833</v>
      </c>
    </row>
    <row r="6" spans="2:19">
      <c r="B6" s="4" t="s">
        <v>0</v>
      </c>
      <c r="C6" s="4">
        <v>2.14</v>
      </c>
      <c r="D6" s="4">
        <v>2.14</v>
      </c>
      <c r="E6" s="4">
        <v>2.14</v>
      </c>
      <c r="F6" s="4">
        <v>2.14</v>
      </c>
      <c r="G6" s="4">
        <v>2.15</v>
      </c>
      <c r="H6" s="4">
        <v>2.15</v>
      </c>
      <c r="I6" s="4">
        <v>2.14</v>
      </c>
      <c r="J6" s="4">
        <v>2.15</v>
      </c>
      <c r="K6" s="4">
        <v>2.16</v>
      </c>
      <c r="L6" s="4">
        <v>2.17</v>
      </c>
      <c r="M6" s="4">
        <f t="shared" ref="M6:M7" si="3">AVERAGE(C6:L6)</f>
        <v>2.1480000000000006</v>
      </c>
    </row>
    <row r="7" spans="2:19">
      <c r="B7" s="4" t="s">
        <v>1</v>
      </c>
      <c r="C7" s="4">
        <v>0.4</v>
      </c>
      <c r="D7" s="4">
        <v>0.4</v>
      </c>
      <c r="E7" s="4">
        <v>0.4</v>
      </c>
      <c r="F7" s="4">
        <v>0.41</v>
      </c>
      <c r="G7" s="4">
        <v>0.4</v>
      </c>
      <c r="H7" s="4">
        <v>0.39</v>
      </c>
      <c r="I7" s="4">
        <v>0.4</v>
      </c>
      <c r="J7" s="4">
        <v>0.4</v>
      </c>
      <c r="K7" s="4">
        <v>0.4</v>
      </c>
      <c r="L7" s="4">
        <v>0.4</v>
      </c>
      <c r="M7" s="4">
        <f t="shared" si="3"/>
        <v>0.4</v>
      </c>
    </row>
    <row r="8" spans="2:19">
      <c r="B8" s="3" t="s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2"/>
    </row>
    <row r="9" spans="2:19">
      <c r="B9" s="4" t="s">
        <v>0</v>
      </c>
      <c r="C9" s="4">
        <v>1.87</v>
      </c>
      <c r="D9" s="4">
        <v>1.86</v>
      </c>
      <c r="E9" s="4">
        <v>1.85</v>
      </c>
      <c r="F9" s="4">
        <v>1.84</v>
      </c>
      <c r="G9" s="4">
        <v>1.84</v>
      </c>
      <c r="H9" s="4">
        <v>1.84</v>
      </c>
      <c r="I9" s="4">
        <v>1.85</v>
      </c>
      <c r="J9" s="4">
        <v>1.86</v>
      </c>
      <c r="K9" s="4">
        <v>1.9</v>
      </c>
      <c r="L9" s="4">
        <v>1.91</v>
      </c>
      <c r="M9" s="4">
        <f t="shared" ref="M9:M10" si="4">AVERAGE(C9:L9)</f>
        <v>1.8619999999999997</v>
      </c>
    </row>
    <row r="10" spans="2:19">
      <c r="B10" s="4" t="s">
        <v>1</v>
      </c>
      <c r="C10" s="4">
        <v>1.1000000000000001</v>
      </c>
      <c r="D10" s="4">
        <v>1.07</v>
      </c>
      <c r="E10" s="4">
        <v>1.05</v>
      </c>
      <c r="F10" s="4">
        <v>1.06</v>
      </c>
      <c r="G10" s="4">
        <v>1.05</v>
      </c>
      <c r="H10" s="4">
        <v>1.07</v>
      </c>
      <c r="I10" s="4">
        <v>1.0900000000000001</v>
      </c>
      <c r="J10" s="4">
        <v>1.1000000000000001</v>
      </c>
      <c r="K10" s="4">
        <v>1.1000000000000001</v>
      </c>
      <c r="L10" s="4">
        <v>1.0900000000000001</v>
      </c>
      <c r="M10" s="4">
        <f t="shared" si="4"/>
        <v>1.0779999999999998</v>
      </c>
    </row>
    <row r="11" spans="2:19">
      <c r="B11" s="3" t="s">
        <v>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2"/>
    </row>
    <row r="12" spans="2:19">
      <c r="B12" s="4" t="s">
        <v>0</v>
      </c>
      <c r="C12" s="4">
        <v>1.92</v>
      </c>
      <c r="D12" s="4">
        <v>1.92</v>
      </c>
      <c r="E12" s="4">
        <v>1.91</v>
      </c>
      <c r="F12" s="4">
        <v>1.91</v>
      </c>
      <c r="G12" s="4">
        <v>1.92</v>
      </c>
      <c r="H12" s="4">
        <v>1.91</v>
      </c>
      <c r="I12" s="4">
        <v>1.93</v>
      </c>
      <c r="J12" s="4">
        <v>1.93</v>
      </c>
      <c r="K12" s="4">
        <v>1.94</v>
      </c>
      <c r="L12" s="4">
        <v>1.96</v>
      </c>
      <c r="M12" s="4">
        <f t="shared" ref="M12:M13" si="5">AVERAGE(C12:L12)</f>
        <v>1.925</v>
      </c>
    </row>
    <row r="13" spans="2:19">
      <c r="B13" s="4" t="s">
        <v>1</v>
      </c>
      <c r="C13" s="4">
        <v>1.05</v>
      </c>
      <c r="D13" s="4">
        <v>1.05</v>
      </c>
      <c r="E13" s="4">
        <v>1.04</v>
      </c>
      <c r="F13" s="4">
        <v>1.03</v>
      </c>
      <c r="G13" s="4">
        <v>1.03</v>
      </c>
      <c r="H13" s="4">
        <v>1.03</v>
      </c>
      <c r="I13" s="4">
        <v>1.04</v>
      </c>
      <c r="J13" s="4">
        <v>1.01</v>
      </c>
      <c r="K13" s="4">
        <v>1.01</v>
      </c>
      <c r="L13" s="4">
        <v>1.05</v>
      </c>
      <c r="M13" s="4">
        <f t="shared" si="5"/>
        <v>1.0340000000000003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T22"/>
  <sheetViews>
    <sheetView topLeftCell="D10" workbookViewId="0">
      <selection activeCell="S18" sqref="S18:T22"/>
    </sheetView>
  </sheetViews>
  <sheetFormatPr defaultRowHeight="15"/>
  <sheetData>
    <row r="2" spans="3:11">
      <c r="C2" t="s">
        <v>8</v>
      </c>
      <c r="D2">
        <v>0</v>
      </c>
      <c r="E2">
        <v>5.03</v>
      </c>
      <c r="F2">
        <v>5.03</v>
      </c>
      <c r="G2">
        <v>5.0199999999999996</v>
      </c>
      <c r="H2">
        <v>5.08</v>
      </c>
      <c r="I2">
        <v>4.72</v>
      </c>
      <c r="J2">
        <v>4.63</v>
      </c>
      <c r="K2">
        <v>4.97</v>
      </c>
    </row>
    <row r="3" spans="3:11">
      <c r="C3" t="s">
        <v>7</v>
      </c>
      <c r="D3">
        <v>1</v>
      </c>
      <c r="E3">
        <f>1+D3</f>
        <v>2</v>
      </c>
      <c r="F3">
        <f t="shared" ref="F3:K3" si="0">1+E3</f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</row>
    <row r="5" spans="3:11">
      <c r="C5" t="s">
        <v>9</v>
      </c>
      <c r="D5">
        <f>D2</f>
        <v>0</v>
      </c>
      <c r="E5">
        <f>E2+D5</f>
        <v>5.03</v>
      </c>
      <c r="F5">
        <f t="shared" ref="F5:K5" si="1">F2+E5</f>
        <v>10.06</v>
      </c>
      <c r="G5">
        <f t="shared" si="1"/>
        <v>15.08</v>
      </c>
      <c r="H5">
        <f t="shared" si="1"/>
        <v>20.16</v>
      </c>
      <c r="I5">
        <f t="shared" si="1"/>
        <v>24.88</v>
      </c>
      <c r="J5">
        <f t="shared" si="1"/>
        <v>29.509999999999998</v>
      </c>
      <c r="K5">
        <f t="shared" si="1"/>
        <v>34.479999999999997</v>
      </c>
    </row>
    <row r="6" spans="3:11">
      <c r="C6" t="s">
        <v>10</v>
      </c>
      <c r="D6">
        <v>5.0999999999999996</v>
      </c>
      <c r="E6">
        <v>4.2699999999999996</v>
      </c>
      <c r="F6">
        <v>3.61</v>
      </c>
      <c r="G6">
        <v>2.92</v>
      </c>
      <c r="H6">
        <v>2.13</v>
      </c>
      <c r="I6">
        <v>1.51</v>
      </c>
      <c r="J6">
        <v>0.92</v>
      </c>
      <c r="K6">
        <v>0.2</v>
      </c>
    </row>
    <row r="7" spans="3:11">
      <c r="C7" t="s">
        <v>11</v>
      </c>
      <c r="D7">
        <v>5.17</v>
      </c>
      <c r="E7">
        <v>4.38</v>
      </c>
      <c r="F7">
        <v>3.68</v>
      </c>
      <c r="G7">
        <v>3.02</v>
      </c>
      <c r="H7">
        <v>2.2599999999999998</v>
      </c>
      <c r="I7">
        <v>1.49</v>
      </c>
      <c r="J7">
        <v>0.83</v>
      </c>
      <c r="K7">
        <v>0.2</v>
      </c>
    </row>
    <row r="9" spans="3:11">
      <c r="C9" t="s">
        <v>9</v>
      </c>
      <c r="D9">
        <f>D5</f>
        <v>0</v>
      </c>
      <c r="E9">
        <f t="shared" ref="E9:K9" si="2">E5</f>
        <v>5.03</v>
      </c>
      <c r="F9">
        <f t="shared" si="2"/>
        <v>10.06</v>
      </c>
      <c r="G9">
        <f t="shared" si="2"/>
        <v>15.08</v>
      </c>
      <c r="H9">
        <f t="shared" si="2"/>
        <v>20.16</v>
      </c>
      <c r="I9">
        <f t="shared" si="2"/>
        <v>24.88</v>
      </c>
      <c r="J9">
        <f t="shared" si="2"/>
        <v>29.509999999999998</v>
      </c>
      <c r="K9">
        <f t="shared" si="2"/>
        <v>34.479999999999997</v>
      </c>
    </row>
    <row r="10" spans="3:11">
      <c r="C10" t="s">
        <v>10</v>
      </c>
      <c r="D10">
        <v>9.77</v>
      </c>
      <c r="E10">
        <v>8.52</v>
      </c>
      <c r="F10">
        <v>7.28</v>
      </c>
      <c r="G10">
        <v>6.02</v>
      </c>
      <c r="H10">
        <v>4.83</v>
      </c>
      <c r="I10">
        <v>3.62</v>
      </c>
      <c r="J10">
        <v>2.5</v>
      </c>
      <c r="K10">
        <v>1.28</v>
      </c>
    </row>
    <row r="11" spans="3:11">
      <c r="C11" t="s">
        <v>11</v>
      </c>
      <c r="D11">
        <v>9.8000000000000007</v>
      </c>
      <c r="E11">
        <v>8.5500000000000007</v>
      </c>
      <c r="F11">
        <v>7.29</v>
      </c>
      <c r="G11">
        <v>6.01</v>
      </c>
      <c r="H11">
        <v>4.74</v>
      </c>
      <c r="I11">
        <v>3.61</v>
      </c>
      <c r="J11">
        <v>2.5099999999999998</v>
      </c>
      <c r="K11">
        <v>1.28</v>
      </c>
    </row>
    <row r="13" spans="3:11">
      <c r="C13" t="s">
        <v>9</v>
      </c>
      <c r="D13">
        <f t="shared" ref="D13:K13" si="3">D9</f>
        <v>0</v>
      </c>
      <c r="E13">
        <f t="shared" si="3"/>
        <v>5.03</v>
      </c>
      <c r="F13">
        <f t="shared" si="3"/>
        <v>10.06</v>
      </c>
      <c r="G13">
        <f t="shared" si="3"/>
        <v>15.08</v>
      </c>
      <c r="H13">
        <f t="shared" si="3"/>
        <v>20.16</v>
      </c>
      <c r="I13">
        <f t="shared" si="3"/>
        <v>24.88</v>
      </c>
      <c r="J13">
        <f t="shared" si="3"/>
        <v>29.509999999999998</v>
      </c>
      <c r="K13">
        <f t="shared" si="3"/>
        <v>34.479999999999997</v>
      </c>
    </row>
    <row r="14" spans="3:11">
      <c r="C14" t="s">
        <v>10</v>
      </c>
      <c r="D14">
        <v>9.64</v>
      </c>
      <c r="E14">
        <v>9.23</v>
      </c>
      <c r="F14">
        <v>8.8000000000000007</v>
      </c>
      <c r="G14">
        <v>8.2799999999999994</v>
      </c>
      <c r="H14">
        <v>7.95</v>
      </c>
      <c r="I14">
        <v>7.57</v>
      </c>
      <c r="J14">
        <v>7.14</v>
      </c>
      <c r="K14">
        <v>6.73</v>
      </c>
    </row>
    <row r="15" spans="3:11">
      <c r="C15" t="s">
        <v>11</v>
      </c>
      <c r="D15">
        <v>9.61</v>
      </c>
      <c r="E15">
        <v>9.15</v>
      </c>
      <c r="F15">
        <v>8.76</v>
      </c>
      <c r="G15">
        <v>8.34</v>
      </c>
      <c r="H15">
        <v>7.91</v>
      </c>
      <c r="I15">
        <v>7.53</v>
      </c>
      <c r="J15">
        <v>7.14</v>
      </c>
      <c r="K15">
        <v>6.73</v>
      </c>
    </row>
    <row r="17" spans="3:20">
      <c r="C17" t="s">
        <v>9</v>
      </c>
      <c r="D17">
        <f t="shared" ref="D17:K17" si="4">D13</f>
        <v>0</v>
      </c>
      <c r="E17">
        <f t="shared" si="4"/>
        <v>5.03</v>
      </c>
      <c r="F17">
        <f t="shared" si="4"/>
        <v>10.06</v>
      </c>
      <c r="G17">
        <f t="shared" si="4"/>
        <v>15.08</v>
      </c>
      <c r="H17">
        <f t="shared" si="4"/>
        <v>20.16</v>
      </c>
      <c r="I17">
        <f t="shared" si="4"/>
        <v>24.88</v>
      </c>
      <c r="J17">
        <f t="shared" si="4"/>
        <v>29.509999999999998</v>
      </c>
      <c r="K17">
        <f t="shared" si="4"/>
        <v>34.479999999999997</v>
      </c>
    </row>
    <row r="18" spans="3:20">
      <c r="C18" t="s">
        <v>10</v>
      </c>
      <c r="D18">
        <v>9.75</v>
      </c>
      <c r="E18">
        <v>9.16</v>
      </c>
      <c r="F18">
        <v>8.56</v>
      </c>
      <c r="G18">
        <v>7.95</v>
      </c>
      <c r="H18">
        <v>7.32</v>
      </c>
      <c r="I18">
        <v>6.76</v>
      </c>
      <c r="J18">
        <v>6.21</v>
      </c>
      <c r="K18">
        <v>5.56</v>
      </c>
      <c r="S18" t="s">
        <v>12</v>
      </c>
      <c r="T18" t="s">
        <v>13</v>
      </c>
    </row>
    <row r="19" spans="3:20">
      <c r="C19" t="s">
        <v>11</v>
      </c>
      <c r="D19">
        <v>9.7200000000000006</v>
      </c>
      <c r="E19">
        <v>9.1</v>
      </c>
      <c r="F19">
        <v>8.49</v>
      </c>
      <c r="G19">
        <v>7.88</v>
      </c>
      <c r="H19">
        <v>7.27</v>
      </c>
      <c r="I19">
        <v>6.7</v>
      </c>
      <c r="J19">
        <v>6.16</v>
      </c>
      <c r="K19">
        <v>5.56</v>
      </c>
      <c r="S19">
        <v>7101</v>
      </c>
      <c r="T19">
        <f ca="1">Лист2!S18:T22+Лист1!P1</f>
        <v>0</v>
      </c>
    </row>
    <row r="20" spans="3:20">
      <c r="S20">
        <v>4063</v>
      </c>
    </row>
    <row r="21" spans="3:20">
      <c r="S21">
        <v>11840</v>
      </c>
    </row>
    <row r="22" spans="3:20">
      <c r="S22">
        <v>8247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2022-10-15T13:00:03Z</dcterms:modified>
</cp:coreProperties>
</file>