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4dc847ec8b5479/Documents/CWRU/Spring 2025/ECHE313/Homework/Homework 2/"/>
    </mc:Choice>
  </mc:AlternateContent>
  <xr:revisionPtr revIDLastSave="111" documentId="8_{656F5CAF-F88C-4D1A-B3B5-49D132DC6743}" xr6:coauthVersionLast="47" xr6:coauthVersionMax="47" xr10:uidLastSave="{D86623B5-FF2E-42EC-A04B-9BAADFAB24E4}"/>
  <bookViews>
    <workbookView xWindow="16155" yWindow="3255" windowWidth="21720" windowHeight="17085" xr2:uid="{643E48C1-146E-4FC8-B28D-2747F250D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2" i="1"/>
  <c r="K2" i="1" a="1"/>
  <c r="K2" i="1" s="1"/>
  <c r="I24" i="1"/>
  <c r="G24" i="1"/>
  <c r="E2" i="1" a="1"/>
  <c r="E2" i="1" s="1"/>
  <c r="B2" i="1" a="1"/>
  <c r="B2" i="1" s="1"/>
  <c r="A16" i="1"/>
  <c r="A14" i="1"/>
  <c r="A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<sst xmlns="http://schemas.openxmlformats.org/spreadsheetml/2006/main" count="13" uniqueCount="11">
  <si>
    <t>Problem 1</t>
  </si>
  <si>
    <t>Average</t>
  </si>
  <si>
    <t>Standard Dev</t>
  </si>
  <si>
    <t>Median</t>
  </si>
  <si>
    <t>Sorted</t>
  </si>
  <si>
    <t>Problem 2</t>
  </si>
  <si>
    <t>Std Dev</t>
  </si>
  <si>
    <t>Problem 6</t>
  </si>
  <si>
    <t>Rank</t>
  </si>
  <si>
    <t>Freq</t>
  </si>
  <si>
    <t>zj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</si>
</sst>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Electronic</a:t>
            </a:r>
            <a:r>
              <a:rPr lang="en-US" baseline="0"/>
              <a:t> Component Failure Time </a:t>
            </a:r>
            <a:r>
              <a:rPr lang="en-US" sz="1400" b="0" i="0" u="none" strike="noStrike" baseline="0"/>
              <a:t>± Standard Deviation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Sheet1!$I$24</c:f>
                <c:numCache>
                  <c:formatCode>General</c:formatCode>
                  <c:ptCount val="1"/>
                  <c:pt idx="0">
                    <c:v>8.9140842174559598</c:v>
                  </c:pt>
                </c:numCache>
              </c:numRef>
            </c:plus>
            <c:minus>
              <c:numRef>
                <c:f>Sheet1!$I$24</c:f>
                <c:numCache>
                  <c:formatCode>General</c:formatCode>
                  <c:ptCount val="1"/>
                  <c:pt idx="0">
                    <c:v>8.9140842174559598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Sheet1!$G$24</c:f>
              <c:numCache>
                <c:formatCode>General</c:formatCode>
                <c:ptCount val="1"/>
                <c:pt idx="0">
                  <c:v>129.97499999999999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46-40C0-B98E-D8D8881952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01820224"/>
        <c:axId val="1201821184"/>
      </c:barChart>
      <c:catAx>
        <c:axId val="120182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821184"/>
        <c:crosses val="autoZero"/>
        <c:auto val="1"/>
        <c:lblAlgn val="ctr"/>
        <c:lblOffset val="100"/>
        <c:noMultiLvlLbl val="0"/>
      </c:catAx>
      <c:valAx>
        <c:axId val="120182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(hours)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82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Probability Plot of Electronic Component Failure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323578302712159"/>
                  <c:y val="1.3055555555555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Sheet1!$K$2:$K$41</c:f>
              <c:numCache>
                <c:formatCode>General</c:formatCode>
                <c:ptCount val="40"/>
                <c:pt idx="0">
                  <c:v>118</c:v>
                </c:pt>
                <c:pt idx="1">
                  <c:v>119</c:v>
                </c:pt>
                <c:pt idx="2">
                  <c:v>120</c:v>
                </c:pt>
                <c:pt idx="3">
                  <c:v>121</c:v>
                </c:pt>
                <c:pt idx="4">
                  <c:v>121</c:v>
                </c:pt>
                <c:pt idx="5">
                  <c:v>122</c:v>
                </c:pt>
                <c:pt idx="6">
                  <c:v>123</c:v>
                </c:pt>
                <c:pt idx="7">
                  <c:v>123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125</c:v>
                </c:pt>
                <c:pt idx="17">
                  <c:v>126</c:v>
                </c:pt>
                <c:pt idx="18">
                  <c:v>127</c:v>
                </c:pt>
                <c:pt idx="19">
                  <c:v>128</c:v>
                </c:pt>
                <c:pt idx="20">
                  <c:v>128</c:v>
                </c:pt>
                <c:pt idx="21">
                  <c:v>129</c:v>
                </c:pt>
                <c:pt idx="22">
                  <c:v>129</c:v>
                </c:pt>
                <c:pt idx="23">
                  <c:v>129</c:v>
                </c:pt>
                <c:pt idx="24">
                  <c:v>130</c:v>
                </c:pt>
                <c:pt idx="25">
                  <c:v>131</c:v>
                </c:pt>
                <c:pt idx="26">
                  <c:v>131</c:v>
                </c:pt>
                <c:pt idx="27">
                  <c:v>131</c:v>
                </c:pt>
                <c:pt idx="28">
                  <c:v>133</c:v>
                </c:pt>
                <c:pt idx="29">
                  <c:v>133</c:v>
                </c:pt>
                <c:pt idx="30">
                  <c:v>136</c:v>
                </c:pt>
                <c:pt idx="31">
                  <c:v>137</c:v>
                </c:pt>
                <c:pt idx="32">
                  <c:v>137</c:v>
                </c:pt>
                <c:pt idx="33">
                  <c:v>140</c:v>
                </c:pt>
                <c:pt idx="34">
                  <c:v>140</c:v>
                </c:pt>
                <c:pt idx="35">
                  <c:v>141</c:v>
                </c:pt>
                <c:pt idx="36">
                  <c:v>142</c:v>
                </c:pt>
                <c:pt idx="37">
                  <c:v>142</c:v>
                </c:pt>
                <c:pt idx="38">
                  <c:v>151</c:v>
                </c:pt>
                <c:pt idx="39">
                  <c:v>160</c:v>
                </c:pt>
              </c:numCache>
            </c:numRef>
          </c:xVal>
          <c:yVal>
            <c:numRef>
              <c:f>Sheet1!$N$2:$N$41</c:f>
              <c:numCache>
                <c:formatCode>General</c:formatCode>
                <c:ptCount val="40"/>
                <c:pt idx="0">
                  <c:v>-2.2414027275714101</c:v>
                </c:pt>
                <c:pt idx="1">
                  <c:v>-1.7804643419886732</c:v>
                </c:pt>
                <c:pt idx="2">
                  <c:v>-1.5341205437096843</c:v>
                </c:pt>
                <c:pt idx="3">
                  <c:v>-1.3563117454330045</c:v>
                </c:pt>
                <c:pt idx="4">
                  <c:v>-1.2133396224936046</c:v>
                </c:pt>
                <c:pt idx="5">
                  <c:v>-1.0916203676219902</c:v>
                </c:pt>
                <c:pt idx="6">
                  <c:v>-0.98423496046064662</c:v>
                </c:pt>
                <c:pt idx="7">
                  <c:v>-0.88714655948618615</c:v>
                </c:pt>
                <c:pt idx="8">
                  <c:v>-0.79777684612006516</c:v>
                </c:pt>
                <c:pt idx="9">
                  <c:v>-0.71436744057573764</c:v>
                </c:pt>
                <c:pt idx="10">
                  <c:v>-0.63565701370067085</c:v>
                </c:pt>
                <c:pt idx="11">
                  <c:v>-0.56070303187666182</c:v>
                </c:pt>
                <c:pt idx="12">
                  <c:v>-0.48877641087795259</c:v>
                </c:pt>
                <c:pt idx="13">
                  <c:v>-0.41929575304248057</c:v>
                </c:pt>
                <c:pt idx="14">
                  <c:v>-0.35178434493523364</c:v>
                </c:pt>
                <c:pt idx="15">
                  <c:v>-0.28584087488179794</c:v>
                </c:pt>
                <c:pt idx="16">
                  <c:v>-0.22111871299759278</c:v>
                </c:pt>
                <c:pt idx="17">
                  <c:v>-0.1573106846103112</c:v>
                </c:pt>
                <c:pt idx="18">
                  <c:v>-9.4137414323536756E-2</c:v>
                </c:pt>
                <c:pt idx="19">
                  <c:v>-3.1337982021426611E-2</c:v>
                </c:pt>
                <c:pt idx="20">
                  <c:v>3.1337982021426444E-2</c:v>
                </c:pt>
                <c:pt idx="21">
                  <c:v>9.4137414323536756E-2</c:v>
                </c:pt>
                <c:pt idx="22">
                  <c:v>0.1573106846103112</c:v>
                </c:pt>
                <c:pt idx="23">
                  <c:v>0.22111871299759278</c:v>
                </c:pt>
                <c:pt idx="24">
                  <c:v>0.2858408748817981</c:v>
                </c:pt>
                <c:pt idx="25">
                  <c:v>0.35178434493523331</c:v>
                </c:pt>
                <c:pt idx="26">
                  <c:v>0.41929575304248057</c:v>
                </c:pt>
                <c:pt idx="27">
                  <c:v>0.48877641087795259</c:v>
                </c:pt>
                <c:pt idx="28">
                  <c:v>0.56070303187666182</c:v>
                </c:pt>
                <c:pt idx="29">
                  <c:v>0.63565701370067096</c:v>
                </c:pt>
                <c:pt idx="30">
                  <c:v>0.71436744057573753</c:v>
                </c:pt>
                <c:pt idx="31">
                  <c:v>0.79777684612006505</c:v>
                </c:pt>
                <c:pt idx="32">
                  <c:v>0.88714655948618615</c:v>
                </c:pt>
                <c:pt idx="33">
                  <c:v>0.98423496046064674</c:v>
                </c:pt>
                <c:pt idx="34">
                  <c:v>1.0916203676219902</c:v>
                </c:pt>
                <c:pt idx="35">
                  <c:v>1.2133396224936044</c:v>
                </c:pt>
                <c:pt idx="36">
                  <c:v>1.3563117454330043</c:v>
                </c:pt>
                <c:pt idx="37">
                  <c:v>1.5341205437096843</c:v>
                </c:pt>
                <c:pt idx="38">
                  <c:v>1.7804643419886736</c:v>
                </c:pt>
                <c:pt idx="39">
                  <c:v>2.2414027275714115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9C-4021-B10B-C388B7ECA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473408"/>
        <c:axId val="1905476288"/>
      </c:scatterChart>
      <c:valAx>
        <c:axId val="1905473408"/>
        <c:scaling>
          <c:orientation val="minMax"/>
          <c:min val="1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476288"/>
        <c:crosses val="autoZero"/>
        <c:crossBetween val="midCat"/>
      </c:valAx>
      <c:valAx>
        <c:axId val="190547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zj</a:t>
                </a:r>
                <a:r>
                  <a:rPr lang="en-US" baseline="0"/>
                  <a:t> values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47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404812</xdr:colOff>
      <xdr:row>42</xdr:row>
      <xdr:rowOff>80962</xdr:rowOff>
    </xdr:from>
    <xdr:to>
      <xdr:col>8</xdr:col>
      <xdr:colOff>509587</xdr:colOff>
      <xdr:row>56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DB8356-04C6-F2DF-E87F-55D53527E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685800</xdr:colOff>
      <xdr:row>20</xdr:row>
      <xdr:rowOff>90487</xdr:rowOff>
    </xdr:from>
    <xdr:to>
      <xdr:col>11</xdr:col>
      <xdr:colOff>180975</xdr:colOff>
      <xdr:row>34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64918C7-89CA-5D0D-8C95-FA6A1F53A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003E-26BA-4021-8C1C-2E23B535907A}">
  <dimension ref="A1:N41"/>
  <sheetViews>
    <sheetView tabSelected="1" workbookViewId="0">
      <selection activeCell="P25" sqref="P25"/>
    </sheetView>
  </sheetViews>
  <sheetFormatPr defaultRowHeight="15" x14ac:dyDescent="0.25"/>
  <cols>
    <col min="1" max="1" width="16.5703125" customWidth="1"/>
    <col min="4" max="4" width="12.140625" customWidth="1"/>
  </cols>
  <sheetData>
    <row r="1" spans="1:14" x14ac:dyDescent="0.25">
      <c r="A1" t="s">
        <v>0</v>
      </c>
      <c r="B1" t="s">
        <v>4</v>
      </c>
      <c r="D1" t="s">
        <v>5</v>
      </c>
      <c r="E1" t="s">
        <v>4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>
        <v>953</v>
      </c>
      <c r="B2" cm="1">
        <f t="array" ref="B2:B10">_xlfn._xlws.SORT(A2:A10)</f>
        <v>948</v>
      </c>
      <c r="D2">
        <v>127</v>
      </c>
      <c r="E2" cm="1">
        <f t="array" ref="E2:E41">_xlfn._xlws.SORT(D2:D41)</f>
        <v>118</v>
      </c>
      <c r="G2">
        <v>118</v>
      </c>
      <c r="I2">
        <v>128</v>
      </c>
      <c r="K2" cm="1">
        <f t="array" ref="K2:K41">_xlfn._xlws.SORT(D2:D41)</f>
        <v>118</v>
      </c>
      <c r="L2">
        <v>1</v>
      </c>
      <c r="M2">
        <f>(L2-0.5)/COUNT($K$2:$K$41)</f>
        <v>1.2500000000000001E-2</v>
      </c>
      <c r="N2" s="2">
        <v>-2.2414027275714101</v>
      </c>
    </row>
    <row r="3" spans="1:14" x14ac:dyDescent="0.25">
      <c r="A3">
        <v>955</v>
      </c>
      <c r="B3">
        <v>949</v>
      </c>
      <c r="D3">
        <v>124</v>
      </c>
      <c r="E3">
        <v>119</v>
      </c>
      <c r="G3">
        <v>119</v>
      </c>
      <c r="I3">
        <v>129</v>
      </c>
      <c r="K3">
        <v>119</v>
      </c>
      <c r="L3">
        <v>2</v>
      </c>
      <c r="M3">
        <f t="shared" ref="M3:M41" si="0">(L3-0.5)/COUNT($K$2:$K$41)</f>
        <v>3.7499999999999999E-2</v>
      </c>
      <c r="N3" s="2">
        <v>-1.7804643419886732</v>
      </c>
    </row>
    <row r="4" spans="1:14" x14ac:dyDescent="0.25">
      <c r="A4">
        <v>948</v>
      </c>
      <c r="B4">
        <v>950</v>
      </c>
      <c r="D4">
        <v>121</v>
      </c>
      <c r="E4">
        <v>120</v>
      </c>
      <c r="G4">
        <v>120</v>
      </c>
      <c r="I4">
        <v>129</v>
      </c>
      <c r="K4">
        <v>120</v>
      </c>
      <c r="L4">
        <v>3</v>
      </c>
      <c r="M4">
        <f t="shared" si="0"/>
        <v>6.25E-2</v>
      </c>
      <c r="N4" s="2">
        <v>-1.5341205437096843</v>
      </c>
    </row>
    <row r="5" spans="1:14" x14ac:dyDescent="0.25">
      <c r="A5">
        <v>951</v>
      </c>
      <c r="B5">
        <v>951</v>
      </c>
      <c r="D5">
        <v>118</v>
      </c>
      <c r="E5">
        <v>121</v>
      </c>
      <c r="G5">
        <v>121</v>
      </c>
      <c r="I5">
        <v>129</v>
      </c>
      <c r="K5">
        <v>121</v>
      </c>
      <c r="L5">
        <v>4</v>
      </c>
      <c r="M5">
        <f t="shared" si="0"/>
        <v>8.7499999999999994E-2</v>
      </c>
      <c r="N5" s="2">
        <v>-1.3563117454330045</v>
      </c>
    </row>
    <row r="6" spans="1:14" x14ac:dyDescent="0.25">
      <c r="A6">
        <v>957</v>
      </c>
      <c r="B6">
        <v>953</v>
      </c>
      <c r="D6">
        <v>125</v>
      </c>
      <c r="E6">
        <v>121</v>
      </c>
      <c r="G6">
        <v>121</v>
      </c>
      <c r="I6">
        <v>130</v>
      </c>
      <c r="K6">
        <v>121</v>
      </c>
      <c r="L6">
        <v>5</v>
      </c>
      <c r="M6">
        <f t="shared" si="0"/>
        <v>0.1125</v>
      </c>
      <c r="N6" s="2">
        <v>-1.2133396224936046</v>
      </c>
    </row>
    <row r="7" spans="1:14" x14ac:dyDescent="0.25">
      <c r="A7">
        <v>949</v>
      </c>
      <c r="B7">
        <v>954</v>
      </c>
      <c r="D7">
        <v>123</v>
      </c>
      <c r="E7">
        <v>122</v>
      </c>
      <c r="G7">
        <v>122</v>
      </c>
      <c r="I7">
        <v>131</v>
      </c>
      <c r="K7">
        <v>122</v>
      </c>
      <c r="L7">
        <v>6</v>
      </c>
      <c r="M7">
        <f t="shared" si="0"/>
        <v>0.13750000000000001</v>
      </c>
      <c r="N7" s="2">
        <v>-1.0916203676219902</v>
      </c>
    </row>
    <row r="8" spans="1:14" x14ac:dyDescent="0.25">
      <c r="A8">
        <v>954</v>
      </c>
      <c r="B8">
        <v>955</v>
      </c>
      <c r="D8">
        <v>136</v>
      </c>
      <c r="E8">
        <v>123</v>
      </c>
      <c r="G8">
        <v>123</v>
      </c>
      <c r="I8">
        <v>131</v>
      </c>
      <c r="K8">
        <v>123</v>
      </c>
      <c r="L8">
        <v>7</v>
      </c>
      <c r="M8">
        <f t="shared" si="0"/>
        <v>0.16250000000000001</v>
      </c>
      <c r="N8" s="2">
        <v>-0.98423496046064662</v>
      </c>
    </row>
    <row r="9" spans="1:14" x14ac:dyDescent="0.25">
      <c r="A9">
        <v>950</v>
      </c>
      <c r="B9">
        <v>957</v>
      </c>
      <c r="D9">
        <v>131</v>
      </c>
      <c r="E9">
        <v>123</v>
      </c>
      <c r="G9">
        <v>123</v>
      </c>
      <c r="I9">
        <v>131</v>
      </c>
      <c r="K9">
        <v>123</v>
      </c>
      <c r="L9">
        <v>8</v>
      </c>
      <c r="M9">
        <f t="shared" si="0"/>
        <v>0.1875</v>
      </c>
      <c r="N9" s="2">
        <v>-0.88714655948618615</v>
      </c>
    </row>
    <row r="10" spans="1:14" x14ac:dyDescent="0.25">
      <c r="A10">
        <v>959</v>
      </c>
      <c r="B10">
        <v>959</v>
      </c>
      <c r="D10">
        <v>131</v>
      </c>
      <c r="E10">
        <v>124</v>
      </c>
      <c r="G10">
        <v>124</v>
      </c>
      <c r="I10">
        <v>133</v>
      </c>
      <c r="K10">
        <v>124</v>
      </c>
      <c r="L10">
        <v>9</v>
      </c>
      <c r="M10">
        <f t="shared" si="0"/>
        <v>0.21249999999999999</v>
      </c>
      <c r="N10" s="2">
        <v>-0.79777684612006516</v>
      </c>
    </row>
    <row r="11" spans="1:14" x14ac:dyDescent="0.25">
      <c r="A11" s="1" t="s">
        <v>1</v>
      </c>
      <c r="D11">
        <v>120</v>
      </c>
      <c r="E11">
        <v>124</v>
      </c>
      <c r="G11">
        <v>124</v>
      </c>
      <c r="I11">
        <v>133</v>
      </c>
      <c r="K11">
        <v>124</v>
      </c>
      <c r="L11">
        <v>10</v>
      </c>
      <c r="M11">
        <f t="shared" si="0"/>
        <v>0.23749999999999999</v>
      </c>
      <c r="N11" s="2">
        <v>-0.71436744057573764</v>
      </c>
    </row>
    <row r="12" spans="1:14" x14ac:dyDescent="0.25">
      <c r="A12">
        <f>AVERAGE(A2:A10)</f>
        <v>952.88888888888891</v>
      </c>
      <c r="D12">
        <v>140</v>
      </c>
      <c r="E12">
        <v>124</v>
      </c>
      <c r="G12">
        <v>124</v>
      </c>
      <c r="I12">
        <v>136</v>
      </c>
      <c r="K12">
        <v>124</v>
      </c>
      <c r="L12">
        <v>11</v>
      </c>
      <c r="M12">
        <f t="shared" si="0"/>
        <v>0.26250000000000001</v>
      </c>
      <c r="N12" s="2">
        <v>-0.63565701370067085</v>
      </c>
    </row>
    <row r="13" spans="1:14" x14ac:dyDescent="0.25">
      <c r="A13" s="1" t="s">
        <v>2</v>
      </c>
      <c r="D13">
        <v>125</v>
      </c>
      <c r="E13">
        <v>124</v>
      </c>
      <c r="G13">
        <v>124</v>
      </c>
      <c r="I13">
        <v>137</v>
      </c>
      <c r="K13">
        <v>124</v>
      </c>
      <c r="L13">
        <v>12</v>
      </c>
      <c r="M13">
        <f t="shared" si="0"/>
        <v>0.28749999999999998</v>
      </c>
      <c r="N13" s="2">
        <v>-0.56070303187666182</v>
      </c>
    </row>
    <row r="14" spans="1:14" x14ac:dyDescent="0.25">
      <c r="A14">
        <f>_xlfn.STDEV.S(A2:A10)</f>
        <v>3.7230513172814463</v>
      </c>
      <c r="D14">
        <v>124</v>
      </c>
      <c r="E14">
        <v>125</v>
      </c>
      <c r="G14">
        <v>125</v>
      </c>
      <c r="I14">
        <v>137</v>
      </c>
      <c r="K14">
        <v>125</v>
      </c>
      <c r="L14">
        <v>13</v>
      </c>
      <c r="M14">
        <f t="shared" si="0"/>
        <v>0.3125</v>
      </c>
      <c r="N14" s="2">
        <v>-0.48877641087795259</v>
      </c>
    </row>
    <row r="15" spans="1:14" x14ac:dyDescent="0.25">
      <c r="A15" s="1" t="s">
        <v>3</v>
      </c>
      <c r="D15">
        <v>119</v>
      </c>
      <c r="E15">
        <v>125</v>
      </c>
      <c r="G15">
        <v>125</v>
      </c>
      <c r="I15">
        <v>140</v>
      </c>
      <c r="K15">
        <v>125</v>
      </c>
      <c r="L15">
        <v>14</v>
      </c>
      <c r="M15">
        <f t="shared" si="0"/>
        <v>0.33750000000000002</v>
      </c>
      <c r="N15" s="2">
        <v>-0.41929575304248057</v>
      </c>
    </row>
    <row r="16" spans="1:14" x14ac:dyDescent="0.25">
      <c r="A16">
        <f>MEDIAN(A2:A10)</f>
        <v>953</v>
      </c>
      <c r="D16">
        <v>137</v>
      </c>
      <c r="E16">
        <v>125</v>
      </c>
      <c r="G16">
        <v>125</v>
      </c>
      <c r="I16">
        <v>140</v>
      </c>
      <c r="K16">
        <v>125</v>
      </c>
      <c r="L16">
        <v>15</v>
      </c>
      <c r="M16">
        <f t="shared" si="0"/>
        <v>0.36249999999999999</v>
      </c>
      <c r="N16" s="2">
        <v>-0.35178434493523364</v>
      </c>
    </row>
    <row r="17" spans="4:14" x14ac:dyDescent="0.25">
      <c r="D17">
        <v>133</v>
      </c>
      <c r="E17">
        <v>125</v>
      </c>
      <c r="G17">
        <v>125</v>
      </c>
      <c r="I17">
        <v>141</v>
      </c>
      <c r="K17">
        <v>125</v>
      </c>
      <c r="L17">
        <v>16</v>
      </c>
      <c r="M17">
        <f t="shared" si="0"/>
        <v>0.38750000000000001</v>
      </c>
      <c r="N17" s="2">
        <v>-0.28584087488179794</v>
      </c>
    </row>
    <row r="18" spans="4:14" x14ac:dyDescent="0.25">
      <c r="D18">
        <v>129</v>
      </c>
      <c r="E18">
        <v>125</v>
      </c>
      <c r="G18">
        <v>125</v>
      </c>
      <c r="I18">
        <v>142</v>
      </c>
      <c r="K18">
        <v>125</v>
      </c>
      <c r="L18">
        <v>17</v>
      </c>
      <c r="M18">
        <f t="shared" si="0"/>
        <v>0.41249999999999998</v>
      </c>
      <c r="N18" s="2">
        <v>-0.22111871299759278</v>
      </c>
    </row>
    <row r="19" spans="4:14" x14ac:dyDescent="0.25">
      <c r="D19">
        <v>128</v>
      </c>
      <c r="E19">
        <v>126</v>
      </c>
      <c r="G19">
        <v>126</v>
      </c>
      <c r="I19">
        <v>142</v>
      </c>
      <c r="K19">
        <v>126</v>
      </c>
      <c r="L19">
        <v>18</v>
      </c>
      <c r="M19">
        <f t="shared" si="0"/>
        <v>0.4375</v>
      </c>
      <c r="N19" s="2">
        <v>-0.1573106846103112</v>
      </c>
    </row>
    <row r="20" spans="4:14" x14ac:dyDescent="0.25">
      <c r="D20">
        <v>125</v>
      </c>
      <c r="E20">
        <v>127</v>
      </c>
      <c r="G20">
        <v>127</v>
      </c>
      <c r="I20">
        <v>151</v>
      </c>
      <c r="K20">
        <v>127</v>
      </c>
      <c r="L20">
        <v>19</v>
      </c>
      <c r="M20">
        <f t="shared" si="0"/>
        <v>0.46250000000000002</v>
      </c>
      <c r="N20" s="2">
        <v>-9.4137414323536756E-2</v>
      </c>
    </row>
    <row r="21" spans="4:14" x14ac:dyDescent="0.25">
      <c r="D21">
        <v>141</v>
      </c>
      <c r="E21">
        <v>128</v>
      </c>
      <c r="G21">
        <v>128</v>
      </c>
      <c r="I21">
        <v>160</v>
      </c>
      <c r="K21">
        <v>128</v>
      </c>
      <c r="L21">
        <v>20</v>
      </c>
      <c r="M21">
        <f t="shared" si="0"/>
        <v>0.48749999999999999</v>
      </c>
      <c r="N21" s="2">
        <v>-3.1337982021426611E-2</v>
      </c>
    </row>
    <row r="22" spans="4:14" x14ac:dyDescent="0.25">
      <c r="D22">
        <v>121</v>
      </c>
      <c r="E22">
        <v>128</v>
      </c>
      <c r="K22">
        <v>128</v>
      </c>
      <c r="L22">
        <v>21</v>
      </c>
      <c r="M22">
        <f t="shared" si="0"/>
        <v>0.51249999999999996</v>
      </c>
      <c r="N22" s="2">
        <v>3.1337982021426444E-2</v>
      </c>
    </row>
    <row r="23" spans="4:14" x14ac:dyDescent="0.25">
      <c r="D23">
        <v>133</v>
      </c>
      <c r="E23">
        <v>129</v>
      </c>
      <c r="G23" s="1" t="s">
        <v>1</v>
      </c>
      <c r="I23" s="1" t="s">
        <v>6</v>
      </c>
      <c r="K23">
        <v>129</v>
      </c>
      <c r="L23">
        <v>22</v>
      </c>
      <c r="M23">
        <f t="shared" si="0"/>
        <v>0.53749999999999998</v>
      </c>
      <c r="N23" s="2">
        <v>9.4137414323536756E-2</v>
      </c>
    </row>
    <row r="24" spans="4:14" x14ac:dyDescent="0.25">
      <c r="D24">
        <v>124</v>
      </c>
      <c r="E24">
        <v>129</v>
      </c>
      <c r="G24">
        <f>AVERAGE(D2:D41)</f>
        <v>129.97499999999999</v>
      </c>
      <c r="I24">
        <f>_xlfn.STDEV.S(D2:D41)</f>
        <v>8.9140842174559598</v>
      </c>
      <c r="K24">
        <v>129</v>
      </c>
      <c r="L24">
        <v>23</v>
      </c>
      <c r="M24">
        <f t="shared" si="0"/>
        <v>0.5625</v>
      </c>
      <c r="N24" s="2">
        <v>0.1573106846103112</v>
      </c>
    </row>
    <row r="25" spans="4:14" x14ac:dyDescent="0.25">
      <c r="D25">
        <v>125</v>
      </c>
      <c r="E25">
        <v>129</v>
      </c>
      <c r="K25">
        <v>129</v>
      </c>
      <c r="L25">
        <v>24</v>
      </c>
      <c r="M25">
        <f t="shared" si="0"/>
        <v>0.58750000000000002</v>
      </c>
      <c r="N25" s="2">
        <v>0.22111871299759278</v>
      </c>
    </row>
    <row r="26" spans="4:14" x14ac:dyDescent="0.25">
      <c r="D26">
        <v>142</v>
      </c>
      <c r="E26">
        <v>130</v>
      </c>
      <c r="K26">
        <v>130</v>
      </c>
      <c r="L26">
        <v>25</v>
      </c>
      <c r="M26">
        <f t="shared" si="0"/>
        <v>0.61250000000000004</v>
      </c>
      <c r="N26" s="2">
        <v>0.2858408748817981</v>
      </c>
    </row>
    <row r="27" spans="4:14" x14ac:dyDescent="0.25">
      <c r="D27">
        <v>137</v>
      </c>
      <c r="E27">
        <v>131</v>
      </c>
      <c r="K27">
        <v>131</v>
      </c>
      <c r="L27">
        <v>26</v>
      </c>
      <c r="M27">
        <f t="shared" si="0"/>
        <v>0.63749999999999996</v>
      </c>
      <c r="N27" s="2">
        <v>0.35178434493523331</v>
      </c>
    </row>
    <row r="28" spans="4:14" x14ac:dyDescent="0.25">
      <c r="D28">
        <v>128</v>
      </c>
      <c r="E28">
        <v>131</v>
      </c>
      <c r="K28">
        <v>131</v>
      </c>
      <c r="L28">
        <v>27</v>
      </c>
      <c r="M28">
        <f t="shared" si="0"/>
        <v>0.66249999999999998</v>
      </c>
      <c r="N28" s="2">
        <v>0.41929575304248057</v>
      </c>
    </row>
    <row r="29" spans="4:14" x14ac:dyDescent="0.25">
      <c r="D29">
        <v>140</v>
      </c>
      <c r="E29">
        <v>131</v>
      </c>
      <c r="K29">
        <v>131</v>
      </c>
      <c r="L29">
        <v>28</v>
      </c>
      <c r="M29">
        <f t="shared" si="0"/>
        <v>0.6875</v>
      </c>
      <c r="N29" s="2">
        <v>0.48877641087795259</v>
      </c>
    </row>
    <row r="30" spans="4:14" x14ac:dyDescent="0.25">
      <c r="D30">
        <v>151</v>
      </c>
      <c r="E30">
        <v>133</v>
      </c>
      <c r="K30">
        <v>133</v>
      </c>
      <c r="L30">
        <v>29</v>
      </c>
      <c r="M30">
        <f t="shared" si="0"/>
        <v>0.71250000000000002</v>
      </c>
      <c r="N30" s="2">
        <v>0.56070303187666182</v>
      </c>
    </row>
    <row r="31" spans="4:14" x14ac:dyDescent="0.25">
      <c r="D31">
        <v>124</v>
      </c>
      <c r="E31">
        <v>133</v>
      </c>
      <c r="K31">
        <v>133</v>
      </c>
      <c r="L31">
        <v>30</v>
      </c>
      <c r="M31">
        <f t="shared" si="0"/>
        <v>0.73750000000000004</v>
      </c>
      <c r="N31" s="2">
        <v>0.63565701370067096</v>
      </c>
    </row>
    <row r="32" spans="4:14" x14ac:dyDescent="0.25">
      <c r="D32">
        <v>129</v>
      </c>
      <c r="E32">
        <v>136</v>
      </c>
      <c r="K32">
        <v>136</v>
      </c>
      <c r="L32">
        <v>31</v>
      </c>
      <c r="M32">
        <f t="shared" si="0"/>
        <v>0.76249999999999996</v>
      </c>
      <c r="N32" s="2">
        <v>0.71436744057573753</v>
      </c>
    </row>
    <row r="33" spans="4:14" x14ac:dyDescent="0.25">
      <c r="D33">
        <v>131</v>
      </c>
      <c r="E33">
        <v>137</v>
      </c>
      <c r="K33">
        <v>137</v>
      </c>
      <c r="L33">
        <v>32</v>
      </c>
      <c r="M33">
        <f t="shared" si="0"/>
        <v>0.78749999999999998</v>
      </c>
      <c r="N33" s="2">
        <v>0.79777684612006505</v>
      </c>
    </row>
    <row r="34" spans="4:14" x14ac:dyDescent="0.25">
      <c r="D34">
        <v>160</v>
      </c>
      <c r="E34">
        <v>137</v>
      </c>
      <c r="K34">
        <v>137</v>
      </c>
      <c r="L34">
        <v>33</v>
      </c>
      <c r="M34">
        <f t="shared" si="0"/>
        <v>0.8125</v>
      </c>
      <c r="N34" s="2">
        <v>0.88714655948618615</v>
      </c>
    </row>
    <row r="35" spans="4:14" x14ac:dyDescent="0.25">
      <c r="D35">
        <v>142</v>
      </c>
      <c r="E35">
        <v>140</v>
      </c>
      <c r="K35">
        <v>140</v>
      </c>
      <c r="L35">
        <v>34</v>
      </c>
      <c r="M35">
        <f t="shared" si="0"/>
        <v>0.83750000000000002</v>
      </c>
      <c r="N35" s="2">
        <v>0.98423496046064674</v>
      </c>
    </row>
    <row r="36" spans="4:14" x14ac:dyDescent="0.25">
      <c r="D36">
        <v>130</v>
      </c>
      <c r="E36">
        <v>140</v>
      </c>
      <c r="K36">
        <v>140</v>
      </c>
      <c r="L36">
        <v>35</v>
      </c>
      <c r="M36">
        <f t="shared" si="0"/>
        <v>0.86250000000000004</v>
      </c>
      <c r="N36" s="2">
        <v>1.0916203676219902</v>
      </c>
    </row>
    <row r="37" spans="4:14" x14ac:dyDescent="0.25">
      <c r="D37">
        <v>129</v>
      </c>
      <c r="E37">
        <v>141</v>
      </c>
      <c r="K37">
        <v>141</v>
      </c>
      <c r="L37">
        <v>36</v>
      </c>
      <c r="M37">
        <f t="shared" si="0"/>
        <v>0.88749999999999996</v>
      </c>
      <c r="N37" s="2">
        <v>1.2133396224936044</v>
      </c>
    </row>
    <row r="38" spans="4:14" x14ac:dyDescent="0.25">
      <c r="D38">
        <v>125</v>
      </c>
      <c r="E38">
        <v>142</v>
      </c>
      <c r="K38">
        <v>142</v>
      </c>
      <c r="L38">
        <v>37</v>
      </c>
      <c r="M38">
        <f t="shared" si="0"/>
        <v>0.91249999999999998</v>
      </c>
      <c r="N38" s="2">
        <v>1.3563117454330043</v>
      </c>
    </row>
    <row r="39" spans="4:14" x14ac:dyDescent="0.25">
      <c r="D39">
        <v>123</v>
      </c>
      <c r="E39">
        <v>142</v>
      </c>
      <c r="K39">
        <v>142</v>
      </c>
      <c r="L39">
        <v>38</v>
      </c>
      <c r="M39">
        <f t="shared" si="0"/>
        <v>0.9375</v>
      </c>
      <c r="N39" s="2">
        <v>1.5341205437096843</v>
      </c>
    </row>
    <row r="40" spans="4:14" x14ac:dyDescent="0.25">
      <c r="D40">
        <v>122</v>
      </c>
      <c r="E40">
        <v>151</v>
      </c>
      <c r="K40">
        <v>151</v>
      </c>
      <c r="L40">
        <v>39</v>
      </c>
      <c r="M40">
        <f t="shared" si="0"/>
        <v>0.96250000000000002</v>
      </c>
      <c r="N40" s="2">
        <v>1.7804643419886736</v>
      </c>
    </row>
    <row r="41" spans="4:14" x14ac:dyDescent="0.25">
      <c r="D41">
        <v>126</v>
      </c>
      <c r="E41">
        <v>160</v>
      </c>
      <c r="K41">
        <v>160</v>
      </c>
      <c r="L41">
        <v>40</v>
      </c>
      <c r="M41">
        <f t="shared" si="0"/>
        <v>0.98750000000000004</v>
      </c>
      <c r="N41" s="2">
        <v>2.2414027275714115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Swan</dc:creator>
  <cp:lastModifiedBy>Trevor Swan</cp:lastModifiedBy>
  <dcterms:created xsi:type="dcterms:W3CDTF">2025-01-28T20:44:14Z</dcterms:created>
  <dcterms:modified xsi:type="dcterms:W3CDTF">2025-01-29T02:17:37Z</dcterms:modified>
</cp:coreProperties>
</file>