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dc847ec8b5479/Documents/CWRU/Spring 2025/ECHE313/Homework/Homework 7/"/>
    </mc:Choice>
  </mc:AlternateContent>
  <xr:revisionPtr revIDLastSave="95" documentId="8_{6F8E9840-55DA-4724-8B48-163A26344FCE}" xr6:coauthVersionLast="47" xr6:coauthVersionMax="47" xr10:uidLastSave="{3E96C2D1-D333-4756-AC0F-89D0D1A45093}"/>
  <bookViews>
    <workbookView xWindow="-105" yWindow="0" windowWidth="19410" windowHeight="20985" xr2:uid="{6664C2F2-81CB-416D-B8EB-33A812D50E00}"/>
  </bookViews>
  <sheets>
    <sheet name="Ques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B33" i="1"/>
  <c r="B31" i="1"/>
  <c r="B29" i="1" a="1"/>
  <c r="B29" i="1" s="1"/>
  <c r="B28" i="1" a="1"/>
  <c r="B28" i="1" s="1"/>
  <c r="G3" i="1"/>
  <c r="G4" i="1"/>
  <c r="G5" i="1"/>
  <c r="G6" i="1"/>
  <c r="G7" i="1"/>
  <c r="G8" i="1"/>
  <c r="G9" i="1"/>
  <c r="G10" i="1"/>
  <c r="G11" i="1"/>
  <c r="G2" i="1"/>
  <c r="B26" i="1"/>
  <c r="B23" i="1"/>
  <c r="B22" i="1"/>
  <c r="B25" i="1"/>
  <c r="B20" i="1"/>
  <c r="B19" i="1"/>
  <c r="B16" i="1"/>
  <c r="B15" i="1"/>
  <c r="E3" i="1"/>
  <c r="E4" i="1"/>
  <c r="E5" i="1"/>
  <c r="E6" i="1"/>
  <c r="E7" i="1"/>
  <c r="E8" i="1"/>
  <c r="E9" i="1"/>
  <c r="E10" i="1"/>
  <c r="E11" i="1"/>
  <c r="D3" i="1"/>
  <c r="D4" i="1"/>
  <c r="D5" i="1"/>
  <c r="D6" i="1"/>
  <c r="D7" i="1"/>
  <c r="D8" i="1"/>
  <c r="D9" i="1"/>
  <c r="D10" i="1"/>
  <c r="D11" i="1"/>
  <c r="E2" i="1"/>
  <c r="D2" i="1"/>
  <c r="F3" i="1"/>
  <c r="F4" i="1"/>
  <c r="F5" i="1"/>
  <c r="F6" i="1"/>
  <c r="F7" i="1"/>
  <c r="F8" i="1"/>
  <c r="F9" i="1"/>
  <c r="F10" i="1"/>
  <c r="F11" i="1"/>
  <c r="F2" i="1"/>
  <c r="B17" i="1" s="1"/>
  <c r="B14" i="1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<sst xmlns="http://schemas.openxmlformats.org/spreadsheetml/2006/main" count="23" uniqueCount="23">
  <si>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Observation #</t>
  </si>
  <si>
    <t>Strength (x)</t>
  </si>
  <si>
    <t>Percentage Hardwood (y)</t>
  </si>
  <si>
    <t>sum x</t>
  </si>
  <si>
    <t>sum y</t>
  </si>
  <si>
    <t>sum x^2</t>
  </si>
  <si>
    <t>sum y^2</t>
  </si>
  <si>
    <t>sum xy</t>
  </si>
  <si>
    <t>x * y</t>
  </si>
  <si>
    <t>x^2</t>
  </si>
  <si>
    <t>y^2</t>
  </si>
  <si>
    <t>Sxx</t>
  </si>
  <si>
    <t>Sxy</t>
  </si>
  <si>
    <t>B1</t>
  </si>
  <si>
    <t>Average x</t>
  </si>
  <si>
    <t>Average y</t>
  </si>
  <si>
    <t>B0</t>
  </si>
  <si>
    <t>y_hat</t>
  </si>
  <si>
    <t>SSR</t>
  </si>
  <si>
    <t>SSE</t>
  </si>
  <si>
    <t>F0</t>
  </si>
  <si>
    <t>R^2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</si>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</sst>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667B-41BB-4E9A-B99C-71CDB1C86175}">
  <dimension ref="A1:H33"/>
  <sheetViews>
    <sheetView tabSelected="1" workbookViewId="0">
      <selection activeCell="J27" sqref="J27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2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8</v>
      </c>
      <c r="G1" t="s">
        <v>17</v>
      </c>
      <c r="H1" t="s">
        <v>22</v>
      </c>
    </row>
    <row r="2" spans="1:8" x14ac:dyDescent="0.25">
      <c r="A2">
        <v>1</v>
      </c>
      <c r="B2" s="1">
        <v>160</v>
      </c>
      <c r="C2" s="1">
        <v>10</v>
      </c>
      <c r="D2">
        <f>B2^2</f>
        <v>25600</v>
      </c>
      <c r="E2">
        <f>C2^2</f>
        <v>100</v>
      </c>
      <c r="F2">
        <f t="shared" ref="F2:F11" si="0">B2*C2</f>
        <v>1600</v>
      </c>
      <c r="G2">
        <f>$B$25*B2+$B$26</f>
        <v>8.9741717272658974</v>
      </c>
      <c r="H2">
        <f>C2-G2</f>
        <v>1.0258282727341026</v>
      </c>
    </row>
    <row r="3" spans="1:8" x14ac:dyDescent="0.25">
      <c r="A3">
        <v>2</v>
      </c>
      <c r="B3" s="1">
        <v>171</v>
      </c>
      <c r="C3" s="1">
        <v>15</v>
      </c>
      <c r="D3">
        <f t="shared" ref="D3:D11" si="1">B3^2</f>
        <v>29241</v>
      </c>
      <c r="E3">
        <f t="shared" ref="E3:E11" si="2">C3^2</f>
        <v>225</v>
      </c>
      <c r="F3">
        <f t="shared" si="0"/>
        <v>2565</v>
      </c>
      <c r="G3">
        <f t="shared" ref="G3:G11" si="3">$B$25*B3+$B$26</f>
        <v>14.654700591897992</v>
      </c>
      <c r="H3">
        <f t="shared" ref="H3:H11" si="4">C3-G3</f>
        <v>0.34529940810200799</v>
      </c>
    </row>
    <row r="4" spans="1:8" x14ac:dyDescent="0.25">
      <c r="A4">
        <v>3</v>
      </c>
      <c r="B4" s="1">
        <v>175</v>
      </c>
      <c r="C4" s="1">
        <v>15</v>
      </c>
      <c r="D4">
        <f t="shared" si="1"/>
        <v>30625</v>
      </c>
      <c r="E4">
        <f t="shared" si="2"/>
        <v>225</v>
      </c>
      <c r="F4">
        <f t="shared" si="0"/>
        <v>2625</v>
      </c>
      <c r="G4">
        <f t="shared" si="3"/>
        <v>16.720347451764212</v>
      </c>
      <c r="H4">
        <f t="shared" si="4"/>
        <v>-1.7203474517642121</v>
      </c>
    </row>
    <row r="5" spans="1:8" x14ac:dyDescent="0.25">
      <c r="A5">
        <v>4</v>
      </c>
      <c r="B5" s="1">
        <v>182</v>
      </c>
      <c r="C5" s="1">
        <v>20</v>
      </c>
      <c r="D5">
        <f t="shared" si="1"/>
        <v>33124</v>
      </c>
      <c r="E5">
        <f t="shared" si="2"/>
        <v>400</v>
      </c>
      <c r="F5">
        <f t="shared" si="0"/>
        <v>3640</v>
      </c>
      <c r="G5">
        <f t="shared" si="3"/>
        <v>20.335229456530101</v>
      </c>
      <c r="H5">
        <f t="shared" si="4"/>
        <v>-0.33522945653010083</v>
      </c>
    </row>
    <row r="6" spans="1:8" x14ac:dyDescent="0.25">
      <c r="A6">
        <v>5</v>
      </c>
      <c r="B6" s="1">
        <v>184</v>
      </c>
      <c r="C6" s="1">
        <v>20</v>
      </c>
      <c r="D6">
        <f t="shared" si="1"/>
        <v>33856</v>
      </c>
      <c r="E6">
        <f t="shared" si="2"/>
        <v>400</v>
      </c>
      <c r="F6">
        <f t="shared" si="0"/>
        <v>3680</v>
      </c>
      <c r="G6">
        <f t="shared" si="3"/>
        <v>21.368052886463204</v>
      </c>
      <c r="H6">
        <f t="shared" si="4"/>
        <v>-1.3680528864632038</v>
      </c>
    </row>
    <row r="7" spans="1:8" x14ac:dyDescent="0.25">
      <c r="A7">
        <v>6</v>
      </c>
      <c r="B7" s="1">
        <v>181</v>
      </c>
      <c r="C7" s="1">
        <v>20</v>
      </c>
      <c r="D7">
        <f t="shared" si="1"/>
        <v>32761</v>
      </c>
      <c r="E7">
        <f t="shared" si="2"/>
        <v>400</v>
      </c>
      <c r="F7">
        <f t="shared" si="0"/>
        <v>3620</v>
      </c>
      <c r="G7">
        <f t="shared" si="3"/>
        <v>19.818817741563549</v>
      </c>
      <c r="H7">
        <f t="shared" si="4"/>
        <v>0.18118225843645064</v>
      </c>
    </row>
    <row r="8" spans="1:8" x14ac:dyDescent="0.25">
      <c r="A8">
        <v>7</v>
      </c>
      <c r="B8" s="1">
        <v>188</v>
      </c>
      <c r="C8" s="1">
        <v>25</v>
      </c>
      <c r="D8">
        <f t="shared" si="1"/>
        <v>35344</v>
      </c>
      <c r="E8">
        <f t="shared" si="2"/>
        <v>625</v>
      </c>
      <c r="F8">
        <f t="shared" si="0"/>
        <v>4700</v>
      </c>
      <c r="G8">
        <f t="shared" si="3"/>
        <v>23.433699746329424</v>
      </c>
      <c r="H8">
        <f t="shared" si="4"/>
        <v>1.5663002536705761</v>
      </c>
    </row>
    <row r="9" spans="1:8" x14ac:dyDescent="0.25">
      <c r="A9">
        <v>8</v>
      </c>
      <c r="B9" s="1">
        <v>193</v>
      </c>
      <c r="C9" s="1">
        <v>25</v>
      </c>
      <c r="D9">
        <f t="shared" si="1"/>
        <v>37249</v>
      </c>
      <c r="E9">
        <f t="shared" si="2"/>
        <v>625</v>
      </c>
      <c r="F9">
        <f t="shared" si="0"/>
        <v>4825</v>
      </c>
      <c r="G9">
        <f t="shared" si="3"/>
        <v>26.015758321162195</v>
      </c>
      <c r="H9">
        <f t="shared" si="4"/>
        <v>-1.0157583211621954</v>
      </c>
    </row>
    <row r="10" spans="1:8" x14ac:dyDescent="0.25">
      <c r="A10">
        <v>9</v>
      </c>
      <c r="B10" s="1">
        <v>195</v>
      </c>
      <c r="C10" s="1">
        <v>28</v>
      </c>
      <c r="D10">
        <f t="shared" si="1"/>
        <v>38025</v>
      </c>
      <c r="E10">
        <f t="shared" si="2"/>
        <v>784</v>
      </c>
      <c r="F10">
        <f t="shared" si="0"/>
        <v>5460</v>
      </c>
      <c r="G10">
        <f t="shared" si="3"/>
        <v>27.048581751095313</v>
      </c>
      <c r="H10">
        <f t="shared" si="4"/>
        <v>0.9514182489046874</v>
      </c>
    </row>
    <row r="11" spans="1:8" x14ac:dyDescent="0.25">
      <c r="A11">
        <v>10</v>
      </c>
      <c r="B11" s="1">
        <v>200</v>
      </c>
      <c r="C11" s="1">
        <v>30</v>
      </c>
      <c r="D11">
        <f t="shared" si="1"/>
        <v>40000</v>
      </c>
      <c r="E11">
        <f t="shared" si="2"/>
        <v>900</v>
      </c>
      <c r="F11">
        <f t="shared" si="0"/>
        <v>6000</v>
      </c>
      <c r="G11">
        <f t="shared" si="3"/>
        <v>29.630640325928084</v>
      </c>
      <c r="H11">
        <f t="shared" si="4"/>
        <v>0.36935967407191583</v>
      </c>
    </row>
    <row r="13" spans="1:8" x14ac:dyDescent="0.25">
      <c r="A13" t="s">
        <v>3</v>
      </c>
      <c r="B13">
        <f>SUM(B2:B11)</f>
        <v>1829</v>
      </c>
    </row>
    <row r="14" spans="1:8" x14ac:dyDescent="0.25">
      <c r="A14" t="s">
        <v>4</v>
      </c>
      <c r="B14">
        <f>SUM(C2:C11)</f>
        <v>208</v>
      </c>
    </row>
    <row r="15" spans="1:8" x14ac:dyDescent="0.25">
      <c r="A15" t="s">
        <v>5</v>
      </c>
      <c r="B15">
        <f>SUM(D2:D11)</f>
        <v>335825</v>
      </c>
    </row>
    <row r="16" spans="1:8" x14ac:dyDescent="0.25">
      <c r="A16" t="s">
        <v>6</v>
      </c>
      <c r="B16">
        <f>SUM(E2:E11)</f>
        <v>4684</v>
      </c>
    </row>
    <row r="17" spans="1:2" x14ac:dyDescent="0.25">
      <c r="A17" t="s">
        <v>7</v>
      </c>
      <c r="B17">
        <f>SUM(F2:F11)</f>
        <v>38715</v>
      </c>
    </row>
    <row r="19" spans="1:2" x14ac:dyDescent="0.25">
      <c r="A19" t="s">
        <v>12</v>
      </c>
      <c r="B19">
        <f>B17-B13*B14/COUNT(A2:A11)</f>
        <v>671.80000000000291</v>
      </c>
    </row>
    <row r="20" spans="1:2" x14ac:dyDescent="0.25">
      <c r="A20" t="s">
        <v>11</v>
      </c>
      <c r="B20">
        <f>B15-(B13^2)/10</f>
        <v>1300.9000000000233</v>
      </c>
    </row>
    <row r="22" spans="1:2" x14ac:dyDescent="0.25">
      <c r="A22" t="s">
        <v>14</v>
      </c>
      <c r="B22">
        <f>AVERAGE(B2:B11)</f>
        <v>182.9</v>
      </c>
    </row>
    <row r="23" spans="1:2" x14ac:dyDescent="0.25">
      <c r="A23" t="s">
        <v>15</v>
      </c>
      <c r="B23">
        <f>AVERAGE(C2:C11)</f>
        <v>20.8</v>
      </c>
    </row>
    <row r="25" spans="1:2" x14ac:dyDescent="0.25">
      <c r="A25" t="s">
        <v>13</v>
      </c>
      <c r="B25">
        <f>B19/B20</f>
        <v>0.51641171496655458</v>
      </c>
    </row>
    <row r="26" spans="1:2" x14ac:dyDescent="0.25">
      <c r="A26" t="s">
        <v>16</v>
      </c>
      <c r="B26">
        <f>B23-B25*B22</f>
        <v>-73.651702667382835</v>
      </c>
    </row>
    <row r="28" spans="1:2" x14ac:dyDescent="0.25">
      <c r="A28" t="s">
        <v>18</v>
      </c>
      <c r="B28" cm="1">
        <f t="array" ref="B28">SUM((G2:G11-$B$23)^2)</f>
        <v>346.92539011452675</v>
      </c>
    </row>
    <row r="29" spans="1:2" x14ac:dyDescent="0.25">
      <c r="A29" t="s">
        <v>19</v>
      </c>
      <c r="B29" cm="1">
        <f t="array" ref="B29">SUM((C2:C11-G2:G11)^2)</f>
        <v>10.674609885463877</v>
      </c>
    </row>
    <row r="31" spans="1:2" x14ac:dyDescent="0.25">
      <c r="A31" t="s">
        <v>20</v>
      </c>
      <c r="B31">
        <f>B28/(B29/(COUNT(A2:A11)-2))</f>
        <v>260.00042631024974</v>
      </c>
    </row>
    <row r="33" spans="1:2" x14ac:dyDescent="0.25">
      <c r="A33" t="s">
        <v>21</v>
      </c>
      <c r="B33">
        <f>B28/(B28+B29)</f>
        <v>0.97014930121514498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Swan</dc:creator>
  <cp:lastModifiedBy>Trevor Swan</cp:lastModifiedBy>
  <dcterms:created xsi:type="dcterms:W3CDTF">2025-03-26T01:19:42Z</dcterms:created>
  <dcterms:modified xsi:type="dcterms:W3CDTF">2025-03-26T02:46:50Z</dcterms:modified>
</cp:coreProperties>
</file>