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chr\Code\SavvyCoders\Homework\section2\"/>
    </mc:Choice>
  </mc:AlternateContent>
  <xr:revisionPtr revIDLastSave="0" documentId="13_ncr:1_{9122DAB9-9A2A-4B7D-B24A-60012480517B}" xr6:coauthVersionLast="47" xr6:coauthVersionMax="47" xr10:uidLastSave="{00000000-0000-0000-0000-000000000000}"/>
  <bookViews>
    <workbookView xWindow="-10350" yWindow="-20460" windowWidth="26310" windowHeight="19050" activeTab="3" xr2:uid="{00000000-000D-0000-FFFF-FFFF00000000}"/>
  </bookViews>
  <sheets>
    <sheet name="Expenses" sheetId="1" r:id="rId1"/>
    <sheet name="Roster" sheetId="2" r:id="rId2"/>
    <sheet name="Credit Card Debt" sheetId="3" r:id="rId3"/>
    <sheet name="Payments" sheetId="4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2" i="2"/>
  <c r="B21" i="2"/>
  <c r="D20" i="2"/>
  <c r="C20" i="2"/>
  <c r="D19" i="2"/>
  <c r="C19" i="2"/>
  <c r="D18" i="2"/>
  <c r="C18" i="2"/>
  <c r="D17" i="2"/>
  <c r="C17" i="2"/>
  <c r="D16" i="2"/>
  <c r="C16" i="2"/>
</calcChain>
</file>

<file path=xl/sharedStrings.xml><?xml version="1.0" encoding="utf-8"?>
<sst xmlns="http://schemas.openxmlformats.org/spreadsheetml/2006/main" count="1315" uniqueCount="173">
  <si>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</si>
  <si>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</si>
  <si>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</si>
  <si>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</si>
  <si>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</si>
  <si>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</si>
  <si>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</si>
  <si>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</si>
  <si>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</si>
  <si>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</si>
  <si>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</si>
  <si>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</si>
  <si>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</si>
  <si>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</si>
  <si>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</si>
  <si>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</si>
  <si>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</si>
  <si>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</si>
  <si>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</si>
  <si>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</si>
  <si>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</si>
  <si>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</si>
  <si>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</si>
  <si>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</si>
  <si>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</si>
  <si>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</si>
  <si>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</si>
  <si>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</si>
  <si>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</si>
  <si>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</si>
  <si>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</si>
  <si>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</si>
  <si>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</si>
  <si>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</si>
  <si>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</si>
  <si>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</si>
  <si>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</si>
  <si>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</si>
  <si>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</si>
  <si>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</si>
  <si>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</si>
  <si>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</si>
  <si>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</si>
  <si>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</si>
  <si>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</si>
  <si>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</si>
  <si>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</si>
  <si>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</si>
  <si>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</si>
  <si>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</si>
  <si>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</si>
  <si>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</si>
  <si>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</si>
  <si>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</si>
  <si>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</si>
  <si>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</si>
  <si>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</si>
  <si>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</si>
  <si>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</si>
  <si>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</si>
  <si>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</si>
  <si>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</si>
  <si>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</si>
  <si>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</si>
  <si>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</si>
  <si>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</si>
  <si>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</si>
  <si>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</si>
  <si>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</si>
  <si>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</si>
  <si>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</si>
  <si>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</si>
  <si>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</si>
  <si>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</si>
  <si>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</si>
  <si>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</si>
  <si>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</si>
  <si>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</si>
  <si>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</si>
  <si>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</si>
  <si>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</si>
  <si>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</si>
  <si>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</si>
  <si>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</si>
  <si>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</si>
  <si>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</si>
  <si>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</si>
  <si>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</si>
  <si>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</si>
  <si>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</si>
  <si>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</si>
  <si>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</si>
  <si>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</si>
  <si>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</si>
  <si>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</si>
  <si>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</si>
  <si>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</si>
  <si>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</si>
  <si>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</si>
  <si>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</si>
  <si>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</si>
  <si>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</si>
  <si>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</si>
  <si>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</si>
  <si>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</si>
  <si>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</si>
  <si>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</si>
  <si>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</si>
  <si>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</si>
  <si>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</si>
  <si>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</si>
  <si>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</si>
  <si>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</si>
  <si>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</si>
  <si>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</si>
  <si>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</si>
  <si>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</si>
  <si>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</si>
  <si>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</si>
  <si>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</si>
  <si>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</si>
  <si>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</si>
  <si>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</si>
  <si>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</si>
  <si>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</si>
  <si>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</si>
  <si>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</si>
  <si>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</si>
  <si>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</si>
  <si>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</si>
  <si>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</si>
  <si>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</si>
  <si>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</si>
  <si>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</si>
  <si>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</si>
  <si>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</si>
  <si>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</si>
  <si>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</si>
  <si>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</si>
  <si>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</si>
  <si>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</si>
  <si>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</si>
  <si>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</si>
  <si>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</si>
  <si>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</si>
  <si>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</si>
  <si>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</si>
  <si>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</si>
  <si>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</si>
  <si>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</si>
  <si>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</si>
  <si>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TOTAL STUDENTS (COUNT)</t>
  </si>
  <si>
    <t>TOTAL STUDENTS (COUNTA)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</si>
  <si>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</si>
  <si>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</si>
  <si>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</si>
  <si>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</si>
  <si>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</si>
  <si>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</si>
  <si>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</si>
  <si>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</si>
  <si>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</si>
  <si>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</si>
  <si>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</si>
  <si>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</si>
  <si>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</si>
  <si>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Column1</t>
  </si>
  <si>
    <t>Sum of Tax Inclusive Amount</t>
  </si>
  <si>
    <t>Row Labels</t>
  </si>
  <si>
    <t>Grand Total</t>
  </si>
  <si>
    <t>Qtr1</t>
  </si>
  <si>
    <t>2012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</si>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</sst>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/>
    <xf numFmtId="2" fontId="0" fillId="0" borderId="0" xfId="0" applyNumberFormat="1"/>
    <xf numFmtId="0" fontId="6" fillId="0" borderId="0" xfId="0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0" borderId="0" xfId="0" pivotButton="1" applyAlignment="1">
      <alignment horizontal="center"/>
    </xf>
    <xf numFmtId="165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18">
    <dxf>
      <alignment wrapText="1"/>
    </dxf>
    <dxf>
      <alignment wrapText="1"/>
    </dxf>
    <dxf>
      <numFmt numFmtId="165" formatCode="&quot;$&quot;#,##0.00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B-4CF4-8BDC-D112A57E102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6208192"/>
        <c:axId val="786207232"/>
      </c:barChart>
      <c:catAx>
        <c:axId val="7862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7232"/>
        <c:crosses val="autoZero"/>
        <c:auto val="1"/>
        <c:lblAlgn val="ctr"/>
        <c:lblOffset val="100"/>
        <c:noMultiLvlLbl val="0"/>
      </c:catAx>
      <c:valAx>
        <c:axId val="786207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78620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"$"#,##0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9-46C3-A77C-FF7530B5B4D0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9-46C3-A77C-FF7530B5B4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71332048"/>
        <c:axId val="571332528"/>
      </c:barChart>
      <c:catAx>
        <c:axId val="57133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32528"/>
        <c:crosses val="autoZero"/>
        <c:auto val="1"/>
        <c:lblAlgn val="ctr"/>
        <c:lblOffset val="100"/>
        <c:noMultiLvlLbl val="0"/>
      </c:catAx>
      <c:valAx>
        <c:axId val="571332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3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[ExcelHomework.xlsx]Payments!PivotTable5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Payments!$A$5:$A$7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Payments!$B$5:$B$7</c:f>
              <c:numCache>
                <c:formatCode>"$"#,##0.00</c:formatCode>
                <c:ptCount val="1"/>
                <c:pt idx="0">
                  <c:v>64894.25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0-41C1-9FD8-61E831EF26C4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Payments!$A$5:$A$7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Payments!$C$5:$C$7</c:f>
              <c:numCache>
                <c:formatCode>"$"#,##0.00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0-41C1-9FD8-61E831EF26C4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Payments!$A$5:$A$7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Payments!$D$5:$D$7</c:f>
              <c:numCache>
                <c:formatCode>"$"#,##0.00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0-41C1-9FD8-61E831EF26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565266080"/>
        <c:axId val="565267040"/>
        <c:axId val="0"/>
      </c:bar3DChart>
      <c:catAx>
        <c:axId val="5652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67040"/>
        <c:crosses val="autoZero"/>
        <c:auto val="1"/>
        <c:lblAlgn val="ctr"/>
        <c:lblOffset val="100"/>
        <c:noMultiLvlLbl val="0"/>
      </c:catAx>
      <c:valAx>
        <c:axId val="565267040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76200</xdr:rowOff>
    </xdr:from>
    <xdr:to>
      <xdr:col>5</xdr:col>
      <xdr:colOff>85725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48943-4CC1-5385-DE00-3BBD357C6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8</xdr:row>
      <xdr:rowOff>76200</xdr:rowOff>
    </xdr:from>
    <xdr:to>
      <xdr:col>10</xdr:col>
      <xdr:colOff>314325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F8F9BF-410A-241E-8CDC-6ED8BAC6A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4</xdr:col>
      <xdr:colOff>723900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D92D0-4621-15F9-7E1D-0F53F6883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y Christensen" refreshedDate="45046.920567129629" createdVersion="8" refreshedVersion="8" minRefreshableVersion="3" recordCount="208" xr:uid="{72E53D17-EC30-4404-A6CF-8D5B2F7DB640}">
  <cacheSource type="worksheet">
    <worksheetSource name="Table1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x v="0"/>
    <s v="A"/>
    <x v="0"/>
    <s v="BS-500"/>
    <x v="0"/>
  </r>
  <r>
    <d v="2011-03-01T00:00:00"/>
    <s v="IS Communications"/>
    <s v="Invoice EXP22"/>
    <s v="Internet Service Provider"/>
    <x v="1"/>
    <s v="A"/>
    <x v="0"/>
    <s v="IS-380"/>
    <x v="1"/>
  </r>
  <r>
    <d v="2011-03-02T00:00:00"/>
    <s v="Newscorp"/>
    <s v="I381119"/>
    <s v="Subscriptions"/>
    <x v="2"/>
    <s v="A"/>
    <x v="0"/>
    <s v="IS-375"/>
    <x v="2"/>
  </r>
  <r>
    <d v="2011-03-05T00:00:00"/>
    <s v="EAG Brokers"/>
    <s v="Debit Order"/>
    <s v="Insurance"/>
    <x v="3"/>
    <s v="A"/>
    <x v="0"/>
    <s v="IS-340"/>
    <x v="3"/>
  </r>
  <r>
    <d v="2011-03-15T00:00:00"/>
    <s v="Capital Bank"/>
    <s v="Bank Statement"/>
    <s v="Service Fees"/>
    <x v="4"/>
    <s v="A"/>
    <x v="0"/>
    <s v="IS-315"/>
    <x v="4"/>
  </r>
  <r>
    <d v="2011-03-15T00:00:00"/>
    <s v="Capital Bank"/>
    <s v="Bank Statement"/>
    <s v="Service Fees"/>
    <x v="5"/>
    <s v="A"/>
    <x v="1"/>
    <s v="IS-315"/>
    <x v="4"/>
  </r>
  <r>
    <d v="2011-03-15T00:00:00"/>
    <s v="IAS Accountants"/>
    <s v="Invoice"/>
    <s v="Bookkeeping"/>
    <x v="6"/>
    <s v="A"/>
    <x v="0"/>
    <s v="IS-305"/>
    <x v="5"/>
  </r>
  <r>
    <d v="2011-03-15T00:00:00"/>
    <s v="Interflora"/>
    <s v="Cash"/>
    <s v="Flowers"/>
    <x v="7"/>
    <s v="A"/>
    <x v="2"/>
    <s v="IS-345"/>
    <x v="4"/>
  </r>
  <r>
    <d v="2011-03-18T00:00:00"/>
    <s v="QQ International"/>
    <s v="TR6998"/>
    <s v="Parking"/>
    <x v="8"/>
    <s v="A"/>
    <x v="0"/>
    <s v="IS-390"/>
    <x v="6"/>
  </r>
  <r>
    <d v="2011-03-20T00:00:00"/>
    <s v="Example (Pty) Ltd"/>
    <s v="Transfer"/>
    <s v="Inter Account Transfer"/>
    <x v="9"/>
    <s v="E"/>
    <x v="1"/>
    <s v="BS-399"/>
    <x v="7"/>
  </r>
  <r>
    <d v="2011-03-20T00:00:00"/>
    <s v="Example (Pty) Ltd"/>
    <s v="Transfer"/>
    <s v="Inter Account Transfer"/>
    <x v="10"/>
    <s v="E"/>
    <x v="0"/>
    <s v="BS-399"/>
    <x v="7"/>
  </r>
  <r>
    <d v="2011-03-26T00:00:00"/>
    <s v="Example (Pty) Ltd"/>
    <s v="Payroll"/>
    <s v="Salaries"/>
    <x v="11"/>
    <s v="E"/>
    <x v="1"/>
    <s v="IS-365"/>
    <x v="8"/>
  </r>
  <r>
    <d v="2011-03-26T00:00:00"/>
    <s v="HP Finance"/>
    <s v="Debit Order"/>
    <s v="Capital repayment"/>
    <x v="12"/>
    <s v="E"/>
    <x v="0"/>
    <s v="BS-700"/>
    <x v="8"/>
  </r>
  <r>
    <d v="2011-03-26T00:00:00"/>
    <s v="HP Finance"/>
    <s v="Debit Order"/>
    <s v="Interest paid"/>
    <x v="13"/>
    <s v="E"/>
    <x v="0"/>
    <s v="IS-500"/>
    <x v="8"/>
  </r>
  <r>
    <d v="2011-03-26T00:00:00"/>
    <s v="PR Properties"/>
    <s v="Debit Order"/>
    <s v="Rent"/>
    <x v="14"/>
    <s v="A"/>
    <x v="0"/>
    <s v="IS-350"/>
    <x v="8"/>
  </r>
  <r>
    <d v="2011-03-31T00:00:00"/>
    <s v="Example (Pty) Ltd"/>
    <s v="Bank Statement"/>
    <s v="Petty Cash Reimbursement"/>
    <x v="13"/>
    <s v="E"/>
    <x v="0"/>
    <s v="BS-399"/>
    <x v="1"/>
  </r>
  <r>
    <d v="2011-03-31T00:00:00"/>
    <s v="Example (Pty) Ltd"/>
    <s v="Bank Statement"/>
    <s v="Petty Cash Reimbursement"/>
    <x v="15"/>
    <s v="E"/>
    <x v="2"/>
    <s v="BS-399"/>
    <x v="1"/>
  </r>
  <r>
    <d v="2011-04-01T00:00:00"/>
    <s v="IS Communications"/>
    <s v="Invoice EXP23"/>
    <s v="Internet Service Provider"/>
    <x v="1"/>
    <s v="A"/>
    <x v="0"/>
    <s v="IS-380"/>
    <x v="9"/>
  </r>
  <r>
    <d v="2011-04-05T00:00:00"/>
    <s v="EAG Brokers"/>
    <s v="Debit Order"/>
    <s v="Insurance"/>
    <x v="3"/>
    <s v="A"/>
    <x v="0"/>
    <s v="IS-340"/>
    <x v="10"/>
  </r>
  <r>
    <d v="2011-04-12T00:00:00"/>
    <s v="Interflora"/>
    <s v="Cash"/>
    <s v="Flowers"/>
    <x v="16"/>
    <s v="A"/>
    <x v="2"/>
    <s v="IS-345"/>
    <x v="11"/>
  </r>
  <r>
    <d v="2011-04-15T00:00:00"/>
    <s v="Capital Bank"/>
    <s v="Bank Statement"/>
    <s v="Service Fees"/>
    <x v="17"/>
    <s v="A"/>
    <x v="0"/>
    <s v="IS-315"/>
    <x v="12"/>
  </r>
  <r>
    <d v="2011-04-15T00:00:00"/>
    <s v="Capital Bank"/>
    <s v="Bank Statement"/>
    <s v="Service Fees"/>
    <x v="5"/>
    <s v="A"/>
    <x v="1"/>
    <s v="IS-315"/>
    <x v="12"/>
  </r>
  <r>
    <d v="2011-04-15T00:00:00"/>
    <s v="IAS Accountants"/>
    <s v="Invoice"/>
    <s v="Bookkeeping"/>
    <x v="6"/>
    <s v="A"/>
    <x v="0"/>
    <s v="IS-305"/>
    <x v="13"/>
  </r>
  <r>
    <d v="2011-04-20T00:00:00"/>
    <s v="Example (Pty) Ltd"/>
    <s v="Transfer"/>
    <s v="Inter Account Transfer"/>
    <x v="18"/>
    <s v="E"/>
    <x v="1"/>
    <s v="BS-399"/>
    <x v="14"/>
  </r>
  <r>
    <d v="2011-04-20T00:00:00"/>
    <s v="Example (Pty) Ltd"/>
    <s v="Transfer"/>
    <s v="Inter Account Transfer"/>
    <x v="19"/>
    <s v="E"/>
    <x v="0"/>
    <s v="BS-399"/>
    <x v="14"/>
  </r>
  <r>
    <d v="2011-04-25T00:00:00"/>
    <s v="Inland Revenue"/>
    <s v="Return"/>
    <s v="Sales Tax"/>
    <x v="20"/>
    <s v="E"/>
    <x v="0"/>
    <s v="BS-600"/>
    <x v="15"/>
  </r>
  <r>
    <d v="2011-04-26T00:00:00"/>
    <s v="Example (Pty) Ltd"/>
    <s v="Payroll"/>
    <s v="Salaries"/>
    <x v="19"/>
    <s v="E"/>
    <x v="1"/>
    <s v="IS-365"/>
    <x v="16"/>
  </r>
  <r>
    <d v="2011-04-26T00:00:00"/>
    <s v="Furniture City"/>
    <s v="Invoice"/>
    <s v="Furniture"/>
    <x v="21"/>
    <s v="A"/>
    <x v="0"/>
    <s v="BS-100"/>
    <x v="17"/>
  </r>
  <r>
    <d v="2011-04-26T00:00:00"/>
    <s v="HP Finance"/>
    <s v="Debit Order"/>
    <s v="Capital repayment"/>
    <x v="12"/>
    <s v="E"/>
    <x v="0"/>
    <s v="BS-700"/>
    <x v="16"/>
  </r>
  <r>
    <d v="2011-04-26T00:00:00"/>
    <s v="HP Finance"/>
    <s v="Debit Order"/>
    <s v="Interest paid"/>
    <x v="13"/>
    <s v="E"/>
    <x v="0"/>
    <s v="IS-500"/>
    <x v="16"/>
  </r>
  <r>
    <d v="2011-04-26T00:00:00"/>
    <s v="PR Properties"/>
    <s v="Debit Order"/>
    <s v="Rent"/>
    <x v="14"/>
    <s v="A"/>
    <x v="0"/>
    <s v="IS-350"/>
    <x v="16"/>
  </r>
  <r>
    <d v="2011-04-29T00:00:00"/>
    <s v="GF Supplies"/>
    <s v="IN1179"/>
    <s v="Consumables"/>
    <x v="22"/>
    <s v="A"/>
    <x v="2"/>
    <s v="IS-325"/>
    <x v="18"/>
  </r>
  <r>
    <d v="2011-04-30T00:00:00"/>
    <s v="Example (Pty) Ltd"/>
    <s v="Bank Statement"/>
    <s v="Petty Cash Reimbursement"/>
    <x v="13"/>
    <s v="E"/>
    <x v="0"/>
    <s v="BS-399"/>
    <x v="19"/>
  </r>
  <r>
    <d v="2011-04-30T00:00:00"/>
    <s v="Example (Pty) Ltd"/>
    <s v="Bank Statement"/>
    <s v="Petty Cash Reimbursement"/>
    <x v="15"/>
    <s v="E"/>
    <x v="2"/>
    <s v="BS-399"/>
    <x v="19"/>
  </r>
  <r>
    <d v="2011-05-01T00:00:00"/>
    <s v="IS Communications"/>
    <s v="Invoice EXP24"/>
    <s v="Internet Service Provider"/>
    <x v="1"/>
    <s v="A"/>
    <x v="0"/>
    <s v="IS-380"/>
    <x v="20"/>
  </r>
  <r>
    <d v="2011-05-01T00:00:00"/>
    <s v="Training Inc"/>
    <s v="Invoice"/>
    <s v="Course"/>
    <x v="12"/>
    <s v="A"/>
    <x v="0"/>
    <s v="IS-385"/>
    <x v="20"/>
  </r>
  <r>
    <d v="2011-05-05T00:00:00"/>
    <s v="EAG Brokers"/>
    <s v="Debit Order"/>
    <s v="Insurance"/>
    <x v="3"/>
    <s v="A"/>
    <x v="0"/>
    <s v="IS-340"/>
    <x v="21"/>
  </r>
  <r>
    <d v="2011-05-07T00:00:00"/>
    <s v="City Lodge"/>
    <s v="S50037"/>
    <s v="Accommodation"/>
    <x v="23"/>
    <s v="A"/>
    <x v="0"/>
    <s v="IS-390"/>
    <x v="22"/>
  </r>
  <r>
    <d v="2011-05-07T00:00:00"/>
    <s v="Waltons"/>
    <s v="Invoice"/>
    <s v="Stationery"/>
    <x v="24"/>
    <s v="A"/>
    <x v="0"/>
    <s v="IS-370"/>
    <x v="23"/>
  </r>
  <r>
    <d v="2011-05-15T00:00:00"/>
    <s v="Capital Bank"/>
    <s v="Bank Statement"/>
    <s v="Service Fees"/>
    <x v="17"/>
    <s v="A"/>
    <x v="0"/>
    <s v="IS-315"/>
    <x v="24"/>
  </r>
  <r>
    <d v="2011-05-15T00:00:00"/>
    <s v="Capital Bank"/>
    <s v="Bank Statement"/>
    <s v="Service Fees"/>
    <x v="5"/>
    <s v="A"/>
    <x v="1"/>
    <s v="IS-315"/>
    <x v="24"/>
  </r>
  <r>
    <d v="2011-05-15T00:00:00"/>
    <s v="IAS Accountants"/>
    <s v="Invoice"/>
    <s v="Bookkeeping"/>
    <x v="6"/>
    <s v="A"/>
    <x v="0"/>
    <s v="IS-305"/>
    <x v="25"/>
  </r>
  <r>
    <d v="2011-05-20T00:00:00"/>
    <s v="Example (Pty) Ltd"/>
    <s v="Transfer"/>
    <s v="Inter Account Transfer"/>
    <x v="18"/>
    <s v="E"/>
    <x v="1"/>
    <s v="BS-399"/>
    <x v="26"/>
  </r>
  <r>
    <d v="2011-05-20T00:00:00"/>
    <s v="Example (Pty) Ltd"/>
    <s v="Transfer"/>
    <s v="Inter Account Transfer"/>
    <x v="19"/>
    <s v="E"/>
    <x v="0"/>
    <s v="BS-399"/>
    <x v="26"/>
  </r>
  <r>
    <d v="2011-05-26T00:00:00"/>
    <s v="Example (Pty) Ltd"/>
    <s v="Payroll"/>
    <s v="Salaries"/>
    <x v="19"/>
    <s v="E"/>
    <x v="1"/>
    <s v="IS-365"/>
    <x v="17"/>
  </r>
  <r>
    <d v="2011-05-26T00:00:00"/>
    <s v="HP Finance"/>
    <s v="Debit Order"/>
    <s v="Capital repayment"/>
    <x v="12"/>
    <s v="E"/>
    <x v="0"/>
    <s v="BS-700"/>
    <x v="17"/>
  </r>
  <r>
    <d v="2011-05-26T00:00:00"/>
    <s v="HP Finance"/>
    <s v="Debit Order"/>
    <s v="Interest paid"/>
    <x v="13"/>
    <s v="E"/>
    <x v="0"/>
    <s v="IS-500"/>
    <x v="17"/>
  </r>
  <r>
    <d v="2011-05-26T00:00:00"/>
    <s v="PR Properties"/>
    <s v="Debit Order"/>
    <s v="Rent"/>
    <x v="14"/>
    <s v="A"/>
    <x v="0"/>
    <s v="IS-350"/>
    <x v="17"/>
  </r>
  <r>
    <d v="2011-05-29T00:00:00"/>
    <s v="Interflora"/>
    <s v="Cash"/>
    <s v="Flowers"/>
    <x v="25"/>
    <s v="A"/>
    <x v="2"/>
    <s v="IS-345"/>
    <x v="18"/>
  </r>
  <r>
    <d v="2011-05-31T00:00:00"/>
    <s v="Example (Pty) Ltd"/>
    <s v="Bank Statement"/>
    <s v="Petty Cash Reimbursement"/>
    <x v="13"/>
    <s v="E"/>
    <x v="0"/>
    <s v="BS-399"/>
    <x v="20"/>
  </r>
  <r>
    <d v="2011-05-31T00:00:00"/>
    <s v="Example (Pty) Ltd"/>
    <s v="Bank Statement"/>
    <s v="Petty Cash Reimbursement"/>
    <x v="15"/>
    <s v="E"/>
    <x v="2"/>
    <s v="BS-399"/>
    <x v="20"/>
  </r>
  <r>
    <d v="2011-06-01T00:00:00"/>
    <s v="IS Communications"/>
    <s v="Invoice EXP25"/>
    <s v="Internet Service Provider"/>
    <x v="1"/>
    <s v="A"/>
    <x v="0"/>
    <s v="IS-380"/>
    <x v="27"/>
  </r>
  <r>
    <d v="2011-06-05T00:00:00"/>
    <s v="EAG Brokers"/>
    <s v="Debit Order"/>
    <s v="Insurance"/>
    <x v="3"/>
    <s v="A"/>
    <x v="0"/>
    <s v="IS-340"/>
    <x v="28"/>
  </r>
  <r>
    <d v="2011-06-15T00:00:00"/>
    <s v="Capital Bank"/>
    <s v="Bank Statement"/>
    <s v="Service Fees"/>
    <x v="17"/>
    <s v="A"/>
    <x v="0"/>
    <s v="IS-315"/>
    <x v="29"/>
  </r>
  <r>
    <d v="2011-06-15T00:00:00"/>
    <s v="Capital Bank"/>
    <s v="Bank Statement"/>
    <s v="Service Fees"/>
    <x v="5"/>
    <s v="A"/>
    <x v="1"/>
    <s v="IS-315"/>
    <x v="29"/>
  </r>
  <r>
    <d v="2011-06-15T00:00:00"/>
    <s v="IAS Accountants"/>
    <s v="Invoice"/>
    <s v="Bookkeeping"/>
    <x v="6"/>
    <s v="A"/>
    <x v="0"/>
    <s v="IS-305"/>
    <x v="30"/>
  </r>
  <r>
    <d v="2011-06-20T00:00:00"/>
    <s v="Example (Pty) Ltd"/>
    <s v="Transfer"/>
    <s v="Inter Account Transfer"/>
    <x v="18"/>
    <s v="E"/>
    <x v="1"/>
    <s v="BS-399"/>
    <x v="31"/>
  </r>
  <r>
    <d v="2011-06-20T00:00:00"/>
    <s v="Example (Pty) Ltd"/>
    <s v="Transfer"/>
    <s v="Inter Account Transfer"/>
    <x v="19"/>
    <s v="E"/>
    <x v="0"/>
    <s v="BS-399"/>
    <x v="31"/>
  </r>
  <r>
    <d v="2011-06-22T00:00:00"/>
    <s v="Interflora"/>
    <s v="Cash"/>
    <s v="Flowers"/>
    <x v="26"/>
    <s v="A"/>
    <x v="2"/>
    <s v="IS-345"/>
    <x v="32"/>
  </r>
  <r>
    <d v="2011-06-25T00:00:00"/>
    <s v="Inland Revenue"/>
    <s v="Return"/>
    <s v="Sales Tax"/>
    <x v="27"/>
    <s v="E"/>
    <x v="0"/>
    <s v="BS-600"/>
    <x v="33"/>
  </r>
  <r>
    <d v="2011-06-26T00:00:00"/>
    <s v="Example (Pty) Ltd"/>
    <s v="Payroll"/>
    <s v="Salaries"/>
    <x v="19"/>
    <s v="E"/>
    <x v="1"/>
    <s v="IS-365"/>
    <x v="34"/>
  </r>
  <r>
    <d v="2011-06-26T00:00:00"/>
    <s v="HP Finance"/>
    <s v="Debit Order"/>
    <s v="Capital repayment"/>
    <x v="12"/>
    <s v="E"/>
    <x v="0"/>
    <s v="BS-700"/>
    <x v="34"/>
  </r>
  <r>
    <d v="2011-06-26T00:00:00"/>
    <s v="HP Finance"/>
    <s v="Debit Order"/>
    <s v="Interest paid"/>
    <x v="13"/>
    <s v="E"/>
    <x v="0"/>
    <s v="IS-500"/>
    <x v="34"/>
  </r>
  <r>
    <d v="2011-06-26T00:00:00"/>
    <s v="PR Properties"/>
    <s v="Debit Order"/>
    <s v="Rent"/>
    <x v="14"/>
    <s v="A"/>
    <x v="0"/>
    <s v="IS-350"/>
    <x v="34"/>
  </r>
  <r>
    <d v="2011-06-26T00:00:00"/>
    <s v="SA Airlines"/>
    <s v="SA11235"/>
    <s v="Travel"/>
    <x v="28"/>
    <s v="A"/>
    <x v="0"/>
    <s v="IS-390"/>
    <x v="34"/>
  </r>
  <r>
    <d v="2011-06-30T00:00:00"/>
    <s v="Example (Pty) Ltd"/>
    <s v="Bank Statement"/>
    <s v="Petty Cash Reimbursement"/>
    <x v="13"/>
    <s v="E"/>
    <x v="0"/>
    <s v="BS-399"/>
    <x v="35"/>
  </r>
  <r>
    <d v="2011-06-30T00:00:00"/>
    <s v="Example (Pty) Ltd"/>
    <s v="Bank Statement"/>
    <s v="Petty Cash Reimbursement"/>
    <x v="15"/>
    <s v="E"/>
    <x v="2"/>
    <s v="BS-399"/>
    <x v="35"/>
  </r>
  <r>
    <d v="2011-07-01T00:00:00"/>
    <s v="IS Communications"/>
    <s v="Invoice EXP26"/>
    <s v="Internet Service Provider"/>
    <x v="1"/>
    <s v="A"/>
    <x v="0"/>
    <s v="IS-380"/>
    <x v="36"/>
  </r>
  <r>
    <d v="2011-07-02T00:00:00"/>
    <s v="Waltons"/>
    <s v="Invoice"/>
    <s v="Stationery"/>
    <x v="29"/>
    <s v="A"/>
    <x v="0"/>
    <s v="IS-370"/>
    <x v="37"/>
  </r>
  <r>
    <d v="2011-07-05T00:00:00"/>
    <s v="EAG Brokers"/>
    <s v="Debit Order"/>
    <s v="Insurance"/>
    <x v="3"/>
    <s v="A"/>
    <x v="0"/>
    <s v="IS-340"/>
    <x v="38"/>
  </r>
  <r>
    <d v="2011-07-15T00:00:00"/>
    <s v="Capital Bank"/>
    <s v="Bank Statement"/>
    <s v="Service Fees"/>
    <x v="17"/>
    <s v="A"/>
    <x v="0"/>
    <s v="IS-315"/>
    <x v="39"/>
  </r>
  <r>
    <d v="2011-07-15T00:00:00"/>
    <s v="Capital Bank"/>
    <s v="Bank Statement"/>
    <s v="Service Fees"/>
    <x v="5"/>
    <s v="A"/>
    <x v="1"/>
    <s v="IS-315"/>
    <x v="39"/>
  </r>
  <r>
    <d v="2011-07-15T00:00:00"/>
    <s v="IAS Accountants"/>
    <s v="Invoice"/>
    <s v="Bookkeeping"/>
    <x v="6"/>
    <s v="A"/>
    <x v="0"/>
    <s v="IS-305"/>
    <x v="40"/>
  </r>
  <r>
    <d v="2011-07-16T00:00:00"/>
    <s v="Interflora"/>
    <s v="Cash"/>
    <s v="Flowers"/>
    <x v="30"/>
    <s v="A"/>
    <x v="2"/>
    <s v="IS-345"/>
    <x v="41"/>
  </r>
  <r>
    <d v="2011-07-17T00:00:00"/>
    <s v="GF Supplies"/>
    <s v="IN1181"/>
    <s v="Consumables"/>
    <x v="31"/>
    <s v="A"/>
    <x v="0"/>
    <s v="IS-325"/>
    <x v="42"/>
  </r>
  <r>
    <d v="2011-07-20T00:00:00"/>
    <s v="Example (Pty) Ltd"/>
    <s v="Transfer"/>
    <s v="Inter Account Transfer"/>
    <x v="18"/>
    <s v="E"/>
    <x v="1"/>
    <s v="BS-399"/>
    <x v="43"/>
  </r>
  <r>
    <d v="2011-07-20T00:00:00"/>
    <s v="Example (Pty) Ltd"/>
    <s v="Transfer"/>
    <s v="Inter Account Transfer"/>
    <x v="19"/>
    <s v="E"/>
    <x v="0"/>
    <s v="BS-399"/>
    <x v="43"/>
  </r>
  <r>
    <d v="2011-07-25T00:00:00"/>
    <s v="ACC Institute"/>
    <s v="M00321037"/>
    <s v="Annual Membership"/>
    <x v="32"/>
    <s v="A"/>
    <x v="0"/>
    <s v="IS-375"/>
    <x v="44"/>
  </r>
  <r>
    <d v="2011-07-26T00:00:00"/>
    <s v="Example (Pty) Ltd"/>
    <s v="Payroll"/>
    <s v="Salaries"/>
    <x v="19"/>
    <s v="E"/>
    <x v="1"/>
    <s v="IS-365"/>
    <x v="45"/>
  </r>
  <r>
    <d v="2011-07-26T00:00:00"/>
    <s v="HP Finance"/>
    <s v="Debit Order"/>
    <s v="Capital repayment"/>
    <x v="12"/>
    <s v="E"/>
    <x v="0"/>
    <s v="BS-700"/>
    <x v="45"/>
  </r>
  <r>
    <d v="2011-07-26T00:00:00"/>
    <s v="HP Finance"/>
    <s v="Debit Order"/>
    <s v="Interest paid"/>
    <x v="13"/>
    <s v="E"/>
    <x v="0"/>
    <s v="IS-500"/>
    <x v="45"/>
  </r>
  <r>
    <d v="2011-07-26T00:00:00"/>
    <s v="PR Properties"/>
    <s v="Debit Order"/>
    <s v="Rent"/>
    <x v="14"/>
    <s v="A"/>
    <x v="0"/>
    <s v="IS-350"/>
    <x v="45"/>
  </r>
  <r>
    <d v="2011-07-31T00:00:00"/>
    <s v="Example (Pty) Ltd"/>
    <s v="Bank Statement"/>
    <s v="Petty Cash Reimbursement"/>
    <x v="4"/>
    <s v="E"/>
    <x v="0"/>
    <s v="BS-399"/>
    <x v="36"/>
  </r>
  <r>
    <d v="2011-07-31T00:00:00"/>
    <s v="Example (Pty) Ltd"/>
    <s v="Bank Statement"/>
    <s v="Petty Cash Reimbursement"/>
    <x v="33"/>
    <s v="E"/>
    <x v="2"/>
    <s v="BS-399"/>
    <x v="36"/>
  </r>
  <r>
    <d v="2011-08-01T00:00:00"/>
    <s v="IS Communications"/>
    <s v="Invoice EXP27"/>
    <s v="Internet Service Provider"/>
    <x v="1"/>
    <s v="A"/>
    <x v="0"/>
    <s v="IS-380"/>
    <x v="46"/>
  </r>
  <r>
    <d v="2011-08-05T00:00:00"/>
    <s v="EAG Brokers"/>
    <s v="Debit Order"/>
    <s v="Insurance"/>
    <x v="3"/>
    <s v="A"/>
    <x v="0"/>
    <s v="IS-340"/>
    <x v="47"/>
  </r>
  <r>
    <d v="2011-08-09T00:00:00"/>
    <s v="Interflora"/>
    <s v="Cash"/>
    <s v="Flowers"/>
    <x v="34"/>
    <s v="A"/>
    <x v="2"/>
    <s v="IS-345"/>
    <x v="48"/>
  </r>
  <r>
    <d v="2011-08-13T00:00:00"/>
    <s v="XY Traders"/>
    <s v="Invoice 9987"/>
    <s v="Commission"/>
    <x v="35"/>
    <s v="A"/>
    <x v="0"/>
    <s v="IS-320"/>
    <x v="49"/>
  </r>
  <r>
    <d v="2011-08-15T00:00:00"/>
    <s v="Capital Bank"/>
    <s v="Bank Statement"/>
    <s v="Service Fees"/>
    <x v="17"/>
    <s v="A"/>
    <x v="0"/>
    <s v="IS-315"/>
    <x v="50"/>
  </r>
  <r>
    <d v="2011-08-15T00:00:00"/>
    <s v="Capital Bank"/>
    <s v="Bank Statement"/>
    <s v="Service Fees"/>
    <x v="5"/>
    <s v="A"/>
    <x v="1"/>
    <s v="IS-315"/>
    <x v="50"/>
  </r>
  <r>
    <d v="2011-08-15T00:00:00"/>
    <s v="IAS Accountants"/>
    <s v="Invoice"/>
    <s v="Bookkeeping"/>
    <x v="6"/>
    <s v="A"/>
    <x v="0"/>
    <s v="IS-305"/>
    <x v="51"/>
  </r>
  <r>
    <d v="2011-08-15T00:00:00"/>
    <s v="SA Airlines"/>
    <s v="SA11988"/>
    <s v="Travel"/>
    <x v="36"/>
    <s v="A"/>
    <x v="0"/>
    <s v="IS-390"/>
    <x v="50"/>
  </r>
  <r>
    <d v="2011-08-20T00:00:00"/>
    <s v="Example (Pty) Ltd"/>
    <s v="Transfer"/>
    <s v="Inter Account Transfer"/>
    <x v="18"/>
    <s v="E"/>
    <x v="1"/>
    <s v="BS-399"/>
    <x v="52"/>
  </r>
  <r>
    <d v="2011-08-20T00:00:00"/>
    <s v="Example (Pty) Ltd"/>
    <s v="Transfer"/>
    <s v="Inter Account Transfer"/>
    <x v="19"/>
    <s v="E"/>
    <x v="0"/>
    <s v="BS-399"/>
    <x v="52"/>
  </r>
  <r>
    <d v="2011-08-21T00:00:00"/>
    <s v="JSE Brokers"/>
    <s v="Remittance"/>
    <s v="Share investment"/>
    <x v="37"/>
    <s v="E"/>
    <x v="0"/>
    <s v="BS-200"/>
    <x v="53"/>
  </r>
  <r>
    <d v="2011-08-25T00:00:00"/>
    <s v="Inland Revenue"/>
    <s v="Return"/>
    <s v="Sales Tax"/>
    <x v="38"/>
    <s v="E"/>
    <x v="0"/>
    <s v="BS-600"/>
    <x v="54"/>
  </r>
  <r>
    <d v="2011-08-26T00:00:00"/>
    <s v="Example (Pty) Ltd"/>
    <s v="Payroll"/>
    <s v="Salaries"/>
    <x v="19"/>
    <s v="E"/>
    <x v="1"/>
    <s v="IS-365"/>
    <x v="55"/>
  </r>
  <r>
    <d v="2011-08-26T00:00:00"/>
    <s v="HP Finance"/>
    <s v="Debit Order"/>
    <s v="Capital repayment"/>
    <x v="12"/>
    <s v="E"/>
    <x v="0"/>
    <s v="BS-700"/>
    <x v="55"/>
  </r>
  <r>
    <d v="2011-08-26T00:00:00"/>
    <s v="HP Finance"/>
    <s v="Debit Order"/>
    <s v="Interest paid"/>
    <x v="13"/>
    <s v="E"/>
    <x v="0"/>
    <s v="IS-500"/>
    <x v="55"/>
  </r>
  <r>
    <d v="2011-08-26T00:00:00"/>
    <s v="PR Properties"/>
    <s v="Debit Order"/>
    <s v="Rent"/>
    <x v="14"/>
    <s v="A"/>
    <x v="0"/>
    <s v="IS-350"/>
    <x v="55"/>
  </r>
  <r>
    <d v="2011-08-27T00:00:00"/>
    <s v="Waltons"/>
    <s v="Invoice"/>
    <s v="Stationery"/>
    <x v="39"/>
    <s v="A"/>
    <x v="0"/>
    <s v="IS-370"/>
    <x v="56"/>
  </r>
  <r>
    <d v="2011-08-31T00:00:00"/>
    <s v="Example (Pty) Ltd"/>
    <s v="Bank Statement"/>
    <s v="Petty Cash Reimbursement"/>
    <x v="4"/>
    <s v="E"/>
    <x v="0"/>
    <s v="BS-399"/>
    <x v="46"/>
  </r>
  <r>
    <d v="2011-08-31T00:00:00"/>
    <s v="Example (Pty) Ltd"/>
    <s v="Bank Statement"/>
    <s v="Petty Cash Reimbursement"/>
    <x v="33"/>
    <s v="E"/>
    <x v="2"/>
    <s v="BS-399"/>
    <x v="46"/>
  </r>
  <r>
    <d v="2011-08-31T00:00:00"/>
    <s v="Inland Revenue"/>
    <s v="Return"/>
    <s v="Provisional Tax"/>
    <x v="40"/>
    <s v="E"/>
    <x v="0"/>
    <s v="IS-600"/>
    <x v="46"/>
  </r>
  <r>
    <d v="2011-09-01T00:00:00"/>
    <s v="IS Communications"/>
    <s v="Invoice EXP28"/>
    <s v="Internet Service Provider"/>
    <x v="1"/>
    <s v="A"/>
    <x v="0"/>
    <s v="IS-380"/>
    <x v="57"/>
  </r>
  <r>
    <d v="2011-09-05T00:00:00"/>
    <s v="EAG Brokers"/>
    <s v="Debit Order"/>
    <s v="Insurance"/>
    <x v="3"/>
    <s v="A"/>
    <x v="0"/>
    <s v="IS-340"/>
    <x v="58"/>
  </r>
  <r>
    <d v="2011-09-13T00:00:00"/>
    <s v="Training Inc"/>
    <s v="Invoice"/>
    <s v="Course"/>
    <x v="41"/>
    <s v="A"/>
    <x v="0"/>
    <s v="IS-385"/>
    <x v="59"/>
  </r>
  <r>
    <d v="2011-09-15T00:00:00"/>
    <s v="Capital Bank"/>
    <s v="Bank Statement"/>
    <s v="Service Fees"/>
    <x v="17"/>
    <s v="A"/>
    <x v="0"/>
    <s v="IS-315"/>
    <x v="60"/>
  </r>
  <r>
    <d v="2011-09-15T00:00:00"/>
    <s v="Capital Bank"/>
    <s v="Bank Statement"/>
    <s v="Service Fees"/>
    <x v="5"/>
    <s v="A"/>
    <x v="1"/>
    <s v="IS-315"/>
    <x v="60"/>
  </r>
  <r>
    <d v="2011-09-15T00:00:00"/>
    <s v="IAS Accountants"/>
    <s v="Invoice"/>
    <s v="Bookkeeping"/>
    <x v="6"/>
    <s v="A"/>
    <x v="0"/>
    <s v="IS-305"/>
    <x v="61"/>
  </r>
  <r>
    <d v="2011-09-18T00:00:00"/>
    <s v="Municipality"/>
    <s v="Statement"/>
    <s v="Rates"/>
    <x v="42"/>
    <s v="A"/>
    <x v="0"/>
    <s v="IS-395"/>
    <x v="62"/>
  </r>
  <r>
    <d v="2011-09-18T00:00:00"/>
    <s v="QA Attorneys"/>
    <s v="Invoice"/>
    <s v="Legal advice"/>
    <x v="43"/>
    <s v="A"/>
    <x v="0"/>
    <s v="IS-360"/>
    <x v="62"/>
  </r>
  <r>
    <d v="2011-09-20T00:00:00"/>
    <s v="Example (Pty) Ltd"/>
    <s v="Transfer"/>
    <s v="Inter Account Transfer"/>
    <x v="18"/>
    <s v="E"/>
    <x v="1"/>
    <s v="BS-399"/>
    <x v="63"/>
  </r>
  <r>
    <d v="2011-09-20T00:00:00"/>
    <s v="Example (Pty) Ltd"/>
    <s v="Transfer"/>
    <s v="Inter Account Transfer"/>
    <x v="19"/>
    <s v="E"/>
    <x v="0"/>
    <s v="BS-399"/>
    <x v="63"/>
  </r>
  <r>
    <d v="2011-09-21T00:00:00"/>
    <s v="Interflora"/>
    <s v="Cash"/>
    <s v="Flowers"/>
    <x v="7"/>
    <s v="A"/>
    <x v="2"/>
    <s v="IS-345"/>
    <x v="64"/>
  </r>
  <r>
    <d v="2011-09-24T00:00:00"/>
    <s v="XY Traders"/>
    <s v="Invoice11203"/>
    <s v="Commission"/>
    <x v="44"/>
    <s v="A"/>
    <x v="0"/>
    <s v="IS-320"/>
    <x v="65"/>
  </r>
  <r>
    <d v="2011-09-26T00:00:00"/>
    <s v="Example (Pty) Ltd"/>
    <s v="Payroll"/>
    <s v="Salaries"/>
    <x v="19"/>
    <s v="E"/>
    <x v="1"/>
    <s v="IS-365"/>
    <x v="56"/>
  </r>
  <r>
    <d v="2011-09-26T00:00:00"/>
    <s v="HP Finance"/>
    <s v="Debit Order"/>
    <s v="Capital repayment"/>
    <x v="12"/>
    <s v="E"/>
    <x v="0"/>
    <s v="BS-700"/>
    <x v="56"/>
  </r>
  <r>
    <d v="2011-09-26T00:00:00"/>
    <s v="HP Finance"/>
    <s v="Debit Order"/>
    <s v="Interest paid"/>
    <x v="13"/>
    <s v="E"/>
    <x v="0"/>
    <s v="IS-500"/>
    <x v="56"/>
  </r>
  <r>
    <d v="2011-09-26T00:00:00"/>
    <s v="PR Properties"/>
    <s v="Debit Order"/>
    <s v="Rent"/>
    <x v="14"/>
    <s v="A"/>
    <x v="0"/>
    <s v="IS-350"/>
    <x v="56"/>
  </r>
  <r>
    <d v="2011-09-30T00:00:00"/>
    <s v="Example (Pty) Ltd"/>
    <s v="Bank Statement"/>
    <s v="Petty Cash Reimbursement"/>
    <x v="13"/>
    <s v="E"/>
    <x v="0"/>
    <s v="BS-399"/>
    <x v="66"/>
  </r>
  <r>
    <d v="2011-09-30T00:00:00"/>
    <s v="Example (Pty) Ltd"/>
    <s v="Bank Statement"/>
    <s v="Petty Cash Reimbursement"/>
    <x v="15"/>
    <s v="E"/>
    <x v="2"/>
    <s v="BS-399"/>
    <x v="66"/>
  </r>
  <r>
    <d v="2011-10-01T00:00:00"/>
    <s v="IS Communications"/>
    <s v="Invoice EXP29"/>
    <s v="Internet Service Provider"/>
    <x v="1"/>
    <s v="A"/>
    <x v="0"/>
    <s v="IS-380"/>
    <x v="67"/>
  </r>
  <r>
    <d v="2011-10-04T00:00:00"/>
    <s v="GF Supplies"/>
    <s v="IN1185"/>
    <s v="Consumables"/>
    <x v="45"/>
    <s v="A"/>
    <x v="2"/>
    <s v="IS-325"/>
    <x v="68"/>
  </r>
  <r>
    <d v="2011-10-04T00:00:00"/>
    <s v="SA Airlines"/>
    <s v="SA12741"/>
    <s v="Travel"/>
    <x v="46"/>
    <s v="A"/>
    <x v="0"/>
    <s v="IS-390"/>
    <x v="69"/>
  </r>
  <r>
    <d v="2011-10-05T00:00:00"/>
    <s v="EAG Brokers"/>
    <s v="Debit Order"/>
    <s v="Insurance"/>
    <x v="3"/>
    <s v="A"/>
    <x v="0"/>
    <s v="IS-340"/>
    <x v="70"/>
  </r>
  <r>
    <d v="2011-10-15T00:00:00"/>
    <s v="Capital Bank"/>
    <s v="Bank Statement"/>
    <s v="Service Fees"/>
    <x v="17"/>
    <s v="A"/>
    <x v="0"/>
    <s v="IS-315"/>
    <x v="71"/>
  </r>
  <r>
    <d v="2011-10-15T00:00:00"/>
    <s v="Capital Bank"/>
    <s v="Bank Statement"/>
    <s v="Service Fees"/>
    <x v="5"/>
    <s v="A"/>
    <x v="1"/>
    <s v="IS-315"/>
    <x v="71"/>
  </r>
  <r>
    <d v="2011-10-15T00:00:00"/>
    <s v="IAS Accountants"/>
    <s v="Invoice"/>
    <s v="Bookkeeping"/>
    <x v="6"/>
    <s v="A"/>
    <x v="0"/>
    <s v="IS-305"/>
    <x v="72"/>
  </r>
  <r>
    <d v="2011-10-20T00:00:00"/>
    <s v="Example (Pty) Ltd"/>
    <s v="Transfer"/>
    <s v="Inter Account Transfer"/>
    <x v="18"/>
    <s v="E"/>
    <x v="1"/>
    <s v="BS-399"/>
    <x v="73"/>
  </r>
  <r>
    <d v="2011-10-20T00:00:00"/>
    <s v="Example (Pty) Ltd"/>
    <s v="Transfer"/>
    <s v="Inter Account Transfer"/>
    <x v="19"/>
    <s v="E"/>
    <x v="0"/>
    <s v="BS-399"/>
    <x v="73"/>
  </r>
  <r>
    <d v="2011-10-22T00:00:00"/>
    <s v="Waltons"/>
    <s v="Invoice"/>
    <s v="Stationery"/>
    <x v="47"/>
    <s v="A"/>
    <x v="0"/>
    <s v="IS-370"/>
    <x v="74"/>
  </r>
  <r>
    <d v="2011-10-25T00:00:00"/>
    <s v="Inland Revenue"/>
    <s v="Return"/>
    <s v="Sales Tax"/>
    <x v="48"/>
    <s v="E"/>
    <x v="0"/>
    <s v="BS-600"/>
    <x v="75"/>
  </r>
  <r>
    <d v="2011-10-26T00:00:00"/>
    <s v="Example (Pty) Ltd"/>
    <s v="Payroll"/>
    <s v="Salaries"/>
    <x v="19"/>
    <s v="E"/>
    <x v="1"/>
    <s v="IS-365"/>
    <x v="76"/>
  </r>
  <r>
    <d v="2011-10-26T00:00:00"/>
    <s v="HP Finance"/>
    <s v="Debit Order"/>
    <s v="Capital repayment"/>
    <x v="12"/>
    <s v="E"/>
    <x v="0"/>
    <s v="BS-700"/>
    <x v="76"/>
  </r>
  <r>
    <d v="2011-10-26T00:00:00"/>
    <s v="HP Finance"/>
    <s v="Debit Order"/>
    <s v="Interest paid"/>
    <x v="13"/>
    <s v="E"/>
    <x v="0"/>
    <s v="IS-500"/>
    <x v="76"/>
  </r>
  <r>
    <d v="2011-10-26T00:00:00"/>
    <s v="PR Properties"/>
    <s v="Debit Order"/>
    <s v="Rent"/>
    <x v="14"/>
    <s v="A"/>
    <x v="0"/>
    <s v="IS-350"/>
    <x v="76"/>
  </r>
  <r>
    <d v="2011-10-28T00:00:00"/>
    <s v="Interflora"/>
    <s v="Cash"/>
    <s v="Flowers"/>
    <x v="49"/>
    <s v="A"/>
    <x v="2"/>
    <s v="IS-345"/>
    <x v="77"/>
  </r>
  <r>
    <d v="2011-10-31T00:00:00"/>
    <s v="Example (Pty) Ltd"/>
    <s v="Bank Statement"/>
    <s v="Petty Cash Reimbursement"/>
    <x v="8"/>
    <s v="E"/>
    <x v="0"/>
    <s v="BS-399"/>
    <x v="67"/>
  </r>
  <r>
    <d v="2011-10-31T00:00:00"/>
    <s v="Example (Pty) Ltd"/>
    <s v="Bank Statement"/>
    <s v="Petty Cash Reimbursement"/>
    <x v="50"/>
    <s v="E"/>
    <x v="2"/>
    <s v="BS-399"/>
    <x v="67"/>
  </r>
  <r>
    <d v="2011-11-01T00:00:00"/>
    <s v="IS Communications"/>
    <s v="Invoice EXP30"/>
    <s v="Internet Service Provider"/>
    <x v="1"/>
    <s v="A"/>
    <x v="0"/>
    <s v="IS-380"/>
    <x v="78"/>
  </r>
  <r>
    <d v="2011-11-05T00:00:00"/>
    <s v="EAG Brokers"/>
    <s v="Debit Order"/>
    <s v="Insurance"/>
    <x v="3"/>
    <s v="A"/>
    <x v="0"/>
    <s v="IS-340"/>
    <x v="79"/>
  </r>
  <r>
    <d v="2011-11-05T00:00:00"/>
    <s v="XY Traders"/>
    <s v="Invoice 12987"/>
    <s v="Commission"/>
    <x v="24"/>
    <s v="A"/>
    <x v="0"/>
    <s v="IS-320"/>
    <x v="80"/>
  </r>
  <r>
    <d v="2011-11-15T00:00:00"/>
    <s v="Capital Bank"/>
    <s v="Bank Statement"/>
    <s v="Service Fees"/>
    <x v="17"/>
    <s v="A"/>
    <x v="0"/>
    <s v="IS-315"/>
    <x v="81"/>
  </r>
  <r>
    <d v="2011-11-15T00:00:00"/>
    <s v="Capital Bank"/>
    <s v="Bank Statement"/>
    <s v="Service Fees"/>
    <x v="5"/>
    <s v="A"/>
    <x v="1"/>
    <s v="IS-315"/>
    <x v="81"/>
  </r>
  <r>
    <d v="2011-11-15T00:00:00"/>
    <s v="IAS Accountants"/>
    <s v="Invoice"/>
    <s v="Bookkeeping"/>
    <x v="6"/>
    <s v="A"/>
    <x v="0"/>
    <s v="IS-305"/>
    <x v="82"/>
  </r>
  <r>
    <d v="2011-11-19T00:00:00"/>
    <s v="Interflora"/>
    <s v="Cash"/>
    <s v="Flowers"/>
    <x v="51"/>
    <s v="A"/>
    <x v="2"/>
    <s v="IS-345"/>
    <x v="83"/>
  </r>
  <r>
    <d v="2011-11-20T00:00:00"/>
    <s v="Example (Pty) Ltd"/>
    <s v="Transfer"/>
    <s v="Inter Account Transfer"/>
    <x v="18"/>
    <s v="E"/>
    <x v="1"/>
    <s v="BS-399"/>
    <x v="84"/>
  </r>
  <r>
    <d v="2011-11-20T00:00:00"/>
    <s v="Example (Pty) Ltd"/>
    <s v="Transfer"/>
    <s v="Inter Account Transfer"/>
    <x v="19"/>
    <s v="E"/>
    <x v="0"/>
    <s v="BS-399"/>
    <x v="84"/>
  </r>
  <r>
    <d v="2011-11-26T00:00:00"/>
    <s v="Example (Pty) Ltd"/>
    <s v="Payroll"/>
    <s v="Salaries"/>
    <x v="19"/>
    <s v="E"/>
    <x v="1"/>
    <s v="IS-365"/>
    <x v="85"/>
  </r>
  <r>
    <d v="2011-11-26T00:00:00"/>
    <s v="HP Finance"/>
    <s v="Debit Order"/>
    <s v="Capital repayment"/>
    <x v="12"/>
    <s v="E"/>
    <x v="0"/>
    <s v="BS-700"/>
    <x v="85"/>
  </r>
  <r>
    <d v="2011-11-26T00:00:00"/>
    <s v="HP Finance"/>
    <s v="Debit Order"/>
    <s v="Interest paid"/>
    <x v="13"/>
    <s v="E"/>
    <x v="0"/>
    <s v="IS-500"/>
    <x v="85"/>
  </r>
  <r>
    <d v="2011-11-26T00:00:00"/>
    <s v="PR Properties"/>
    <s v="Debit Order"/>
    <s v="Rent"/>
    <x v="14"/>
    <s v="A"/>
    <x v="0"/>
    <s v="IS-350"/>
    <x v="85"/>
  </r>
  <r>
    <d v="2011-11-30T00:00:00"/>
    <s v="Example (Pty) Ltd"/>
    <s v="Bank Statement"/>
    <s v="Petty Cash Reimbursement"/>
    <x v="52"/>
    <s v="E"/>
    <x v="0"/>
    <s v="BS-399"/>
    <x v="86"/>
  </r>
  <r>
    <d v="2011-11-30T00:00:00"/>
    <s v="Example (Pty) Ltd"/>
    <s v="Bank Statement"/>
    <s v="Petty Cash Reimbursement"/>
    <x v="53"/>
    <s v="E"/>
    <x v="2"/>
    <s v="BS-399"/>
    <x v="86"/>
  </r>
  <r>
    <d v="2011-12-01T00:00:00"/>
    <s v="IS Communications"/>
    <s v="Invoice EXP31"/>
    <s v="Internet Service Provider"/>
    <x v="1"/>
    <s v="A"/>
    <x v="0"/>
    <s v="IS-380"/>
    <x v="87"/>
  </r>
  <r>
    <d v="2011-12-05T00:00:00"/>
    <s v="EAG Brokers"/>
    <s v="Debit Order"/>
    <s v="Insurance"/>
    <x v="3"/>
    <s v="A"/>
    <x v="0"/>
    <s v="IS-340"/>
    <x v="80"/>
  </r>
  <r>
    <d v="2011-12-06T00:00:00"/>
    <s v="Interflora"/>
    <s v="Cash"/>
    <s v="Flowers"/>
    <x v="54"/>
    <s v="A"/>
    <x v="2"/>
    <s v="IS-345"/>
    <x v="88"/>
  </r>
  <r>
    <d v="2011-12-15T00:00:00"/>
    <s v="Capital Bank"/>
    <s v="Bank Statement"/>
    <s v="Service Fees"/>
    <x v="17"/>
    <s v="A"/>
    <x v="0"/>
    <s v="IS-315"/>
    <x v="89"/>
  </r>
  <r>
    <d v="2011-12-15T00:00:00"/>
    <s v="Capital Bank"/>
    <s v="Bank Statement"/>
    <s v="Service Fees"/>
    <x v="5"/>
    <s v="A"/>
    <x v="1"/>
    <s v="IS-315"/>
    <x v="89"/>
  </r>
  <r>
    <d v="2011-12-15T00:00:00"/>
    <s v="IAS Accountants"/>
    <s v="Invoice"/>
    <s v="Bookkeeping"/>
    <x v="6"/>
    <s v="A"/>
    <x v="0"/>
    <s v="IS-305"/>
    <x v="90"/>
  </r>
  <r>
    <d v="2011-12-17T00:00:00"/>
    <s v="Newscorp"/>
    <s v="M00353051"/>
    <s v="Subscriptions"/>
    <x v="55"/>
    <s v="A"/>
    <x v="0"/>
    <s v="IS-375"/>
    <x v="91"/>
  </r>
  <r>
    <d v="2011-12-17T00:00:00"/>
    <s v="Waltons"/>
    <s v="Invoice"/>
    <s v="Stationery"/>
    <x v="56"/>
    <s v="A"/>
    <x v="0"/>
    <s v="IS-370"/>
    <x v="91"/>
  </r>
  <r>
    <d v="2011-12-17T00:00:00"/>
    <s v="XY Traders"/>
    <s v="Invoice 13432"/>
    <s v="Commission"/>
    <x v="57"/>
    <s v="A"/>
    <x v="0"/>
    <s v="IS-320"/>
    <x v="91"/>
  </r>
  <r>
    <d v="2011-12-20T00:00:00"/>
    <s v="Example (Pty) Ltd"/>
    <s v="Transfer"/>
    <s v="Inter Account Transfer"/>
    <x v="18"/>
    <s v="E"/>
    <x v="1"/>
    <s v="BS-399"/>
    <x v="92"/>
  </r>
  <r>
    <d v="2011-12-20T00:00:00"/>
    <s v="Example (Pty) Ltd"/>
    <s v="Transfer"/>
    <s v="Inter Account Transfer"/>
    <x v="19"/>
    <s v="E"/>
    <x v="0"/>
    <s v="BS-399"/>
    <x v="92"/>
  </r>
  <r>
    <d v="2011-12-22T00:00:00"/>
    <s v="GF Supplies"/>
    <s v="IN1192"/>
    <s v="Consumables"/>
    <x v="58"/>
    <s v="A"/>
    <x v="2"/>
    <s v="IS-325"/>
    <x v="93"/>
  </r>
  <r>
    <d v="2011-12-25T00:00:00"/>
    <s v="Inland Revenue"/>
    <s v="Return"/>
    <s v="Sales Tax"/>
    <x v="59"/>
    <s v="E"/>
    <x v="0"/>
    <s v="BS-600"/>
    <x v="94"/>
  </r>
  <r>
    <d v="2011-12-26T00:00:00"/>
    <s v="Example (Pty) Ltd"/>
    <s v="Payroll"/>
    <s v="Salaries"/>
    <x v="19"/>
    <s v="E"/>
    <x v="1"/>
    <s v="IS-365"/>
    <x v="95"/>
  </r>
  <r>
    <d v="2011-12-26T00:00:00"/>
    <s v="HP Finance"/>
    <s v="Debit Order"/>
    <s v="Capital repayment"/>
    <x v="12"/>
    <s v="E"/>
    <x v="0"/>
    <s v="BS-700"/>
    <x v="95"/>
  </r>
  <r>
    <d v="2011-12-26T00:00:00"/>
    <s v="HP Finance"/>
    <s v="Debit Order"/>
    <s v="Interest paid"/>
    <x v="13"/>
    <s v="E"/>
    <x v="0"/>
    <s v="IS-500"/>
    <x v="95"/>
  </r>
  <r>
    <d v="2011-12-26T00:00:00"/>
    <s v="PR Properties"/>
    <s v="Debit Order"/>
    <s v="Rent"/>
    <x v="14"/>
    <s v="A"/>
    <x v="0"/>
    <s v="IS-350"/>
    <x v="95"/>
  </r>
  <r>
    <d v="2011-12-31T00:00:00"/>
    <s v="Example (Pty) Ltd"/>
    <s v="Bank Statement"/>
    <s v="Petty Cash Reimbursement"/>
    <x v="13"/>
    <s v="E"/>
    <x v="0"/>
    <s v="BS-399"/>
    <x v="87"/>
  </r>
  <r>
    <d v="2011-12-31T00:00:00"/>
    <s v="Example (Pty) Ltd"/>
    <s v="Bank Statement"/>
    <s v="Petty Cash Reimbursement"/>
    <x v="15"/>
    <s v="E"/>
    <x v="2"/>
    <s v="BS-399"/>
    <x v="87"/>
  </r>
  <r>
    <d v="2012-01-01T00:00:00"/>
    <s v="IS Communications"/>
    <s v="Invoice EXP32"/>
    <s v="Internet Service Provider"/>
    <x v="1"/>
    <s v="A"/>
    <x v="0"/>
    <s v="IS-380"/>
    <x v="96"/>
  </r>
  <r>
    <d v="2012-01-05T00:00:00"/>
    <s v="EAG Brokers"/>
    <s v="Debit Order"/>
    <s v="Insurance"/>
    <x v="3"/>
    <s v="A"/>
    <x v="0"/>
    <s v="IS-340"/>
    <x v="97"/>
  </r>
  <r>
    <d v="2012-01-15T00:00:00"/>
    <s v="Capital Bank"/>
    <s v="Bank Statement"/>
    <s v="Service Fees"/>
    <x v="17"/>
    <s v="A"/>
    <x v="0"/>
    <s v="IS-315"/>
    <x v="98"/>
  </r>
  <r>
    <d v="2012-01-15T00:00:00"/>
    <s v="Capital Bank"/>
    <s v="Bank Statement"/>
    <s v="Service Fees"/>
    <x v="5"/>
    <s v="A"/>
    <x v="1"/>
    <s v="IS-315"/>
    <x v="98"/>
  </r>
  <r>
    <d v="2012-01-15T00:00:00"/>
    <s v="IAS Accountants"/>
    <s v="Invoice"/>
    <s v="Bookkeeping"/>
    <x v="6"/>
    <s v="A"/>
    <x v="0"/>
    <s v="IS-305"/>
    <x v="99"/>
  </r>
  <r>
    <d v="2012-01-16T00:00:00"/>
    <s v="Interflora"/>
    <s v="Cash"/>
    <s v="Flowers"/>
    <x v="60"/>
    <s v="A"/>
    <x v="2"/>
    <s v="IS-345"/>
    <x v="91"/>
  </r>
  <r>
    <d v="2012-01-20T00:00:00"/>
    <s v="Example (Pty) Ltd"/>
    <s v="Transfer"/>
    <s v="Inter Account Transfer"/>
    <x v="18"/>
    <s v="E"/>
    <x v="1"/>
    <s v="BS-399"/>
    <x v="100"/>
  </r>
  <r>
    <d v="2012-01-20T00:00:00"/>
    <s v="Example (Pty) Ltd"/>
    <s v="Transfer"/>
    <s v="Inter Account Transfer"/>
    <x v="19"/>
    <s v="E"/>
    <x v="0"/>
    <s v="BS-399"/>
    <x v="100"/>
  </r>
  <r>
    <d v="2012-01-26T00:00:00"/>
    <s v="Example (Pty) Ltd"/>
    <s v="Payroll"/>
    <s v="Salaries"/>
    <x v="19"/>
    <s v="E"/>
    <x v="1"/>
    <s v="IS-365"/>
    <x v="101"/>
  </r>
  <r>
    <d v="2012-01-26T00:00:00"/>
    <s v="HP Finance"/>
    <s v="Debit Order"/>
    <s v="Capital repayment"/>
    <x v="12"/>
    <s v="E"/>
    <x v="0"/>
    <s v="BS-700"/>
    <x v="101"/>
  </r>
  <r>
    <d v="2012-01-26T00:00:00"/>
    <s v="HP Finance"/>
    <s v="Debit Order"/>
    <s v="Interest paid"/>
    <x v="13"/>
    <s v="E"/>
    <x v="0"/>
    <s v="IS-500"/>
    <x v="101"/>
  </r>
  <r>
    <d v="2012-01-26T00:00:00"/>
    <s v="PR Properties"/>
    <s v="Debit Order"/>
    <s v="Rent"/>
    <x v="14"/>
    <s v="A"/>
    <x v="0"/>
    <s v="IS-350"/>
    <x v="101"/>
  </r>
  <r>
    <d v="2012-01-26T00:00:00"/>
    <s v="Training Inc"/>
    <s v="Invoice"/>
    <s v="Training"/>
    <x v="61"/>
    <s v="A"/>
    <x v="0"/>
    <s v="IS-385"/>
    <x v="96"/>
  </r>
  <r>
    <d v="2012-01-28T00:00:00"/>
    <s v="XY Traders"/>
    <s v="Invoice 14278"/>
    <s v="Commission"/>
    <x v="62"/>
    <s v="A"/>
    <x v="0"/>
    <s v="IS-320"/>
    <x v="102"/>
  </r>
  <r>
    <d v="2012-01-31T00:00:00"/>
    <s v="Example (Pty) Ltd"/>
    <s v="Bank Statement"/>
    <s v="Petty Cash Reimbursement"/>
    <x v="52"/>
    <s v="E"/>
    <x v="0"/>
    <s v="BS-399"/>
    <x v="96"/>
  </r>
  <r>
    <d v="2012-01-31T00:00:00"/>
    <s v="Example (Pty) Ltd"/>
    <s v="Bank Statement"/>
    <s v="Petty Cash Reimbursement"/>
    <x v="53"/>
    <s v="E"/>
    <x v="2"/>
    <s v="BS-399"/>
    <x v="96"/>
  </r>
  <r>
    <d v="2012-02-01T00:00:00"/>
    <s v="IS Communications"/>
    <s v="Invoice EXP33"/>
    <s v="Internet Service Provider"/>
    <x v="1"/>
    <s v="A"/>
    <x v="0"/>
    <s v="IS-380"/>
    <x v="103"/>
  </r>
  <r>
    <d v="2012-02-05T00:00:00"/>
    <s v="EAG Brokers"/>
    <s v="Debit Order"/>
    <s v="Insurance"/>
    <x v="3"/>
    <s v="A"/>
    <x v="0"/>
    <s v="IS-340"/>
    <x v="104"/>
  </r>
  <r>
    <d v="2012-02-11T00:00:00"/>
    <s v="Waltons"/>
    <s v="Invoice"/>
    <s v="Stationery"/>
    <x v="47"/>
    <s v="A"/>
    <x v="0"/>
    <s v="IS-370"/>
    <x v="103"/>
  </r>
  <r>
    <d v="2012-02-15T00:00:00"/>
    <s v="Capital Bank"/>
    <s v="Bank Statement"/>
    <s v="Service Fees"/>
    <x v="17"/>
    <s v="A"/>
    <x v="0"/>
    <s v="IS-315"/>
    <x v="105"/>
  </r>
  <r>
    <d v="2012-02-15T00:00:00"/>
    <s v="Capital Bank"/>
    <s v="Bank Statement"/>
    <s v="Service Fees"/>
    <x v="5"/>
    <s v="A"/>
    <x v="1"/>
    <s v="IS-315"/>
    <x v="105"/>
  </r>
  <r>
    <d v="2012-02-15T00:00:00"/>
    <s v="IAS Accountants"/>
    <s v="Invoice"/>
    <s v="Bookkeeping"/>
    <x v="6"/>
    <s v="A"/>
    <x v="0"/>
    <s v="IS-305"/>
    <x v="103"/>
  </r>
  <r>
    <d v="2012-02-20T00:00:00"/>
    <s v="Example (Pty) Ltd"/>
    <s v="Transfer"/>
    <s v="Inter Account Transfer"/>
    <x v="18"/>
    <s v="E"/>
    <x v="1"/>
    <s v="BS-399"/>
    <x v="106"/>
  </r>
  <r>
    <d v="2012-02-20T00:00:00"/>
    <s v="Example (Pty) Ltd"/>
    <s v="Transfer"/>
    <s v="Inter Account Transfer"/>
    <x v="19"/>
    <s v="E"/>
    <x v="0"/>
    <s v="BS-399"/>
    <x v="106"/>
  </r>
  <r>
    <d v="2012-02-25T00:00:00"/>
    <s v="Inland Revenue"/>
    <s v="Return"/>
    <s v="Sales Tax"/>
    <x v="63"/>
    <s v="E"/>
    <x v="0"/>
    <s v="BS-600"/>
    <x v="107"/>
  </r>
  <r>
    <d v="2012-02-25T00:00:00"/>
    <s v="Interflora"/>
    <s v="Cash"/>
    <s v="Flowers"/>
    <x v="64"/>
    <s v="A"/>
    <x v="2"/>
    <s v="IS-345"/>
    <x v="107"/>
  </r>
  <r>
    <d v="2012-02-26T00:00:00"/>
    <s v="DF Equipment"/>
    <s v="Invoice"/>
    <s v="Office equipment"/>
    <x v="65"/>
    <s v="A"/>
    <x v="0"/>
    <s v="BS-100"/>
    <x v="103"/>
  </r>
  <r>
    <d v="2012-02-26T00:00:00"/>
    <s v="Example (Pty) Ltd"/>
    <s v="Payroll"/>
    <s v="Salaries"/>
    <x v="19"/>
    <s v="E"/>
    <x v="1"/>
    <s v="IS-365"/>
    <x v="108"/>
  </r>
  <r>
    <d v="2012-02-26T00:00:00"/>
    <s v="HP Finance"/>
    <s v="Debit Order"/>
    <s v="Capital repayment"/>
    <x v="12"/>
    <s v="E"/>
    <x v="0"/>
    <s v="BS-700"/>
    <x v="108"/>
  </r>
  <r>
    <d v="2012-02-26T00:00:00"/>
    <s v="HP Finance"/>
    <s v="Debit Order"/>
    <s v="Interest paid"/>
    <x v="13"/>
    <s v="E"/>
    <x v="0"/>
    <s v="IS-500"/>
    <x v="108"/>
  </r>
  <r>
    <d v="2012-02-26T00:00:00"/>
    <s v="PR Properties"/>
    <s v="Debit Order"/>
    <s v="Rent"/>
    <x v="14"/>
    <s v="A"/>
    <x v="0"/>
    <s v="IS-350"/>
    <x v="108"/>
  </r>
  <r>
    <d v="2012-02-29T00:00:00"/>
    <s v="Example (Pty) Ltd"/>
    <s v="Bank Statement"/>
    <s v="Petty Cash Reimbursement"/>
    <x v="66"/>
    <s v="E"/>
    <x v="0"/>
    <s v="BS-399"/>
    <x v="109"/>
  </r>
  <r>
    <d v="2012-02-29T00:00:00"/>
    <s v="Example (Pty) Ltd"/>
    <s v="Bank Statement"/>
    <s v="Petty Cash Reimbursement"/>
    <x v="67"/>
    <s v="E"/>
    <x v="2"/>
    <s v="BS-399"/>
    <x v="109"/>
  </r>
  <r>
    <d v="2012-02-29T00:00:00"/>
    <s v="Inland Revenue"/>
    <s v="Return"/>
    <s v="Provisional Tax"/>
    <x v="68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59E5D-0689-408C-8396-1D310D8F605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7" firstHeaderRow="1" firstDataRow="2" firstDataCol="1"/>
  <pivotFields count="11">
    <pivotField numFmtId="14" showAll="0"/>
    <pivotField showAll="0"/>
    <pivotField showAll="0"/>
    <pivotField showAll="0"/>
    <pivotField dataField="1" numFmtId="43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n="No Payment Date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3">
    <field x="10"/>
    <field x="9"/>
    <field x="8"/>
  </rowFields>
  <rowItems count="3">
    <i>
      <x v="2"/>
    </i>
    <i r="1"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10" baseItem="2" numFmtId="165"/>
  </dataFields>
  <formats count="5">
    <format dxfId="4">
      <pivotArea field="8" type="button" dataOnly="0" labelOnly="1" outline="0" axis="axisRow" fieldPosition="2"/>
    </format>
    <format dxfId="3">
      <pivotArea dataOnly="0" labelOnly="1" outline="0" axis="axisValues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" evalOrder="-1" id="2">
      <autoFilter ref="A1">
        <filterColumn colId="0">
          <customFilters>
            <customFilter operator="greaterThan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6A0BA9-EFF0-435B-8B6B-30B75795CBF4}" name="Table1" displayName="Table1" ref="A2:I210" totalsRowShown="0" headerRowDxfId="17" dataDxfId="15" headerRowBorderDxfId="16" tableBorderDxfId="14">
  <autoFilter ref="A2:I210" xr:uid="{9D6A0BA9-EFF0-435B-8B6B-30B75795CBF4}"/>
  <tableColumns count="9">
    <tableColumn id="1" xr3:uid="{A400C66D-49AE-45E6-81D9-FF2D69297ACF}" name="Document Date" dataDxfId="13"/>
    <tableColumn id="2" xr3:uid="{D8065646-5870-4656-9CDD-45677E703F5B}" name="Supplier" dataDxfId="12"/>
    <tableColumn id="3" xr3:uid="{95BEC7A3-13B0-4AA7-B64E-D7D4EF3AE4D4}" name="Reference" dataDxfId="11"/>
    <tableColumn id="4" xr3:uid="{6552B416-6780-4646-B757-416FA8AAA1CA}" name="Description" dataDxfId="10"/>
    <tableColumn id="5" xr3:uid="{8F24A39C-0081-470C-B474-E659E03768E8}" name="Tax Inclusive Amount" dataDxfId="9" dataCellStyle="Comma"/>
    <tableColumn id="6" xr3:uid="{A2AC9706-6044-4BC9-A6CE-D8C864D72E9C}" name="Column1" dataDxfId="8"/>
    <tableColumn id="7" xr3:uid="{27DEEC62-B58D-4756-986C-3F0689D43D3A}" name="Bank Code" dataDxfId="7"/>
    <tableColumn id="8" xr3:uid="{977C5378-3ED8-45CA-B8C9-3141F77ABBA3}" name="Account Code" dataDxfId="6"/>
    <tableColumn id="9" xr3:uid="{993BCF24-B2D2-4BFC-B0D1-E5001D4C1722}" name="Payment Date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180" workbookViewId="0">
      <selection activeCell="A2" sqref="A2:I210"/>
    </sheetView>
  </sheetViews>
  <sheetFormatPr defaultColWidth="9.1796875" defaultRowHeight="15.5" x14ac:dyDescent="0.35"/>
  <cols>
    <col min="1" max="1" width="18.7265625" style="11" customWidth="1"/>
    <col min="2" max="2" width="20.54296875" style="2" bestFit="1" customWidth="1"/>
    <col min="3" max="3" width="16.7265625" style="2" bestFit="1" customWidth="1"/>
    <col min="4" max="4" width="28.7265625" style="2" bestFit="1" customWidth="1"/>
    <col min="5" max="5" width="25.453125" style="12" customWidth="1"/>
    <col min="6" max="6" width="12.1796875" style="4" customWidth="1"/>
    <col min="7" max="7" width="14.1796875" style="4" customWidth="1"/>
    <col min="8" max="8" width="17.6328125" style="4" customWidth="1"/>
    <col min="9" max="9" width="17.08984375" style="13" customWidth="1"/>
    <col min="10" max="16384" width="9.1796875" style="2"/>
  </cols>
  <sheetData>
    <row r="1" spans="1:9" ht="15" customHeight="1" x14ac:dyDescent="0.35">
      <c r="A1" s="1" t="s">
        <v>0</v>
      </c>
      <c r="E1" s="3"/>
      <c r="I1" s="4"/>
    </row>
    <row r="2" spans="1:9" s="10" customFormat="1" ht="108.5" x14ac:dyDescent="0.35">
      <c r="A2" s="20" t="s">
        <v>1</v>
      </c>
      <c r="B2" s="21" t="s">
        <v>2</v>
      </c>
      <c r="C2" s="21" t="s">
        <v>3</v>
      </c>
      <c r="D2" s="21" t="s">
        <v>4</v>
      </c>
      <c r="E2" s="22" t="s">
        <v>5</v>
      </c>
      <c r="F2" s="23" t="s">
        <v>166</v>
      </c>
      <c r="G2" s="23" t="s">
        <v>6</v>
      </c>
      <c r="H2" s="23" t="s">
        <v>7</v>
      </c>
      <c r="I2" s="23" t="s">
        <v>8</v>
      </c>
    </row>
    <row r="3" spans="1:9" ht="15" customHeight="1" x14ac:dyDescent="0.35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35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35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35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35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35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35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35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35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35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35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35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35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35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35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35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35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35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35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35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35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35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35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35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35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35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35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35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35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35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35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35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35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35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35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35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35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35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35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35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35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35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35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35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35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35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35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35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35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35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35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35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35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35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35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35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35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35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35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35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35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35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35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35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35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35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35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35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35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35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35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35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35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35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35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35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35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35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35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35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35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35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35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35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35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35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35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35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35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35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35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35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35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35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35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35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35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35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35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35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35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35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35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35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35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35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35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35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35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35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35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35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35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35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35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35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35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35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35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35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35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35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35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35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35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35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35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35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35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35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35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35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35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35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35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35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35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35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35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35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35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35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35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35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35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35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35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35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35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35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35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35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35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35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35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35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35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35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35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35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35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35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35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35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35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35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35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35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35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35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35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35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35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35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35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35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35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35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35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35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35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35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35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35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35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35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35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35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35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35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35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35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35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35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35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35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35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35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35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35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35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35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35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35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35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35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35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35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DA95-E84D-4877-BBE7-85F3988B3522}">
  <dimension ref="A1:E22"/>
  <sheetViews>
    <sheetView workbookViewId="0">
      <selection activeCell="D16" sqref="D16"/>
    </sheetView>
  </sheetViews>
  <sheetFormatPr defaultColWidth="11.6328125" defaultRowHeight="14.5" x14ac:dyDescent="0.35"/>
  <cols>
    <col min="1" max="2" width="24.453125" bestFit="1" customWidth="1"/>
  </cols>
  <sheetData>
    <row r="1" spans="1:5" x14ac:dyDescent="0.35">
      <c r="A1" s="14" t="s">
        <v>145</v>
      </c>
    </row>
    <row r="3" spans="1:5" x14ac:dyDescent="0.35">
      <c r="B3" s="14" t="s">
        <v>129</v>
      </c>
      <c r="C3" s="14" t="s">
        <v>130</v>
      </c>
      <c r="D3" s="14" t="s">
        <v>131</v>
      </c>
      <c r="E3" s="14" t="s">
        <v>132</v>
      </c>
    </row>
    <row r="4" spans="1:5" x14ac:dyDescent="0.35">
      <c r="B4" t="s">
        <v>133</v>
      </c>
      <c r="C4" s="15">
        <v>12</v>
      </c>
      <c r="D4" s="15">
        <v>85</v>
      </c>
      <c r="E4" t="s">
        <v>144</v>
      </c>
    </row>
    <row r="5" spans="1:5" x14ac:dyDescent="0.35">
      <c r="B5" t="s">
        <v>134</v>
      </c>
      <c r="C5" s="15">
        <v>11</v>
      </c>
      <c r="D5" s="15">
        <v>72</v>
      </c>
      <c r="E5" t="s">
        <v>144</v>
      </c>
    </row>
    <row r="6" spans="1:5" x14ac:dyDescent="0.35">
      <c r="B6" t="s">
        <v>135</v>
      </c>
      <c r="C6" s="15">
        <v>13</v>
      </c>
      <c r="D6" s="15">
        <v>60</v>
      </c>
      <c r="E6" t="s">
        <v>144</v>
      </c>
    </row>
    <row r="7" spans="1:5" x14ac:dyDescent="0.35">
      <c r="B7" t="s">
        <v>136</v>
      </c>
      <c r="C7" s="15">
        <v>12</v>
      </c>
      <c r="D7" s="15">
        <v>95</v>
      </c>
      <c r="E7" t="s">
        <v>144</v>
      </c>
    </row>
    <row r="8" spans="1:5" x14ac:dyDescent="0.35">
      <c r="B8" t="s">
        <v>137</v>
      </c>
      <c r="C8" s="15">
        <v>14</v>
      </c>
      <c r="D8" s="15">
        <v>88</v>
      </c>
      <c r="E8" t="s">
        <v>144</v>
      </c>
    </row>
    <row r="9" spans="1:5" x14ac:dyDescent="0.35">
      <c r="B9" t="s">
        <v>138</v>
      </c>
      <c r="C9" s="15">
        <v>12</v>
      </c>
      <c r="D9" s="15">
        <v>99</v>
      </c>
      <c r="E9" t="s">
        <v>144</v>
      </c>
    </row>
    <row r="10" spans="1:5" x14ac:dyDescent="0.35">
      <c r="B10" t="s">
        <v>139</v>
      </c>
      <c r="C10" s="15">
        <v>11</v>
      </c>
      <c r="D10" s="15">
        <v>75</v>
      </c>
      <c r="E10" t="s">
        <v>144</v>
      </c>
    </row>
    <row r="11" spans="1:5" x14ac:dyDescent="0.35">
      <c r="B11" t="s">
        <v>140</v>
      </c>
      <c r="C11" s="15">
        <v>13</v>
      </c>
      <c r="D11" s="15">
        <v>100</v>
      </c>
      <c r="E11" t="s">
        <v>144</v>
      </c>
    </row>
    <row r="12" spans="1:5" x14ac:dyDescent="0.35">
      <c r="B12" t="s">
        <v>141</v>
      </c>
      <c r="C12" s="15">
        <v>13</v>
      </c>
      <c r="D12" s="15">
        <v>75</v>
      </c>
      <c r="E12" t="s">
        <v>144</v>
      </c>
    </row>
    <row r="13" spans="1:5" x14ac:dyDescent="0.35">
      <c r="B13" t="s">
        <v>142</v>
      </c>
      <c r="C13" s="15">
        <v>15</v>
      </c>
      <c r="D13" s="15">
        <v>85</v>
      </c>
      <c r="E13" t="s">
        <v>144</v>
      </c>
    </row>
    <row r="14" spans="1:5" x14ac:dyDescent="0.35">
      <c r="B14" t="s">
        <v>143</v>
      </c>
      <c r="C14" s="15">
        <v>11</v>
      </c>
      <c r="D14" s="15">
        <v>85</v>
      </c>
      <c r="E14" t="s">
        <v>144</v>
      </c>
    </row>
    <row r="16" spans="1:5" x14ac:dyDescent="0.35">
      <c r="B16" t="s">
        <v>146</v>
      </c>
      <c r="C16" s="15">
        <f>MIN(C4:C14)</f>
        <v>11</v>
      </c>
      <c r="D16" s="15">
        <f>MIN(D4:D14)</f>
        <v>60</v>
      </c>
    </row>
    <row r="17" spans="1:4" x14ac:dyDescent="0.35">
      <c r="B17" t="s">
        <v>147</v>
      </c>
      <c r="C17" s="15">
        <f>MAX(C4:C14)</f>
        <v>15</v>
      </c>
      <c r="D17" s="15">
        <f>MAX(D4:D14)</f>
        <v>100</v>
      </c>
    </row>
    <row r="18" spans="1:4" x14ac:dyDescent="0.35">
      <c r="B18" t="s">
        <v>148</v>
      </c>
      <c r="C18" s="15">
        <f>AVERAGE(C4:C14)</f>
        <v>12.454545454545455</v>
      </c>
      <c r="D18" s="15">
        <f>AVERAGE(D4:D14)</f>
        <v>83.545454545454547</v>
      </c>
    </row>
    <row r="19" spans="1:4" x14ac:dyDescent="0.35">
      <c r="B19" t="s">
        <v>149</v>
      </c>
      <c r="C19" s="15">
        <f>_xlfn.MODE.SNGL(C4:C14)</f>
        <v>12</v>
      </c>
      <c r="D19" s="15">
        <f>_xlfn.MODE.SNGL(D4:D14)</f>
        <v>85</v>
      </c>
    </row>
    <row r="20" spans="1:4" x14ac:dyDescent="0.35">
      <c r="B20" t="s">
        <v>150</v>
      </c>
      <c r="C20" s="15">
        <f>MEDIAN(C4:C14)</f>
        <v>12</v>
      </c>
      <c r="D20" s="15">
        <f>MEDIAN(D4:D14)</f>
        <v>85</v>
      </c>
    </row>
    <row r="21" spans="1:4" x14ac:dyDescent="0.35">
      <c r="A21" t="s">
        <v>151</v>
      </c>
      <c r="B21">
        <f>COUNT(B4:B14)</f>
        <v>0</v>
      </c>
    </row>
    <row r="22" spans="1:4" x14ac:dyDescent="0.35">
      <c r="A22" t="s">
        <v>152</v>
      </c>
      <c r="B22">
        <f>COUNTA(B4:B14)</f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A3E6-3CA9-49E7-86E7-FBF0A280F991}">
  <dimension ref="A1:H8"/>
  <sheetViews>
    <sheetView workbookViewId="0">
      <selection activeCell="L10" sqref="L10"/>
    </sheetView>
  </sheetViews>
  <sheetFormatPr defaultRowHeight="14.5" x14ac:dyDescent="0.35"/>
  <cols>
    <col min="1" max="1" width="14.90625" bestFit="1" customWidth="1"/>
    <col min="2" max="2" width="9.36328125" customWidth="1"/>
    <col min="3" max="3" width="12.6328125" customWidth="1"/>
    <col min="4" max="4" width="9.1796875" customWidth="1"/>
    <col min="5" max="5" width="18.54296875" customWidth="1"/>
    <col min="6" max="6" width="19.26953125" customWidth="1"/>
    <col min="7" max="7" width="17.26953125" customWidth="1"/>
  </cols>
  <sheetData>
    <row r="1" spans="1:8" x14ac:dyDescent="0.35">
      <c r="A1" s="14" t="s">
        <v>153</v>
      </c>
    </row>
    <row r="3" spans="1:8" x14ac:dyDescent="0.35">
      <c r="A3" s="16" t="s">
        <v>154</v>
      </c>
      <c r="B3" s="16" t="s">
        <v>155</v>
      </c>
      <c r="C3" s="16" t="s">
        <v>156</v>
      </c>
      <c r="D3" s="16" t="s">
        <v>157</v>
      </c>
      <c r="E3" s="16" t="s">
        <v>158</v>
      </c>
      <c r="F3" s="16" t="s">
        <v>159</v>
      </c>
      <c r="G3" s="16" t="s">
        <v>160</v>
      </c>
      <c r="H3" s="14"/>
    </row>
    <row r="4" spans="1:8" x14ac:dyDescent="0.35">
      <c r="A4" t="s">
        <v>161</v>
      </c>
      <c r="B4" s="18">
        <v>2000</v>
      </c>
      <c r="C4" s="17">
        <v>0.21</v>
      </c>
      <c r="D4">
        <v>3</v>
      </c>
      <c r="E4" s="19">
        <f>B4*C4</f>
        <v>420</v>
      </c>
      <c r="F4" s="19">
        <f>B4+E4</f>
        <v>2420</v>
      </c>
      <c r="G4" s="19">
        <f>F4/D4</f>
        <v>806.66666666666663</v>
      </c>
    </row>
    <row r="5" spans="1:8" x14ac:dyDescent="0.35">
      <c r="A5" t="s">
        <v>162</v>
      </c>
      <c r="B5" s="18">
        <v>450</v>
      </c>
      <c r="C5" s="17">
        <v>0.25</v>
      </c>
      <c r="D5">
        <v>3</v>
      </c>
      <c r="E5" s="19">
        <f t="shared" ref="E5:E8" si="0">B5*C5</f>
        <v>112.5</v>
      </c>
      <c r="F5" s="19">
        <f t="shared" ref="F5:F8" si="1">B5+E5</f>
        <v>562.5</v>
      </c>
      <c r="G5" s="19">
        <f t="shared" ref="G5:G8" si="2">F5/D5</f>
        <v>187.5</v>
      </c>
    </row>
    <row r="6" spans="1:8" x14ac:dyDescent="0.35">
      <c r="A6" t="s">
        <v>163</v>
      </c>
      <c r="B6" s="18">
        <v>975</v>
      </c>
      <c r="C6" s="17">
        <v>0.27</v>
      </c>
      <c r="D6">
        <v>3</v>
      </c>
      <c r="E6" s="19">
        <f t="shared" si="0"/>
        <v>263.25</v>
      </c>
      <c r="F6" s="19">
        <f t="shared" si="1"/>
        <v>1238.25</v>
      </c>
      <c r="G6" s="19">
        <f t="shared" si="2"/>
        <v>412.75</v>
      </c>
    </row>
    <row r="7" spans="1:8" x14ac:dyDescent="0.35">
      <c r="A7" t="s">
        <v>164</v>
      </c>
      <c r="B7" s="18">
        <v>1500</v>
      </c>
      <c r="C7" s="17">
        <v>0.15</v>
      </c>
      <c r="D7">
        <v>3</v>
      </c>
      <c r="E7" s="19">
        <f t="shared" si="0"/>
        <v>225</v>
      </c>
      <c r="F7" s="19">
        <f t="shared" si="1"/>
        <v>1725</v>
      </c>
      <c r="G7" s="19">
        <f t="shared" si="2"/>
        <v>575</v>
      </c>
    </row>
    <row r="8" spans="1:8" x14ac:dyDescent="0.35">
      <c r="A8" t="s">
        <v>165</v>
      </c>
      <c r="B8" s="18">
        <v>780</v>
      </c>
      <c r="C8" s="17">
        <v>0.25</v>
      </c>
      <c r="D8">
        <v>3</v>
      </c>
      <c r="E8" s="19">
        <f t="shared" si="0"/>
        <v>195</v>
      </c>
      <c r="F8" s="19">
        <f t="shared" si="1"/>
        <v>975</v>
      </c>
      <c r="G8" s="19">
        <f t="shared" si="2"/>
        <v>325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6EEF-EFF3-41BD-BED9-039354027B8E}">
  <dimension ref="A3:E7"/>
  <sheetViews>
    <sheetView tabSelected="1" workbookViewId="0">
      <selection activeCell="H21" sqref="H21"/>
    </sheetView>
  </sheetViews>
  <sheetFormatPr defaultRowHeight="14.5" x14ac:dyDescent="0.35"/>
  <cols>
    <col min="1" max="1" width="16.6328125" customWidth="1"/>
    <col min="2" max="2" width="16.6328125" style="27" customWidth="1"/>
    <col min="3" max="5" width="16.6328125" customWidth="1"/>
    <col min="6" max="69" width="15.26953125" bestFit="1" customWidth="1"/>
    <col min="70" max="70" width="12" bestFit="1" customWidth="1"/>
    <col min="71" max="71" width="10.7265625" bestFit="1" customWidth="1"/>
  </cols>
  <sheetData>
    <row r="3" spans="1:5" x14ac:dyDescent="0.35">
      <c r="A3" s="24" t="s">
        <v>167</v>
      </c>
      <c r="B3" s="24" t="s">
        <v>172</v>
      </c>
    </row>
    <row r="4" spans="1:5" x14ac:dyDescent="0.35">
      <c r="A4" s="28" t="s">
        <v>168</v>
      </c>
      <c r="B4" t="s">
        <v>13</v>
      </c>
      <c r="C4" t="s">
        <v>31</v>
      </c>
      <c r="D4" t="s">
        <v>39</v>
      </c>
      <c r="E4" t="s">
        <v>169</v>
      </c>
    </row>
    <row r="5" spans="1:5" x14ac:dyDescent="0.35">
      <c r="A5" s="25" t="s">
        <v>171</v>
      </c>
      <c r="B5" s="29">
        <v>64894.25</v>
      </c>
      <c r="C5" s="29">
        <v>70</v>
      </c>
      <c r="D5" s="29">
        <v>1</v>
      </c>
      <c r="E5" s="29">
        <v>64965.25</v>
      </c>
    </row>
    <row r="6" spans="1:5" x14ac:dyDescent="0.35">
      <c r="A6" s="26" t="s">
        <v>170</v>
      </c>
      <c r="B6" s="29">
        <v>64894.25</v>
      </c>
      <c r="C6" s="29">
        <v>70</v>
      </c>
      <c r="D6" s="29">
        <v>1</v>
      </c>
      <c r="E6" s="29">
        <v>64965.25</v>
      </c>
    </row>
    <row r="7" spans="1:5" x14ac:dyDescent="0.35">
      <c r="A7" s="25" t="s">
        <v>169</v>
      </c>
      <c r="B7" s="29">
        <v>64894.25</v>
      </c>
      <c r="C7" s="29">
        <v>70</v>
      </c>
      <c r="D7" s="29">
        <v>1</v>
      </c>
      <c r="E7" s="29">
        <v>64965.25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Expenses</vt:lpstr>
      <vt:lpstr>Roster</vt:lpstr>
      <vt:lpstr>Credit Card Debt</vt:lpstr>
      <vt:lpstr>Payments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Trey Christensen</dc:creator>
  <cp:keywords/>
  <dc:description/>
  <cp:lastModifiedBy>Trey Christensen</cp:lastModifiedBy>
  <cp:revision/>
  <dcterms:created xsi:type="dcterms:W3CDTF">2023-04-22T13:58:31Z</dcterms:created>
  <dcterms:modified xsi:type="dcterms:W3CDTF">2023-05-01T23:43:03Z</dcterms:modified>
  <cp:category/>
  <cp:contentStatus/>
</cp:coreProperties>
</file>