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2DE6669E-F626-4E42-91D3-96E05EAA0E6E}" xr6:coauthVersionLast="47" xr6:coauthVersionMax="47" xr10:uidLastSave="{00000000-0000-0000-0000-000000000000}"/>
  <bookViews>
    <workbookView xWindow="3660" yWindow="3360" windowWidth="13980" windowHeight="9228" xr2:uid="{CF56FF32-EEE0-41F9-A3E3-B982769A7CD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Q8" i="2"/>
  <c r="E17" i="2" s="1"/>
  <c r="Q7" i="2"/>
  <c r="E16" i="2" s="1"/>
  <c r="Q6" i="2"/>
  <c r="E15" i="2" s="1"/>
  <c r="Q5" i="2"/>
  <c r="E14" i="2" s="1"/>
  <c r="Q4" i="2"/>
  <c r="E13" i="2" s="1"/>
  <c r="L8" i="2"/>
  <c r="D17" i="2" s="1"/>
  <c r="F17" i="2" s="1"/>
  <c r="L7" i="2"/>
  <c r="D16" i="2" s="1"/>
  <c r="L6" i="2"/>
  <c r="D15" i="2" s="1"/>
  <c r="L5" i="2"/>
  <c r="D14" i="2" s="1"/>
  <c r="L4" i="2"/>
  <c r="D13" i="2" s="1"/>
  <c r="G8" i="2"/>
  <c r="C17" i="2" s="1"/>
  <c r="G14" i="2" l="1"/>
  <c r="G15" i="2"/>
  <c r="G16" i="2"/>
  <c r="G17" i="2"/>
  <c r="D4" i="2"/>
  <c r="D5" i="2"/>
  <c r="D6" i="2"/>
  <c r="D7" i="2"/>
  <c r="C4" i="2"/>
  <c r="C5" i="2"/>
  <c r="C6" i="2"/>
  <c r="C7" i="2"/>
  <c r="G7" i="2" l="1"/>
  <c r="C16" i="2" s="1"/>
  <c r="F16" i="2" s="1"/>
  <c r="G5" i="2"/>
  <c r="C14" i="2" s="1"/>
  <c r="F14" i="2" s="1"/>
  <c r="G4" i="2"/>
  <c r="C13" i="2" s="1"/>
  <c r="F13" i="2" s="1"/>
  <c r="G6" i="2"/>
  <c r="C15" i="2" s="1"/>
  <c r="F15" i="2" s="1"/>
</calcChain>
</file>

<file path=xl/sharedStrings.xml><?xml version="1.0" encoding="utf-8"?>
<sst xmlns="http://schemas.openxmlformats.org/spreadsheetml/2006/main" count="31" uniqueCount="15">
  <si>
    <t>Item Description</t>
  </si>
  <si>
    <t>Q1</t>
  </si>
  <si>
    <t>S/N0</t>
  </si>
  <si>
    <t>Volume of Goods/Cargos (Tons)</t>
  </si>
  <si>
    <t>Quantity of Passengers (Number)</t>
  </si>
  <si>
    <t xml:space="preserve">Revenue Generated from Passengers (=N=) </t>
  </si>
  <si>
    <t xml:space="preserve">Revenue Generated from Goods/Cargos (=N=) </t>
  </si>
  <si>
    <t xml:space="preserve">Other Income Receipts (=N=) </t>
  </si>
  <si>
    <t>Nigerian Railway Corporation</t>
  </si>
  <si>
    <t>Q2</t>
  </si>
  <si>
    <t>Q3</t>
  </si>
  <si>
    <t>Q4</t>
  </si>
  <si>
    <t xml:space="preserve">Q2 </t>
  </si>
  <si>
    <t>Annual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</si>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</sst>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1" xfId="0" applyNumberFormat="1" applyFont="1" applyFill="1" applyBorder="1" applyAlignment="1" applyProtection="1"/>
    <xf numFmtId="3" fontId="0" fillId="0" borderId="1" xfId="0" applyNumberFormat="1" applyBorder="1" applyAlignment="1">
      <alignment vertical="center" wrapText="1"/>
    </xf>
    <xf numFmtId="3" fontId="0" fillId="0" borderId="3" xfId="0" applyNumberFormat="1" applyBorder="1"/>
    <xf numFmtId="0" fontId="1" fillId="0" borderId="1" xfId="0" applyFont="1" applyFill="1" applyBorder="1"/>
    <xf numFmtId="164" fontId="0" fillId="0" borderId="1" xfId="1" applyFont="1" applyBorder="1"/>
    <xf numFmtId="164" fontId="5" fillId="0" borderId="1" xfId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C9E5-3B91-44DD-A218-3DC6F7505B7E}">
  <dimension ref="A1:Q17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D17" sqref="D17"/>
    </sheetView>
  </sheetViews>
  <sheetFormatPr defaultRowHeight="14.4" x14ac:dyDescent="0.3"/>
  <cols>
    <col min="1" max="1" width="7.109375" customWidth="1"/>
    <col min="2" max="2" width="40.109375" bestFit="1" customWidth="1"/>
    <col min="3" max="3" width="12.5546875" customWidth="1"/>
    <col min="4" max="5" width="15" bestFit="1" customWidth="1"/>
    <col min="6" max="6" width="11.21875" customWidth="1"/>
    <col min="7" max="7" width="12.44140625" customWidth="1"/>
    <col min="8" max="8" width="11.5546875" customWidth="1"/>
    <col min="9" max="9" width="11.88671875" customWidth="1"/>
    <col min="10" max="10" width="14.5546875" bestFit="1" customWidth="1"/>
    <col min="11" max="11" width="12.44140625" customWidth="1"/>
    <col min="12" max="12" width="13.109375" customWidth="1"/>
    <col min="13" max="13" width="14.109375" customWidth="1"/>
    <col min="14" max="14" width="17" customWidth="1"/>
    <col min="15" max="15" width="16.44140625" customWidth="1"/>
    <col min="16" max="16" width="14.5546875" customWidth="1"/>
    <col min="17" max="17" width="15.88671875" customWidth="1"/>
  </cols>
  <sheetData>
    <row r="1" spans="1:17" ht="21" x14ac:dyDescent="0.4">
      <c r="A1" s="18" t="s">
        <v>8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ht="15.6" customHeight="1" x14ac:dyDescent="0.3">
      <c r="A2" s="16" t="s">
        <v>2</v>
      </c>
      <c r="B2" s="20" t="s">
        <v>0</v>
      </c>
      <c r="C2" s="16">
        <v>2019</v>
      </c>
      <c r="D2" s="17"/>
      <c r="E2" s="17"/>
      <c r="F2" s="17"/>
      <c r="G2" s="8"/>
      <c r="H2" s="16">
        <v>2020</v>
      </c>
      <c r="I2" s="17"/>
      <c r="J2" s="17"/>
      <c r="K2" s="17"/>
      <c r="L2" s="8"/>
      <c r="M2" s="16">
        <v>2021</v>
      </c>
      <c r="N2" s="16"/>
      <c r="O2" s="16"/>
      <c r="P2" s="16"/>
    </row>
    <row r="3" spans="1:17" x14ac:dyDescent="0.3">
      <c r="A3" s="16"/>
      <c r="B3" s="20"/>
      <c r="C3" s="7" t="s">
        <v>1</v>
      </c>
      <c r="D3" s="7" t="s">
        <v>9</v>
      </c>
      <c r="E3" s="7" t="s">
        <v>10</v>
      </c>
      <c r="F3" s="7" t="s">
        <v>11</v>
      </c>
      <c r="G3" s="7" t="s">
        <v>13</v>
      </c>
      <c r="H3" s="2" t="s">
        <v>1</v>
      </c>
      <c r="I3" s="7" t="s">
        <v>9</v>
      </c>
      <c r="J3" s="7" t="s">
        <v>10</v>
      </c>
      <c r="K3" s="7" t="s">
        <v>11</v>
      </c>
      <c r="L3" s="7" t="s">
        <v>13</v>
      </c>
      <c r="M3" s="2" t="s">
        <v>1</v>
      </c>
      <c r="N3" s="2" t="s">
        <v>12</v>
      </c>
      <c r="O3" s="7" t="s">
        <v>10</v>
      </c>
      <c r="P3" s="7" t="s">
        <v>11</v>
      </c>
      <c r="Q3" s="7" t="s">
        <v>13</v>
      </c>
    </row>
    <row r="4" spans="1:17" x14ac:dyDescent="0.3">
      <c r="A4" s="3">
        <v>1</v>
      </c>
      <c r="B4" s="4" t="s">
        <v>4</v>
      </c>
      <c r="C4" s="5">
        <f>230270+222613+271112</f>
        <v>723995</v>
      </c>
      <c r="D4" s="5">
        <f>239238+244730+264377</f>
        <v>748345</v>
      </c>
      <c r="E4" s="5">
        <v>815262</v>
      </c>
      <c r="F4" s="5">
        <v>602509</v>
      </c>
      <c r="G4" s="5">
        <f>SUM(C4:F4)</f>
        <v>2890111</v>
      </c>
      <c r="H4" s="5">
        <v>647055</v>
      </c>
      <c r="I4" s="5">
        <v>108238.2236916601</v>
      </c>
      <c r="J4" s="5">
        <v>130258</v>
      </c>
      <c r="K4" s="5">
        <v>134817.03</v>
      </c>
      <c r="L4" s="5">
        <f>SUM(H4:K4)</f>
        <v>1020368.2536916601</v>
      </c>
      <c r="M4" s="5">
        <v>424460</v>
      </c>
      <c r="N4" s="6">
        <v>565385</v>
      </c>
      <c r="O4" s="10">
        <v>696841</v>
      </c>
      <c r="P4" s="11">
        <v>1027772</v>
      </c>
      <c r="Q4" s="5">
        <f>SUM(M4:P4)</f>
        <v>2714458</v>
      </c>
    </row>
    <row r="5" spans="1:17" x14ac:dyDescent="0.3">
      <c r="A5" s="3">
        <v>2</v>
      </c>
      <c r="B5" s="4" t="s">
        <v>3</v>
      </c>
      <c r="C5" s="5">
        <f>16357+16319+21423</f>
        <v>54099</v>
      </c>
      <c r="D5" s="5">
        <f>24515+21731+33504</f>
        <v>79750</v>
      </c>
      <c r="E5" s="5">
        <v>55630</v>
      </c>
      <c r="F5" s="5">
        <v>10634</v>
      </c>
      <c r="G5" s="5">
        <f t="shared" ref="G5:G8" si="0">SUM(C5:F5)</f>
        <v>200113</v>
      </c>
      <c r="H5" s="5">
        <v>18484</v>
      </c>
      <c r="I5" s="5">
        <v>8691.1313518220995</v>
      </c>
      <c r="J5" s="5">
        <v>24528</v>
      </c>
      <c r="K5" s="5">
        <v>35736.480000000003</v>
      </c>
      <c r="L5" s="5">
        <f t="shared" ref="L5:L8" si="1">SUM(H5:K5)</f>
        <v>87439.611351822095</v>
      </c>
      <c r="M5" s="5">
        <v>10511</v>
      </c>
      <c r="N5" s="6">
        <v>42782</v>
      </c>
      <c r="O5" s="10">
        <v>61062</v>
      </c>
      <c r="P5" s="11">
        <v>53946</v>
      </c>
      <c r="Q5" s="5">
        <f t="shared" ref="Q5:Q8" si="2">SUM(M5:P5)</f>
        <v>168301</v>
      </c>
    </row>
    <row r="6" spans="1:17" x14ac:dyDescent="0.3">
      <c r="A6" s="3">
        <v>3</v>
      </c>
      <c r="B6" s="4" t="s">
        <v>5</v>
      </c>
      <c r="C6" s="5">
        <f>197483449+181168793+244727827-102585926</f>
        <v>520794143</v>
      </c>
      <c r="D6" s="5">
        <f>173173342+184183839+207791230-131268873</f>
        <v>433879538</v>
      </c>
      <c r="E6" s="5">
        <v>745660339</v>
      </c>
      <c r="F6" s="5">
        <v>712542870</v>
      </c>
      <c r="G6" s="5">
        <f t="shared" si="0"/>
        <v>2412876890</v>
      </c>
      <c r="H6" s="5">
        <v>640522844</v>
      </c>
      <c r="I6" s="5">
        <v>320337678.11483657</v>
      </c>
      <c r="J6" s="5">
        <v>385506560</v>
      </c>
      <c r="K6" s="5">
        <v>398999289.60000002</v>
      </c>
      <c r="L6" s="5">
        <f t="shared" si="1"/>
        <v>1745366371.7148366</v>
      </c>
      <c r="M6" s="5">
        <v>892467526</v>
      </c>
      <c r="N6" s="6">
        <v>1083851021</v>
      </c>
      <c r="O6" s="10">
        <v>1811482421</v>
      </c>
      <c r="P6" s="11">
        <v>1909711127</v>
      </c>
      <c r="Q6" s="5">
        <f t="shared" si="2"/>
        <v>5697512095</v>
      </c>
    </row>
    <row r="7" spans="1:17" x14ac:dyDescent="0.3">
      <c r="A7" s="3">
        <v>4</v>
      </c>
      <c r="B7" s="4" t="s">
        <v>6</v>
      </c>
      <c r="C7" s="5">
        <f>19070479+32534060+50981387</f>
        <v>102585926</v>
      </c>
      <c r="D7" s="5">
        <f>45606290+32502042+53160541</f>
        <v>131268873</v>
      </c>
      <c r="E7" s="5">
        <v>111425950</v>
      </c>
      <c r="F7" s="5">
        <v>17600000</v>
      </c>
      <c r="G7" s="5">
        <f t="shared" si="0"/>
        <v>362880749</v>
      </c>
      <c r="H7" s="5">
        <v>52705000</v>
      </c>
      <c r="I7" s="5">
        <v>66293398.379528649</v>
      </c>
      <c r="J7" s="5">
        <v>79780000</v>
      </c>
      <c r="K7" s="5">
        <v>82572300</v>
      </c>
      <c r="L7" s="5">
        <f t="shared" si="1"/>
        <v>281350698.37952864</v>
      </c>
      <c r="M7" s="5">
        <v>26195160</v>
      </c>
      <c r="N7" s="6">
        <v>71555762</v>
      </c>
      <c r="O7" s="10">
        <v>123687970</v>
      </c>
      <c r="P7" s="11">
        <v>96129767</v>
      </c>
      <c r="Q7" s="5">
        <f t="shared" si="2"/>
        <v>317568659</v>
      </c>
    </row>
    <row r="8" spans="1:17" x14ac:dyDescent="0.3">
      <c r="A8" s="3">
        <v>5</v>
      </c>
      <c r="B8" s="4" t="s">
        <v>7</v>
      </c>
      <c r="C8" s="5">
        <v>7255000</v>
      </c>
      <c r="D8" s="5">
        <v>32940208</v>
      </c>
      <c r="E8" s="5">
        <v>11744800</v>
      </c>
      <c r="F8" s="5">
        <v>12638608</v>
      </c>
      <c r="G8" s="5">
        <f t="shared" si="0"/>
        <v>64578616</v>
      </c>
      <c r="H8" s="5">
        <v>5188050</v>
      </c>
      <c r="I8" s="5">
        <v>0</v>
      </c>
      <c r="J8" s="5">
        <v>0</v>
      </c>
      <c r="K8" s="5">
        <v>0</v>
      </c>
      <c r="L8" s="5">
        <f t="shared" si="1"/>
        <v>5188050</v>
      </c>
      <c r="M8" s="5">
        <v>8062183</v>
      </c>
      <c r="N8" s="5">
        <v>32940208</v>
      </c>
      <c r="O8" s="10">
        <v>14614200</v>
      </c>
      <c r="P8" s="11">
        <v>11187000</v>
      </c>
      <c r="Q8" s="5">
        <f t="shared" si="2"/>
        <v>66803591</v>
      </c>
    </row>
    <row r="9" spans="1:17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7" x14ac:dyDescent="0.3">
      <c r="C10" s="1"/>
      <c r="D10" s="1"/>
      <c r="E10" s="1"/>
      <c r="F10" s="1"/>
      <c r="G10" s="1"/>
      <c r="I10" s="1"/>
      <c r="J10" s="1"/>
      <c r="K10" s="1"/>
      <c r="L10" s="1"/>
      <c r="M10" s="1"/>
    </row>
    <row r="11" spans="1:17" x14ac:dyDescent="0.3">
      <c r="A11" s="16" t="s">
        <v>2</v>
      </c>
      <c r="B11" s="20" t="s">
        <v>0</v>
      </c>
      <c r="C11" s="4"/>
      <c r="D11" s="4"/>
      <c r="E11" s="4"/>
      <c r="F11" s="21" t="s">
        <v>14</v>
      </c>
      <c r="G11" s="22"/>
    </row>
    <row r="12" spans="1:17" x14ac:dyDescent="0.3">
      <c r="A12" s="16"/>
      <c r="B12" s="20"/>
      <c r="C12" s="2">
        <v>2019</v>
      </c>
      <c r="D12" s="2">
        <v>2020</v>
      </c>
      <c r="E12" s="2">
        <v>2021</v>
      </c>
      <c r="F12" s="13">
        <v>2020</v>
      </c>
      <c r="G12" s="13">
        <v>2021</v>
      </c>
    </row>
    <row r="13" spans="1:17" x14ac:dyDescent="0.3">
      <c r="A13" s="9">
        <v>1</v>
      </c>
      <c r="B13" s="4" t="s">
        <v>4</v>
      </c>
      <c r="C13" s="12">
        <f>G4</f>
        <v>2890111</v>
      </c>
      <c r="D13" s="12">
        <f>L4</f>
        <v>1020368.2536916601</v>
      </c>
      <c r="E13" s="12">
        <f>Q4</f>
        <v>2714458</v>
      </c>
      <c r="F13" s="14">
        <f>(D13/C13-1)*100</f>
        <v>-64.694496035215948</v>
      </c>
      <c r="G13" s="14">
        <f>(E13/D13-1)*100</f>
        <v>166.02728869495661</v>
      </c>
    </row>
    <row r="14" spans="1:17" x14ac:dyDescent="0.3">
      <c r="A14" s="9">
        <v>2</v>
      </c>
      <c r="B14" s="4" t="s">
        <v>3</v>
      </c>
      <c r="C14" s="5">
        <f t="shared" ref="C14:C17" si="3">G5</f>
        <v>200113</v>
      </c>
      <c r="D14" s="5">
        <f t="shared" ref="D14:D17" si="4">L5</f>
        <v>87439.611351822095</v>
      </c>
      <c r="E14" s="5">
        <f t="shared" ref="E14:E17" si="5">Q5</f>
        <v>168301</v>
      </c>
      <c r="F14" s="14">
        <f t="shared" ref="F14:F17" si="6">(D14/C14-1)*100</f>
        <v>-56.30488206572182</v>
      </c>
      <c r="G14" s="14">
        <f t="shared" ref="G14:G16" si="7">(E14/D14-1)*100</f>
        <v>92.476839041317277</v>
      </c>
    </row>
    <row r="15" spans="1:17" x14ac:dyDescent="0.3">
      <c r="A15" s="9">
        <v>3</v>
      </c>
      <c r="B15" s="4" t="s">
        <v>5</v>
      </c>
      <c r="C15" s="5">
        <f t="shared" si="3"/>
        <v>2412876890</v>
      </c>
      <c r="D15" s="5">
        <f t="shared" si="4"/>
        <v>1745366371.7148366</v>
      </c>
      <c r="E15" s="5">
        <f t="shared" si="5"/>
        <v>5697512095</v>
      </c>
      <c r="F15" s="14">
        <f t="shared" si="6"/>
        <v>-27.664507917980163</v>
      </c>
      <c r="G15" s="14">
        <f t="shared" si="7"/>
        <v>226.43645410689035</v>
      </c>
    </row>
    <row r="16" spans="1:17" x14ac:dyDescent="0.3">
      <c r="A16" s="9">
        <v>4</v>
      </c>
      <c r="B16" s="4" t="s">
        <v>6</v>
      </c>
      <c r="C16" s="5">
        <f t="shared" si="3"/>
        <v>362880749</v>
      </c>
      <c r="D16" s="5">
        <f t="shared" si="4"/>
        <v>281350698.37952864</v>
      </c>
      <c r="E16" s="5">
        <f t="shared" si="5"/>
        <v>317568659</v>
      </c>
      <c r="F16" s="14">
        <f t="shared" si="6"/>
        <v>-22.46744993917309</v>
      </c>
      <c r="G16" s="14">
        <f t="shared" si="7"/>
        <v>12.872888117595881</v>
      </c>
    </row>
    <row r="17" spans="1:7" x14ac:dyDescent="0.3">
      <c r="A17" s="9">
        <v>5</v>
      </c>
      <c r="B17" s="4" t="s">
        <v>7</v>
      </c>
      <c r="C17" s="5">
        <f t="shared" si="3"/>
        <v>64578616</v>
      </c>
      <c r="D17" s="5">
        <f t="shared" si="4"/>
        <v>5188050</v>
      </c>
      <c r="E17" s="5">
        <f t="shared" si="5"/>
        <v>66803591</v>
      </c>
      <c r="F17" s="14">
        <f t="shared" si="6"/>
        <v>-91.966303520657675</v>
      </c>
      <c r="G17" s="15">
        <f>(E17/D17-1)*100</f>
        <v>1187.6435462264242</v>
      </c>
    </row>
  </sheetData>
  <mergeCells count="9">
    <mergeCell ref="H2:K2"/>
    <mergeCell ref="A2:A3"/>
    <mergeCell ref="A1:M1"/>
    <mergeCell ref="M2:P2"/>
    <mergeCell ref="B11:B12"/>
    <mergeCell ref="F11:G11"/>
    <mergeCell ref="A11:A12"/>
    <mergeCell ref="B2:B3"/>
    <mergeCell ref="C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Mikael Chenko</cp:lastModifiedBy>
  <dcterms:created xsi:type="dcterms:W3CDTF">2021-06-17T13:11:41Z</dcterms:created>
  <dcterms:modified xsi:type="dcterms:W3CDTF">2022-06-19T11:41:32Z</dcterms:modified>
</cp:coreProperties>
</file>