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cgar\Mi unidad (arbitros.pickleballspain@gmail.com)\CEAT\CURSO JUEZ PISTA\"/>
    </mc:Choice>
  </mc:AlternateContent>
  <bookViews>
    <workbookView xWindow="0" yWindow="0" windowWidth="28800" windowHeight="12300" activeTab="1"/>
  </bookViews>
  <sheets>
    <sheet name="Respuestas de formulario 1" sheetId="1" r:id="rId1"/>
    <sheet name="CURSO" sheetId="2" r:id="rId2"/>
  </sheets>
  <definedNames>
    <definedName name="_xlnm._FilterDatabase" localSheetId="1" hidden="1">CURSO!$A$2:$M$24</definedName>
  </definedNames>
  <calcPr calcId="162913"/>
</workbook>
</file>

<file path=xl/calcChain.xml><?xml version="1.0" encoding="utf-8"?>
<calcChain xmlns="http://schemas.openxmlformats.org/spreadsheetml/2006/main">
  <c r="F1" i="2" l="1"/>
  <c r="C16" i="2"/>
  <c r="C23" i="2"/>
  <c r="C9" i="2"/>
  <c r="C15" i="2"/>
  <c r="C22" i="2"/>
  <c r="C14" i="2"/>
  <c r="C19" i="2"/>
  <c r="C5" i="2"/>
  <c r="C11" i="2"/>
  <c r="C13" i="2"/>
  <c r="C3" i="2"/>
  <c r="C10" i="2"/>
  <c r="C18" i="2"/>
  <c r="C8" i="2"/>
  <c r="C21" i="2"/>
  <c r="C7" i="2"/>
  <c r="C12" i="2"/>
  <c r="C6" i="2"/>
  <c r="C20" i="2"/>
  <c r="C4" i="2"/>
  <c r="C24" i="2"/>
  <c r="C17" i="2"/>
  <c r="G16" i="2"/>
  <c r="G23" i="2"/>
  <c r="G9" i="2"/>
  <c r="G15" i="2"/>
  <c r="G22" i="2"/>
  <c r="G14" i="2"/>
  <c r="G19" i="2"/>
  <c r="G5" i="2"/>
  <c r="G11" i="2"/>
  <c r="G13" i="2"/>
  <c r="G3" i="2"/>
  <c r="G10" i="2"/>
  <c r="G18" i="2"/>
  <c r="G8" i="2"/>
  <c r="G21" i="2"/>
  <c r="G7" i="2"/>
  <c r="G12" i="2"/>
  <c r="G6" i="2"/>
  <c r="G20" i="2"/>
  <c r="G4" i="2"/>
  <c r="G24" i="2"/>
  <c r="G17" i="2"/>
  <c r="E1" i="2"/>
  <c r="D1" i="2"/>
</calcChain>
</file>

<file path=xl/comments1.xml><?xml version="1.0" encoding="utf-8"?>
<comments xmlns="http://schemas.openxmlformats.org/spreadsheetml/2006/main">
  <authors>
    <author/>
  </authors>
  <commentList>
    <comment ref="N12" authorId="0" shapeId="0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</commentList>
</comments>
</file>

<file path=xl/sharedStrings.xml><?xml version="1.0" encoding="utf-8"?>
<sst xmlns="http://schemas.openxmlformats.org/spreadsheetml/2006/main" count="295" uniqueCount="185">
  <si>
    <t>Marca temporal</t>
  </si>
  <si>
    <t>Dirección de correo electrónico</t>
  </si>
  <si>
    <t>Fecha Solicitud</t>
  </si>
  <si>
    <t>Nombre</t>
  </si>
  <si>
    <t>Primer Apellido</t>
  </si>
  <si>
    <t>Segundo Apellido</t>
  </si>
  <si>
    <t>Correo electrónico</t>
  </si>
  <si>
    <t>Teléfono Móvil</t>
  </si>
  <si>
    <t>Nº Licencia</t>
  </si>
  <si>
    <t>DNI/CIF</t>
  </si>
  <si>
    <t>Fecha Nacimiento</t>
  </si>
  <si>
    <t>Provincia</t>
  </si>
  <si>
    <t>Observaciones</t>
  </si>
  <si>
    <t>pedroluissanchezrodriguez@gmail.com</t>
  </si>
  <si>
    <t>Pedro Luis</t>
  </si>
  <si>
    <t xml:space="preserve">Sánchez </t>
  </si>
  <si>
    <t xml:space="preserve">Rodríguez </t>
  </si>
  <si>
    <t>25696788S</t>
  </si>
  <si>
    <t>29 - Málaga</t>
  </si>
  <si>
    <t>angie.vendrell.vendrell@gmail.com</t>
  </si>
  <si>
    <t xml:space="preserve">Angie </t>
  </si>
  <si>
    <t>Vendrell</t>
  </si>
  <si>
    <t xml:space="preserve">Vendrell </t>
  </si>
  <si>
    <t>08 - Barcelona</t>
  </si>
  <si>
    <t>celia.m.s@hotmail.es</t>
  </si>
  <si>
    <t>Celia</t>
  </si>
  <si>
    <t xml:space="preserve">Millon </t>
  </si>
  <si>
    <t>Soto</t>
  </si>
  <si>
    <t>53895420A</t>
  </si>
  <si>
    <t>dyane400@gmail.com</t>
  </si>
  <si>
    <t xml:space="preserve">Manuel </t>
  </si>
  <si>
    <t xml:space="preserve">Sanz </t>
  </si>
  <si>
    <t>Moriñigo</t>
  </si>
  <si>
    <t>05244770B</t>
  </si>
  <si>
    <t>28 - Madrid</t>
  </si>
  <si>
    <t xml:space="preserve">Recién obtenido el curso de Instructor Pickleball por la RFET, (1 promoción Enero 2024) que conlleva la ficha pero desconozco cómo va el proceso </t>
  </si>
  <si>
    <t>gusy3@hotmail.com</t>
  </si>
  <si>
    <t>Patricia</t>
  </si>
  <si>
    <t xml:space="preserve">Delgado </t>
  </si>
  <si>
    <t>Martin</t>
  </si>
  <si>
    <t>50873792T</t>
  </si>
  <si>
    <t>juanmiremes@gmail.com</t>
  </si>
  <si>
    <t>Juan Miguel</t>
  </si>
  <si>
    <t>Javier</t>
  </si>
  <si>
    <t>Remes</t>
  </si>
  <si>
    <t>53681105W</t>
  </si>
  <si>
    <t>1320pabloperales@gmail.com</t>
  </si>
  <si>
    <t>Pablo</t>
  </si>
  <si>
    <t>López</t>
  </si>
  <si>
    <t>Perales</t>
  </si>
  <si>
    <t>618 26 75 64</t>
  </si>
  <si>
    <t>No tengo licencia</t>
  </si>
  <si>
    <t>41647593K</t>
  </si>
  <si>
    <t>17 - Girona</t>
  </si>
  <si>
    <t>xabi7473@gmail.com</t>
  </si>
  <si>
    <t>Xabi</t>
  </si>
  <si>
    <t>Perez</t>
  </si>
  <si>
    <t>Estrada</t>
  </si>
  <si>
    <t>01106211</t>
  </si>
  <si>
    <t>45471036J</t>
  </si>
  <si>
    <t>layamakyama@gmail.com</t>
  </si>
  <si>
    <t>Angeles</t>
  </si>
  <si>
    <t>Palomo</t>
  </si>
  <si>
    <t xml:space="preserve">Gutiérrez </t>
  </si>
  <si>
    <t>33500798x</t>
  </si>
  <si>
    <t xml:space="preserve">Tengo el titulo de instructora de pickleball y quiero avanzar en este deporte que me encanta. Gracias </t>
  </si>
  <si>
    <t>willy_laplata@yahoo.es</t>
  </si>
  <si>
    <t xml:space="preserve">Guillermo José </t>
  </si>
  <si>
    <t xml:space="preserve">Marchioni </t>
  </si>
  <si>
    <t xml:space="preserve">Ponte </t>
  </si>
  <si>
    <t xml:space="preserve">653 73 37 30 </t>
  </si>
  <si>
    <t>789620-4</t>
  </si>
  <si>
    <t xml:space="preserve">46914224C </t>
  </si>
  <si>
    <t>38 - Santa Cruz de Tenerife</t>
  </si>
  <si>
    <t>blanca.mathiesen@yahoo.es</t>
  </si>
  <si>
    <t>Blanca Augusta</t>
  </si>
  <si>
    <t xml:space="preserve">Soto </t>
  </si>
  <si>
    <t xml:space="preserve">Mathiesen </t>
  </si>
  <si>
    <t>1670599-1</t>
  </si>
  <si>
    <t>32686143S</t>
  </si>
  <si>
    <t>15 - Coruña, A</t>
  </si>
  <si>
    <t>Perdón, creo que está parte equivale a Juez Árbitro y todavía no tengo la titulación.</t>
  </si>
  <si>
    <t>almeria@fatenis.com</t>
  </si>
  <si>
    <t>Mª del Camen</t>
  </si>
  <si>
    <t>Fernandez</t>
  </si>
  <si>
    <t>raketaloca@gmail.com</t>
  </si>
  <si>
    <t>45588722p</t>
  </si>
  <si>
    <t>04 - Almería</t>
  </si>
  <si>
    <t>lmgeraldino@gmail.com</t>
  </si>
  <si>
    <t xml:space="preserve">Luis Manuel </t>
  </si>
  <si>
    <t>Geraldino</t>
  </si>
  <si>
    <t>789643-6</t>
  </si>
  <si>
    <t>42197532F</t>
  </si>
  <si>
    <t>elisa.jorgon@gmail.com</t>
  </si>
  <si>
    <t>Elisa María</t>
  </si>
  <si>
    <t>Jorge</t>
  </si>
  <si>
    <t>González</t>
  </si>
  <si>
    <t>78858234C</t>
  </si>
  <si>
    <t xml:space="preserve">Belén </t>
  </si>
  <si>
    <t>Ortiz</t>
  </si>
  <si>
    <t>Carrasco-Muñoz</t>
  </si>
  <si>
    <t>51068623k</t>
  </si>
  <si>
    <t xml:space="preserve">Me gustaría que por favor, me indiquen el programa del curso, información de horarios.
Me da problemas la página, con el tema de las licencias. </t>
  </si>
  <si>
    <t>jalcalamedina@hotmail.com</t>
  </si>
  <si>
    <t>Jaime</t>
  </si>
  <si>
    <t xml:space="preserve">Alcalá </t>
  </si>
  <si>
    <t>Medina</t>
  </si>
  <si>
    <t>32702568H</t>
  </si>
  <si>
    <t>asis.garrido@gmail.com</t>
  </si>
  <si>
    <t>Asís</t>
  </si>
  <si>
    <t>Garrido</t>
  </si>
  <si>
    <t>Hernández</t>
  </si>
  <si>
    <t>32705097V</t>
  </si>
  <si>
    <t>mconsuelodm@gmal.com</t>
  </si>
  <si>
    <t>Consuelo</t>
  </si>
  <si>
    <t>Dominguez</t>
  </si>
  <si>
    <t>Munaiz</t>
  </si>
  <si>
    <t>mconsuelodm@gmail.com</t>
  </si>
  <si>
    <t>35324418Y</t>
  </si>
  <si>
    <t>36 - Pontevedra</t>
  </si>
  <si>
    <t>diegodearriba@hotmail.com</t>
  </si>
  <si>
    <t>diego</t>
  </si>
  <si>
    <t>de arriba</t>
  </si>
  <si>
    <t>rodriguez</t>
  </si>
  <si>
    <t>70937314R</t>
  </si>
  <si>
    <t>37 - Salamanca</t>
  </si>
  <si>
    <t>a.paterna@ual.es</t>
  </si>
  <si>
    <t>Adrián</t>
  </si>
  <si>
    <t xml:space="preserve">Paterna </t>
  </si>
  <si>
    <t>Roda</t>
  </si>
  <si>
    <t xml:space="preserve">53148401R </t>
  </si>
  <si>
    <t>samuelblancovillegas@gmail.com</t>
  </si>
  <si>
    <t>Samuel</t>
  </si>
  <si>
    <t xml:space="preserve">Blanco </t>
  </si>
  <si>
    <t>Villegas</t>
  </si>
  <si>
    <t>54142512Y</t>
  </si>
  <si>
    <t>m.duran.roson@gmail.com</t>
  </si>
  <si>
    <t>María</t>
  </si>
  <si>
    <t>Durán</t>
  </si>
  <si>
    <t>Rosón</t>
  </si>
  <si>
    <t>71126294J</t>
  </si>
  <si>
    <t>Aún no puedo añadir el número de mi licencia federativa porque en estos días ha de llegarme. Roberto Pérez me la tramitó la semana pasada y estoy a la espera de su confirmación. Podré adjuntársela por la vía que prefieran en el mismo momento que Roberto me la envíe. Gracias y disculpen las molestias.</t>
  </si>
  <si>
    <t>Apellidos</t>
  </si>
  <si>
    <t>Territorial</t>
  </si>
  <si>
    <t>SELECCIONADO</t>
  </si>
  <si>
    <t>PAGADO</t>
  </si>
  <si>
    <t>CORREO</t>
  </si>
  <si>
    <t>Test Inicio</t>
  </si>
  <si>
    <t>Evaluación Inicial</t>
  </si>
  <si>
    <t>Test Fin</t>
  </si>
  <si>
    <t>Evaluación Final</t>
  </si>
  <si>
    <t>EVALUACIÓN</t>
  </si>
  <si>
    <t xml:space="preserve">Sánchez Rodríguez </t>
  </si>
  <si>
    <t xml:space="preserve">Vendrell Vendrell </t>
  </si>
  <si>
    <t>Millon Soto</t>
  </si>
  <si>
    <t>Sanz Moriñigo</t>
  </si>
  <si>
    <t>Delgado Martin</t>
  </si>
  <si>
    <t>Javier Remes</t>
  </si>
  <si>
    <t>López Perales</t>
  </si>
  <si>
    <t>Perez Estrada</t>
  </si>
  <si>
    <t xml:space="preserve">Palomo Gutiérrez </t>
  </si>
  <si>
    <t xml:space="preserve">Marchioni Ponte </t>
  </si>
  <si>
    <t xml:space="preserve">Soto Mathiesen </t>
  </si>
  <si>
    <t>Fernandez Fernandez</t>
  </si>
  <si>
    <t>Jorge González</t>
  </si>
  <si>
    <t>Ortiz Carrasco-Muñoz</t>
  </si>
  <si>
    <t>Alcalá Medina</t>
  </si>
  <si>
    <t>Dominguez Munaiz</t>
  </si>
  <si>
    <t>de arriba rodriguez</t>
  </si>
  <si>
    <t>Paterna Roda</t>
  </si>
  <si>
    <t>Blanco Villegas</t>
  </si>
  <si>
    <t>Durán Rosón</t>
  </si>
  <si>
    <t>Garrido Hernández</t>
  </si>
  <si>
    <t>S</t>
  </si>
  <si>
    <t>Perez Geraldino</t>
  </si>
  <si>
    <t xml:space="preserve">Perez </t>
  </si>
  <si>
    <t>Check Licencia</t>
  </si>
  <si>
    <t>BAJA</t>
  </si>
  <si>
    <t>m.sanzmorinigo@gmail.com</t>
  </si>
  <si>
    <t>ENVIADO/RECIBIDO</t>
  </si>
  <si>
    <t>S/</t>
  </si>
  <si>
    <t>S/S</t>
  </si>
  <si>
    <t>ASISTENCIA</t>
  </si>
  <si>
    <t>belenpickmad@gmail.com</t>
  </si>
  <si>
    <t>SIN LICENCIA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</si>
</sst>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1"/>
      <color theme="1"/>
      <name val="Calibri"/>
      <family val="2"/>
    </font>
    <font>
      <sz val="10"/>
      <name val="Arial"/>
      <family val="2"/>
      <scheme val="minor"/>
    </font>
    <font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1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14" fontId="1" fillId="0" borderId="0" xfId="0" applyNumberFormat="1" applyFont="1" applyAlignment="1"/>
    <xf numFmtId="0" fontId="1" fillId="0" borderId="0" xfId="0" quotePrefix="1" applyFont="1" applyAlignment="1"/>
    <xf numFmtId="0" fontId="4" fillId="0" borderId="1" xfId="1" applyFont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3" fillId="0" borderId="1" xfId="1" applyBorder="1"/>
    <xf numFmtId="0" fontId="3" fillId="0" borderId="1" xfId="1" applyBorder="1" applyAlignment="1">
      <alignment horizontal="center"/>
    </xf>
    <xf numFmtId="9" fontId="3" fillId="0" borderId="1" xfId="1" applyNumberFormat="1" applyBorder="1" applyAlignment="1">
      <alignment horizontal="center"/>
    </xf>
    <xf numFmtId="0" fontId="3" fillId="0" borderId="0" xfId="1"/>
    <xf numFmtId="0" fontId="0" fillId="0" borderId="0" xfId="0" applyFont="1" applyAlignment="1">
      <alignment horizontal="center"/>
    </xf>
    <xf numFmtId="0" fontId="0" fillId="2" borderId="0" xfId="0" applyFont="1" applyFill="1" applyAlignment="1"/>
    <xf numFmtId="0" fontId="0" fillId="3" borderId="0" xfId="0" applyFont="1" applyFill="1" applyAlignment="1"/>
    <xf numFmtId="0" fontId="5" fillId="0" borderId="0" xfId="0" applyFont="1" applyAlignment="1">
      <alignment horizontal="center"/>
    </xf>
    <xf numFmtId="0" fontId="5" fillId="4" borderId="0" xfId="0" applyFont="1" applyFill="1" applyAlignment="1">
      <alignment horizontal="center"/>
    </xf>
    <xf numFmtId="0" fontId="0" fillId="5" borderId="0" xfId="0" applyFont="1" applyFill="1" applyAlignment="1"/>
    <xf numFmtId="0" fontId="0" fillId="0" borderId="0" xfId="0"/>
    <xf numFmtId="0" fontId="0" fillId="4" borderId="0" xfId="0" applyFont="1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N23"/>
  <sheetViews>
    <sheetView workbookViewId="0">
      <pane ySplit="1" topLeftCell="A2" activePane="bottomLeft" state="frozen"/>
      <selection pane="bottomLeft" activeCell="B16" sqref="B16"/>
    </sheetView>
  </sheetViews>
  <sheetFormatPr baseColWidth="10" defaultColWidth="12.6640625" defaultRowHeight="15.75" customHeight="1" x14ac:dyDescent="0.25"/>
  <cols>
    <col min="1" max="20" width="18.88671875" customWidth="1"/>
  </cols>
  <sheetData>
    <row r="1" spans="1:1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176</v>
      </c>
      <c r="K1" s="1" t="s">
        <v>9</v>
      </c>
      <c r="L1" s="1" t="s">
        <v>10</v>
      </c>
      <c r="M1" s="1" t="s">
        <v>11</v>
      </c>
      <c r="N1" s="2" t="s">
        <v>12</v>
      </c>
    </row>
    <row r="2" spans="1:14" ht="15.75" customHeight="1" x14ac:dyDescent="0.25">
      <c r="A2" s="3">
        <v>45385.489597905093</v>
      </c>
      <c r="B2" s="4" t="s">
        <v>13</v>
      </c>
      <c r="C2" s="5">
        <v>45384</v>
      </c>
      <c r="D2" s="4" t="s">
        <v>14</v>
      </c>
      <c r="E2" s="4" t="s">
        <v>15</v>
      </c>
      <c r="F2" s="4" t="s">
        <v>16</v>
      </c>
      <c r="G2" s="4" t="s">
        <v>13</v>
      </c>
      <c r="H2" s="4">
        <v>606423409</v>
      </c>
      <c r="I2" s="4">
        <v>16951669</v>
      </c>
      <c r="J2" s="14">
        <v>16951669</v>
      </c>
      <c r="K2" s="4" t="s">
        <v>17</v>
      </c>
      <c r="L2" s="5">
        <v>27214</v>
      </c>
      <c r="M2" s="4" t="s">
        <v>18</v>
      </c>
    </row>
    <row r="3" spans="1:14" ht="15.75" customHeight="1" x14ac:dyDescent="0.25">
      <c r="A3" s="3">
        <v>45387.647742905094</v>
      </c>
      <c r="B3" s="4" t="s">
        <v>19</v>
      </c>
      <c r="C3" s="5">
        <v>45387</v>
      </c>
      <c r="D3" s="4" t="s">
        <v>20</v>
      </c>
      <c r="E3" s="4" t="s">
        <v>21</v>
      </c>
      <c r="F3" s="4" t="s">
        <v>22</v>
      </c>
      <c r="G3" s="4" t="s">
        <v>19</v>
      </c>
      <c r="H3" s="4">
        <v>618861794</v>
      </c>
      <c r="I3" s="4">
        <v>6827028</v>
      </c>
      <c r="J3" s="14">
        <v>6827028</v>
      </c>
      <c r="K3" s="4">
        <v>46661918</v>
      </c>
      <c r="L3" s="5">
        <v>23786</v>
      </c>
      <c r="M3" s="4" t="s">
        <v>23</v>
      </c>
    </row>
    <row r="4" spans="1:14" ht="15.75" customHeight="1" x14ac:dyDescent="0.25">
      <c r="A4" s="3">
        <v>45388.540424016202</v>
      </c>
      <c r="B4" s="4" t="s">
        <v>24</v>
      </c>
      <c r="C4" s="5">
        <v>45388</v>
      </c>
      <c r="D4" s="4" t="s">
        <v>25</v>
      </c>
      <c r="E4" s="4" t="s">
        <v>26</v>
      </c>
      <c r="F4" s="4" t="s">
        <v>27</v>
      </c>
      <c r="G4" s="4" t="s">
        <v>24</v>
      </c>
      <c r="H4" s="4">
        <v>680807827</v>
      </c>
      <c r="I4" s="4">
        <v>16951726</v>
      </c>
      <c r="J4" s="14">
        <v>16951726</v>
      </c>
      <c r="K4" s="4" t="s">
        <v>28</v>
      </c>
      <c r="L4" s="5">
        <v>34304</v>
      </c>
      <c r="M4" s="4" t="s">
        <v>18</v>
      </c>
    </row>
    <row r="5" spans="1:14" ht="15.75" customHeight="1" x14ac:dyDescent="0.25">
      <c r="A5" s="3">
        <v>45390.57327212963</v>
      </c>
      <c r="B5" s="4" t="s">
        <v>29</v>
      </c>
      <c r="C5" s="5">
        <v>45390</v>
      </c>
      <c r="D5" s="4" t="s">
        <v>30</v>
      </c>
      <c r="E5" s="4" t="s">
        <v>31</v>
      </c>
      <c r="F5" s="4" t="s">
        <v>32</v>
      </c>
      <c r="G5" s="4" t="s">
        <v>178</v>
      </c>
      <c r="H5" s="4">
        <v>671226617</v>
      </c>
      <c r="I5" s="4">
        <v>7336482</v>
      </c>
      <c r="J5" s="14">
        <v>7336482</v>
      </c>
      <c r="K5" s="4" t="s">
        <v>33</v>
      </c>
      <c r="L5" s="5">
        <v>23377</v>
      </c>
      <c r="M5" s="4" t="s">
        <v>34</v>
      </c>
      <c r="N5" s="4" t="s">
        <v>35</v>
      </c>
    </row>
    <row r="6" spans="1:14" ht="15.75" customHeight="1" x14ac:dyDescent="0.25">
      <c r="A6" s="3">
        <v>45390.637351678241</v>
      </c>
      <c r="B6" s="4" t="s">
        <v>36</v>
      </c>
      <c r="C6" s="5">
        <v>45390</v>
      </c>
      <c r="D6" s="4" t="s">
        <v>37</v>
      </c>
      <c r="E6" s="4" t="s">
        <v>38</v>
      </c>
      <c r="F6" s="4" t="s">
        <v>39</v>
      </c>
      <c r="G6" s="4" t="s">
        <v>36</v>
      </c>
      <c r="H6" s="4">
        <v>646453893</v>
      </c>
      <c r="I6" s="4">
        <v>10763523</v>
      </c>
      <c r="J6" s="14">
        <v>10763523</v>
      </c>
      <c r="K6" s="4" t="s">
        <v>40</v>
      </c>
      <c r="L6" s="5">
        <v>31328</v>
      </c>
      <c r="M6" s="4" t="s">
        <v>34</v>
      </c>
    </row>
    <row r="7" spans="1:14" ht="15.75" customHeight="1" x14ac:dyDescent="0.25">
      <c r="A7" s="3">
        <v>45391.437684085649</v>
      </c>
      <c r="B7" s="4" t="s">
        <v>41</v>
      </c>
      <c r="C7" s="5">
        <v>45391</v>
      </c>
      <c r="D7" s="4" t="s">
        <v>42</v>
      </c>
      <c r="E7" s="4" t="s">
        <v>43</v>
      </c>
      <c r="F7" s="4" t="s">
        <v>44</v>
      </c>
      <c r="G7" s="4" t="s">
        <v>41</v>
      </c>
      <c r="H7" s="4">
        <v>616830474</v>
      </c>
      <c r="I7" s="4">
        <v>16951841</v>
      </c>
      <c r="J7" s="14">
        <v>16951841</v>
      </c>
      <c r="K7" s="4" t="s">
        <v>45</v>
      </c>
      <c r="L7" s="5">
        <v>27813</v>
      </c>
      <c r="M7" s="4" t="s">
        <v>18</v>
      </c>
    </row>
    <row r="8" spans="1:14" ht="15.75" customHeight="1" x14ac:dyDescent="0.25">
      <c r="A8" s="3">
        <v>45391.468480277777</v>
      </c>
      <c r="B8" s="4" t="s">
        <v>46</v>
      </c>
      <c r="C8" s="5">
        <v>45391</v>
      </c>
      <c r="D8" s="4" t="s">
        <v>47</v>
      </c>
      <c r="E8" s="4" t="s">
        <v>48</v>
      </c>
      <c r="F8" s="4" t="s">
        <v>49</v>
      </c>
      <c r="G8" s="4" t="s">
        <v>46</v>
      </c>
      <c r="H8" s="4" t="s">
        <v>50</v>
      </c>
      <c r="I8" s="4" t="s">
        <v>51</v>
      </c>
      <c r="J8" s="15" t="s">
        <v>51</v>
      </c>
      <c r="K8" s="4" t="s">
        <v>52</v>
      </c>
      <c r="L8" s="5">
        <v>36586</v>
      </c>
      <c r="M8" s="4" t="s">
        <v>53</v>
      </c>
    </row>
    <row r="9" spans="1:14" ht="15.75" customHeight="1" x14ac:dyDescent="0.25">
      <c r="A9" s="3">
        <v>45391.489357546292</v>
      </c>
      <c r="B9" s="4" t="s">
        <v>54</v>
      </c>
      <c r="C9" s="5">
        <v>45391</v>
      </c>
      <c r="D9" s="4" t="s">
        <v>55</v>
      </c>
      <c r="E9" s="4" t="s">
        <v>56</v>
      </c>
      <c r="F9" s="4" t="s">
        <v>57</v>
      </c>
      <c r="G9" s="4" t="s">
        <v>54</v>
      </c>
      <c r="H9" s="4">
        <v>680433236</v>
      </c>
      <c r="I9" s="6" t="s">
        <v>58</v>
      </c>
      <c r="J9" s="14">
        <v>1106211</v>
      </c>
      <c r="K9" s="4" t="s">
        <v>59</v>
      </c>
      <c r="L9" s="5">
        <v>26761</v>
      </c>
      <c r="M9" s="4" t="s">
        <v>23</v>
      </c>
    </row>
    <row r="10" spans="1:14" ht="15.75" customHeight="1" x14ac:dyDescent="0.25">
      <c r="A10" s="3">
        <v>45391.511632928239</v>
      </c>
      <c r="B10" s="4" t="s">
        <v>60</v>
      </c>
      <c r="C10" s="5">
        <v>45391</v>
      </c>
      <c r="D10" s="4" t="s">
        <v>61</v>
      </c>
      <c r="E10" s="4" t="s">
        <v>62</v>
      </c>
      <c r="F10" s="4" t="s">
        <v>63</v>
      </c>
      <c r="G10" s="4" t="s">
        <v>60</v>
      </c>
      <c r="H10" s="4">
        <v>699434506</v>
      </c>
      <c r="I10" s="4">
        <v>10763565</v>
      </c>
      <c r="J10" s="14">
        <v>10763565</v>
      </c>
      <c r="K10" s="4" t="s">
        <v>64</v>
      </c>
      <c r="L10" s="5">
        <v>25433</v>
      </c>
      <c r="M10" s="4" t="s">
        <v>34</v>
      </c>
      <c r="N10" s="4" t="s">
        <v>65</v>
      </c>
    </row>
    <row r="11" spans="1:14" ht="15.75" customHeight="1" x14ac:dyDescent="0.25">
      <c r="A11" s="3">
        <v>45391.611780416672</v>
      </c>
      <c r="B11" s="4" t="s">
        <v>66</v>
      </c>
      <c r="C11" s="5">
        <v>24080</v>
      </c>
      <c r="D11" s="4" t="s">
        <v>67</v>
      </c>
      <c r="E11" s="4" t="s">
        <v>68</v>
      </c>
      <c r="F11" s="4" t="s">
        <v>69</v>
      </c>
      <c r="G11" s="4" t="s">
        <v>66</v>
      </c>
      <c r="H11" s="4" t="s">
        <v>70</v>
      </c>
      <c r="I11" s="4" t="s">
        <v>71</v>
      </c>
      <c r="J11" s="14">
        <v>7896204</v>
      </c>
      <c r="K11" s="4" t="s">
        <v>72</v>
      </c>
      <c r="L11" s="5">
        <v>24080</v>
      </c>
      <c r="M11" s="4" t="s">
        <v>73</v>
      </c>
    </row>
    <row r="12" spans="1:14" ht="15.75" customHeight="1" x14ac:dyDescent="0.25">
      <c r="A12" s="3">
        <v>45392.406856423608</v>
      </c>
      <c r="B12" s="4" t="s">
        <v>74</v>
      </c>
      <c r="C12" s="5">
        <v>45392</v>
      </c>
      <c r="D12" s="4" t="s">
        <v>75</v>
      </c>
      <c r="E12" s="4" t="s">
        <v>76</v>
      </c>
      <c r="F12" s="4" t="s">
        <v>77</v>
      </c>
      <c r="G12" s="4" t="s">
        <v>74</v>
      </c>
      <c r="H12" s="4">
        <v>627404970</v>
      </c>
      <c r="I12" s="4" t="s">
        <v>78</v>
      </c>
      <c r="J12" s="14">
        <v>16705991</v>
      </c>
      <c r="K12" s="4" t="s">
        <v>79</v>
      </c>
      <c r="L12" s="5">
        <v>28464</v>
      </c>
      <c r="M12" s="4" t="s">
        <v>80</v>
      </c>
      <c r="N12" s="4" t="s">
        <v>81</v>
      </c>
    </row>
    <row r="13" spans="1:14" ht="15.75" customHeight="1" x14ac:dyDescent="0.25">
      <c r="A13" s="3">
        <v>45392.468124340274</v>
      </c>
      <c r="B13" s="4" t="s">
        <v>82</v>
      </c>
      <c r="C13" s="5">
        <v>45392</v>
      </c>
      <c r="D13" s="4" t="s">
        <v>83</v>
      </c>
      <c r="E13" s="4" t="s">
        <v>84</v>
      </c>
      <c r="F13" s="4" t="s">
        <v>84</v>
      </c>
      <c r="G13" s="4" t="s">
        <v>85</v>
      </c>
      <c r="H13" s="4">
        <v>615143707</v>
      </c>
      <c r="I13" s="4">
        <v>214110</v>
      </c>
      <c r="J13" s="14">
        <v>2814110</v>
      </c>
      <c r="K13" s="4" t="s">
        <v>86</v>
      </c>
      <c r="L13" s="5">
        <v>28289</v>
      </c>
      <c r="M13" s="4" t="s">
        <v>87</v>
      </c>
    </row>
    <row r="14" spans="1:14" ht="15.75" customHeight="1" x14ac:dyDescent="0.25">
      <c r="A14" s="3">
        <v>45392.91184104167</v>
      </c>
      <c r="B14" s="4" t="s">
        <v>88</v>
      </c>
      <c r="C14" s="5">
        <v>45392</v>
      </c>
      <c r="D14" s="4" t="s">
        <v>89</v>
      </c>
      <c r="E14" s="4" t="s">
        <v>175</v>
      </c>
      <c r="F14" s="4" t="s">
        <v>90</v>
      </c>
      <c r="G14" s="4" t="s">
        <v>88</v>
      </c>
      <c r="H14" s="4">
        <v>634558733</v>
      </c>
      <c r="I14" s="4" t="s">
        <v>91</v>
      </c>
      <c r="J14" s="14">
        <v>7896436</v>
      </c>
      <c r="K14" s="4" t="s">
        <v>92</v>
      </c>
      <c r="L14" s="5">
        <v>33205</v>
      </c>
      <c r="M14" s="4" t="s">
        <v>73</v>
      </c>
    </row>
    <row r="15" spans="1:14" ht="15.75" customHeight="1" x14ac:dyDescent="0.25">
      <c r="A15" s="3">
        <v>45392.941894374999</v>
      </c>
      <c r="B15" s="4" t="s">
        <v>93</v>
      </c>
      <c r="C15" s="5">
        <v>45392</v>
      </c>
      <c r="D15" s="4" t="s">
        <v>94</v>
      </c>
      <c r="E15" s="4" t="s">
        <v>95</v>
      </c>
      <c r="F15" s="4" t="s">
        <v>96</v>
      </c>
      <c r="G15" s="4" t="s">
        <v>93</v>
      </c>
      <c r="H15" s="4">
        <v>697706079</v>
      </c>
      <c r="I15" s="4">
        <v>8241622</v>
      </c>
      <c r="J15" s="14">
        <v>8241622</v>
      </c>
      <c r="K15" s="4" t="s">
        <v>97</v>
      </c>
      <c r="L15" s="5">
        <v>33932</v>
      </c>
      <c r="M15" s="4" t="s">
        <v>73</v>
      </c>
    </row>
    <row r="16" spans="1:14" ht="15.75" customHeight="1" x14ac:dyDescent="0.25">
      <c r="A16" s="3">
        <v>45392.964492928237</v>
      </c>
      <c r="B16" s="19" t="s">
        <v>183</v>
      </c>
      <c r="C16" s="5">
        <v>45390</v>
      </c>
      <c r="D16" s="4" t="s">
        <v>98</v>
      </c>
      <c r="E16" s="4" t="s">
        <v>99</v>
      </c>
      <c r="F16" s="4" t="s">
        <v>100</v>
      </c>
      <c r="G16" s="19" t="s">
        <v>183</v>
      </c>
      <c r="H16" s="4">
        <v>656424632</v>
      </c>
      <c r="I16" s="4">
        <v>10675421</v>
      </c>
      <c r="J16" s="14">
        <v>10675421</v>
      </c>
      <c r="K16" s="4" t="s">
        <v>101</v>
      </c>
      <c r="L16" s="5">
        <v>27723</v>
      </c>
      <c r="M16" s="4" t="s">
        <v>34</v>
      </c>
      <c r="N16" s="4" t="s">
        <v>102</v>
      </c>
    </row>
    <row r="17" spans="1:14" ht="15.75" customHeight="1" x14ac:dyDescent="0.25">
      <c r="A17" s="3">
        <v>45393.482683344904</v>
      </c>
      <c r="B17" s="4" t="s">
        <v>103</v>
      </c>
      <c r="C17" s="5">
        <v>45393</v>
      </c>
      <c r="D17" s="4" t="s">
        <v>104</v>
      </c>
      <c r="E17" s="4" t="s">
        <v>105</v>
      </c>
      <c r="F17" s="4" t="s">
        <v>106</v>
      </c>
      <c r="G17" s="4" t="s">
        <v>103</v>
      </c>
      <c r="H17" s="4">
        <v>619757758</v>
      </c>
      <c r="I17" s="4">
        <v>16704729</v>
      </c>
      <c r="J17" s="14">
        <v>16704729</v>
      </c>
      <c r="K17" s="4" t="s">
        <v>107</v>
      </c>
      <c r="L17" s="5">
        <v>30083</v>
      </c>
      <c r="M17" s="4" t="s">
        <v>80</v>
      </c>
    </row>
    <row r="18" spans="1:14" ht="15.75" customHeight="1" x14ac:dyDescent="0.25">
      <c r="A18" s="3">
        <v>45393.557676354161</v>
      </c>
      <c r="B18" s="4" t="s">
        <v>108</v>
      </c>
      <c r="C18" s="5">
        <v>45393</v>
      </c>
      <c r="D18" s="4" t="s">
        <v>109</v>
      </c>
      <c r="E18" s="4" t="s">
        <v>110</v>
      </c>
      <c r="F18" s="4" t="s">
        <v>111</v>
      </c>
      <c r="G18" s="4" t="s">
        <v>108</v>
      </c>
      <c r="H18" s="4">
        <v>629912269</v>
      </c>
      <c r="I18" s="4">
        <v>16670235</v>
      </c>
      <c r="J18" s="14">
        <v>16670235</v>
      </c>
      <c r="K18" s="4" t="s">
        <v>112</v>
      </c>
      <c r="L18" s="5">
        <v>31976</v>
      </c>
      <c r="M18" s="4" t="s">
        <v>80</v>
      </c>
    </row>
    <row r="19" spans="1:14" ht="15.75" customHeight="1" x14ac:dyDescent="0.25">
      <c r="A19" s="3">
        <v>45396.508121956023</v>
      </c>
      <c r="B19" s="4" t="s">
        <v>113</v>
      </c>
      <c r="C19" s="5">
        <v>45396</v>
      </c>
      <c r="D19" s="4" t="s">
        <v>114</v>
      </c>
      <c r="E19" s="4" t="s">
        <v>115</v>
      </c>
      <c r="F19" s="4" t="s">
        <v>116</v>
      </c>
      <c r="G19" s="4" t="s">
        <v>117</v>
      </c>
      <c r="H19" s="4">
        <v>610942575</v>
      </c>
      <c r="I19" s="4">
        <v>2046002</v>
      </c>
      <c r="J19" s="14">
        <v>2046002</v>
      </c>
      <c r="K19" s="4" t="s">
        <v>118</v>
      </c>
      <c r="L19" s="5">
        <v>26632</v>
      </c>
      <c r="M19" s="4" t="s">
        <v>119</v>
      </c>
    </row>
    <row r="20" spans="1:14" ht="15.75" customHeight="1" x14ac:dyDescent="0.25">
      <c r="A20" s="3">
        <v>45397.456404907411</v>
      </c>
      <c r="B20" s="4" t="s">
        <v>120</v>
      </c>
      <c r="C20" s="5">
        <v>45396</v>
      </c>
      <c r="D20" s="4" t="s">
        <v>121</v>
      </c>
      <c r="E20" s="4" t="s">
        <v>122</v>
      </c>
      <c r="F20" s="4" t="s">
        <v>123</v>
      </c>
      <c r="G20" s="4" t="s">
        <v>120</v>
      </c>
      <c r="H20" s="4">
        <v>691616357</v>
      </c>
      <c r="I20" s="4">
        <v>12017689</v>
      </c>
      <c r="J20" s="14">
        <v>12017689</v>
      </c>
      <c r="K20" s="4" t="s">
        <v>124</v>
      </c>
      <c r="L20" s="5">
        <v>36356</v>
      </c>
      <c r="M20" s="4" t="s">
        <v>125</v>
      </c>
    </row>
    <row r="21" spans="1:14" ht="15.75" customHeight="1" x14ac:dyDescent="0.25">
      <c r="A21" s="3">
        <v>45397.493480358797</v>
      </c>
      <c r="B21" s="4" t="s">
        <v>126</v>
      </c>
      <c r="C21" s="5">
        <v>45397</v>
      </c>
      <c r="D21" s="4" t="s">
        <v>127</v>
      </c>
      <c r="E21" s="4" t="s">
        <v>128</v>
      </c>
      <c r="F21" s="4" t="s">
        <v>129</v>
      </c>
      <c r="G21" s="4" t="s">
        <v>126</v>
      </c>
      <c r="H21" s="4">
        <v>654720307</v>
      </c>
      <c r="I21" s="4">
        <v>16952013</v>
      </c>
      <c r="J21" s="14">
        <v>16952013</v>
      </c>
      <c r="K21" s="4" t="s">
        <v>130</v>
      </c>
      <c r="L21" s="5">
        <v>31415</v>
      </c>
      <c r="M21" s="4" t="s">
        <v>87</v>
      </c>
    </row>
    <row r="22" spans="1:14" ht="15.75" customHeight="1" x14ac:dyDescent="0.25">
      <c r="A22" s="3">
        <v>45397.493775416668</v>
      </c>
      <c r="B22" s="4" t="s">
        <v>131</v>
      </c>
      <c r="C22" s="5">
        <v>45397</v>
      </c>
      <c r="D22" s="4" t="s">
        <v>132</v>
      </c>
      <c r="E22" s="4" t="s">
        <v>133</v>
      </c>
      <c r="F22" s="4" t="s">
        <v>134</v>
      </c>
      <c r="G22" s="4" t="s">
        <v>131</v>
      </c>
      <c r="H22" s="4">
        <v>635292753</v>
      </c>
      <c r="I22" s="4">
        <v>16952021</v>
      </c>
      <c r="J22" s="14">
        <v>16952021</v>
      </c>
      <c r="K22" s="4" t="s">
        <v>135</v>
      </c>
      <c r="L22" s="5">
        <v>37609</v>
      </c>
      <c r="M22" s="4" t="s">
        <v>87</v>
      </c>
    </row>
    <row r="23" spans="1:14" ht="15.75" customHeight="1" x14ac:dyDescent="0.25">
      <c r="A23" s="3">
        <v>45397.511260300926</v>
      </c>
      <c r="B23" s="4" t="s">
        <v>136</v>
      </c>
      <c r="C23" s="5">
        <v>45392</v>
      </c>
      <c r="D23" s="4" t="s">
        <v>137</v>
      </c>
      <c r="E23" s="4" t="s">
        <v>138</v>
      </c>
      <c r="F23" s="4" t="s">
        <v>139</v>
      </c>
      <c r="G23" s="4" t="s">
        <v>136</v>
      </c>
      <c r="H23" s="4">
        <v>686676085</v>
      </c>
      <c r="I23" s="4">
        <v>10764290</v>
      </c>
      <c r="J23" s="14">
        <v>10764290</v>
      </c>
      <c r="K23" s="4" t="s">
        <v>140</v>
      </c>
      <c r="L23" s="5">
        <v>28519</v>
      </c>
      <c r="M23" s="4" t="s">
        <v>73</v>
      </c>
      <c r="N23" s="4" t="s">
        <v>141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workbookViewId="0">
      <selection activeCell="F4" sqref="F4"/>
    </sheetView>
  </sheetViews>
  <sheetFormatPr baseColWidth="10" defaultRowHeight="13.2" x14ac:dyDescent="0.25"/>
  <cols>
    <col min="1" max="1" width="19" bestFit="1" customWidth="1"/>
    <col min="2" max="2" width="13.6640625" bestFit="1" customWidth="1"/>
    <col min="3" max="3" width="23.88671875" bestFit="1" customWidth="1"/>
    <col min="4" max="4" width="13.88671875" style="13" bestFit="1" customWidth="1"/>
    <col min="5" max="5" width="10.88671875" style="13" customWidth="1"/>
    <col min="6" max="6" width="11.6640625" style="13" customWidth="1"/>
    <col min="7" max="7" width="26" customWidth="1"/>
    <col min="8" max="8" width="24.109375" customWidth="1"/>
    <col min="9" max="9" width="9.33203125" bestFit="1" customWidth="1"/>
    <col min="10" max="10" width="15" bestFit="1" customWidth="1"/>
    <col min="11" max="11" width="7.33203125" bestFit="1" customWidth="1"/>
    <col min="12" max="12" width="14" bestFit="1" customWidth="1"/>
    <col min="13" max="13" width="11.88671875" bestFit="1" customWidth="1"/>
  </cols>
  <sheetData>
    <row r="1" spans="1:13" x14ac:dyDescent="0.25">
      <c r="D1" s="13">
        <f>COUNTIF(D3:D115,"=S")</f>
        <v>18</v>
      </c>
      <c r="E1" s="13">
        <f t="shared" ref="E1" si="0">COUNTIF(E3:E115,"=S")</f>
        <v>18</v>
      </c>
      <c r="F1" s="13" t="str">
        <f>COUNTIF(F3:F115,"=S/")  + COUNTIF(F3:F115,"=S/S") &amp; "/" &amp; COUNTIF(F3:F115,"=S/S")</f>
        <v>18/13</v>
      </c>
    </row>
    <row r="2" spans="1:13" s="12" customFormat="1" ht="14.4" x14ac:dyDescent="0.3">
      <c r="A2" s="7" t="s">
        <v>142</v>
      </c>
      <c r="B2" s="7" t="s">
        <v>3</v>
      </c>
      <c r="C2" s="7" t="s">
        <v>143</v>
      </c>
      <c r="D2" s="8" t="s">
        <v>144</v>
      </c>
      <c r="E2" s="8" t="s">
        <v>145</v>
      </c>
      <c r="F2" s="8" t="s">
        <v>179</v>
      </c>
      <c r="G2" s="9" t="s">
        <v>146</v>
      </c>
      <c r="H2" s="10" t="s">
        <v>182</v>
      </c>
      <c r="I2" s="11" t="s">
        <v>147</v>
      </c>
      <c r="J2" s="10" t="s">
        <v>148</v>
      </c>
      <c r="K2" s="11" t="s">
        <v>149</v>
      </c>
      <c r="L2" s="10" t="s">
        <v>150</v>
      </c>
      <c r="M2" s="10" t="s">
        <v>151</v>
      </c>
    </row>
    <row r="3" spans="1:13" x14ac:dyDescent="0.25">
      <c r="A3" t="s">
        <v>166</v>
      </c>
      <c r="B3" s="4" t="s">
        <v>104</v>
      </c>
      <c r="C3" t="str">
        <f>VLOOKUP(B3,'Respuestas de formulario 1'!D:M,10,FALSE)</f>
        <v>15 - Coruña, A</v>
      </c>
      <c r="D3" s="13" t="s">
        <v>173</v>
      </c>
      <c r="E3" s="17" t="s">
        <v>173</v>
      </c>
      <c r="F3" s="16" t="s">
        <v>181</v>
      </c>
      <c r="G3" s="18" t="str">
        <f>VLOOKUP(B3,'Respuestas de formulario 1'!D:M,4,FALSE)</f>
        <v>jalcalamedina@hotmail.com</v>
      </c>
    </row>
    <row r="4" spans="1:13" x14ac:dyDescent="0.25">
      <c r="A4" t="s">
        <v>170</v>
      </c>
      <c r="B4" s="4" t="s">
        <v>132</v>
      </c>
      <c r="C4" t="str">
        <f>VLOOKUP(B4,'Respuestas de formulario 1'!D:M,10,FALSE)</f>
        <v>04 - Almería</v>
      </c>
      <c r="D4" s="13" t="s">
        <v>173</v>
      </c>
      <c r="E4" s="17" t="s">
        <v>173</v>
      </c>
      <c r="F4" s="16" t="s">
        <v>181</v>
      </c>
      <c r="G4" s="18" t="str">
        <f>VLOOKUP(B4,'Respuestas de formulario 1'!D:M,4,FALSE)</f>
        <v>samuelblancovillegas@gmail.com</v>
      </c>
    </row>
    <row r="5" spans="1:13" x14ac:dyDescent="0.25">
      <c r="A5" t="s">
        <v>168</v>
      </c>
      <c r="B5" s="4" t="s">
        <v>121</v>
      </c>
      <c r="C5" t="str">
        <f>VLOOKUP(B5,'Respuestas de formulario 1'!D:M,10,FALSE)</f>
        <v>37 - Salamanca</v>
      </c>
      <c r="D5" s="13" t="s">
        <v>173</v>
      </c>
      <c r="E5" s="20" t="s">
        <v>173</v>
      </c>
      <c r="F5" s="16" t="s">
        <v>180</v>
      </c>
      <c r="G5" s="18" t="str">
        <f>VLOOKUP(B5,'Respuestas de formulario 1'!D:M,4,FALSE)</f>
        <v>diegodearriba@hotmail.com</v>
      </c>
    </row>
    <row r="6" spans="1:13" x14ac:dyDescent="0.25">
      <c r="A6" t="s">
        <v>156</v>
      </c>
      <c r="B6" s="4" t="s">
        <v>37</v>
      </c>
      <c r="C6" t="str">
        <f>VLOOKUP(B6,'Respuestas de formulario 1'!D:M,10,FALSE)</f>
        <v>28 - Madrid</v>
      </c>
      <c r="D6" s="13" t="s">
        <v>173</v>
      </c>
      <c r="E6" s="17" t="s">
        <v>173</v>
      </c>
      <c r="F6" s="16" t="s">
        <v>181</v>
      </c>
      <c r="G6" s="18" t="str">
        <f>VLOOKUP(B6,'Respuestas de formulario 1'!D:M,4,FALSE)</f>
        <v>gusy3@hotmail.com</v>
      </c>
    </row>
    <row r="7" spans="1:13" x14ac:dyDescent="0.25">
      <c r="A7" t="s">
        <v>171</v>
      </c>
      <c r="B7" s="4" t="s">
        <v>137</v>
      </c>
      <c r="C7" t="str">
        <f>VLOOKUP(B7,'Respuestas de formulario 1'!D:M,10,FALSE)</f>
        <v>38 - Santa Cruz de Tenerife</v>
      </c>
      <c r="D7" s="13" t="s">
        <v>173</v>
      </c>
      <c r="E7" s="17" t="s">
        <v>173</v>
      </c>
      <c r="F7" s="16" t="s">
        <v>181</v>
      </c>
      <c r="G7" s="18" t="str">
        <f>VLOOKUP(B7,'Respuestas de formulario 1'!D:M,4,FALSE)</f>
        <v>m.duran.roson@gmail.com</v>
      </c>
    </row>
    <row r="8" spans="1:13" x14ac:dyDescent="0.25">
      <c r="A8" t="s">
        <v>163</v>
      </c>
      <c r="B8" s="4" t="s">
        <v>83</v>
      </c>
      <c r="C8" t="str">
        <f>VLOOKUP(B8,'Respuestas de formulario 1'!D:M,10,FALSE)</f>
        <v>04 - Almería</v>
      </c>
      <c r="D8" s="13" t="s">
        <v>173</v>
      </c>
      <c r="E8" s="17" t="s">
        <v>173</v>
      </c>
      <c r="F8" s="16" t="s">
        <v>181</v>
      </c>
      <c r="G8" s="18" t="str">
        <f>VLOOKUP(B8,'Respuestas de formulario 1'!D:M,4,FALSE)</f>
        <v>raketaloca@gmail.com</v>
      </c>
    </row>
    <row r="9" spans="1:13" x14ac:dyDescent="0.25">
      <c r="A9" t="s">
        <v>172</v>
      </c>
      <c r="B9" s="4" t="s">
        <v>109</v>
      </c>
      <c r="C9" t="str">
        <f>VLOOKUP(B9,'Respuestas de formulario 1'!D:M,10,FALSE)</f>
        <v>15 - Coruña, A</v>
      </c>
      <c r="D9" s="13" t="s">
        <v>173</v>
      </c>
      <c r="E9" s="17" t="s">
        <v>173</v>
      </c>
      <c r="F9" s="16" t="s">
        <v>181</v>
      </c>
      <c r="G9" s="18" t="str">
        <f>VLOOKUP(B9,'Respuestas de formulario 1'!D:M,4,FALSE)</f>
        <v>asis.garrido@gmail.com</v>
      </c>
    </row>
    <row r="10" spans="1:13" x14ac:dyDescent="0.25">
      <c r="A10" t="s">
        <v>157</v>
      </c>
      <c r="B10" s="4" t="s">
        <v>42</v>
      </c>
      <c r="C10" t="str">
        <f>VLOOKUP(B10,'Respuestas de formulario 1'!D:M,10,FALSE)</f>
        <v>29 - Málaga</v>
      </c>
      <c r="D10" s="13" t="s">
        <v>173</v>
      </c>
      <c r="E10" s="17" t="s">
        <v>173</v>
      </c>
      <c r="F10" s="16" t="s">
        <v>180</v>
      </c>
      <c r="G10" s="18" t="str">
        <f>VLOOKUP(B10,'Respuestas de formulario 1'!D:M,4,FALSE)</f>
        <v>juanmiremes@gmail.com</v>
      </c>
    </row>
    <row r="11" spans="1:13" x14ac:dyDescent="0.25">
      <c r="A11" t="s">
        <v>164</v>
      </c>
      <c r="B11" s="4" t="s">
        <v>94</v>
      </c>
      <c r="C11" t="str">
        <f>VLOOKUP(B11,'Respuestas de formulario 1'!D:M,10,FALSE)</f>
        <v>38 - Santa Cruz de Tenerife</v>
      </c>
      <c r="D11" s="13" t="s">
        <v>173</v>
      </c>
      <c r="E11" s="17" t="s">
        <v>173</v>
      </c>
      <c r="F11" s="16" t="s">
        <v>181</v>
      </c>
      <c r="G11" s="18" t="str">
        <f>VLOOKUP(B11,'Respuestas de formulario 1'!D:M,4,FALSE)</f>
        <v>elisa.jorgon@gmail.com</v>
      </c>
    </row>
    <row r="12" spans="1:13" x14ac:dyDescent="0.25">
      <c r="A12" t="s">
        <v>158</v>
      </c>
      <c r="B12" s="4" t="s">
        <v>47</v>
      </c>
      <c r="C12" t="str">
        <f>VLOOKUP(B12,'Respuestas de formulario 1'!D:M,10,FALSE)</f>
        <v>17 - Girona</v>
      </c>
      <c r="D12" s="13" t="s">
        <v>184</v>
      </c>
      <c r="G12" t="str">
        <f>VLOOKUP(B12,'Respuestas de formulario 1'!D:M,4,FALSE)</f>
        <v>1320pabloperales@gmail.com</v>
      </c>
    </row>
    <row r="13" spans="1:13" x14ac:dyDescent="0.25">
      <c r="A13" t="s">
        <v>161</v>
      </c>
      <c r="B13" s="4" t="s">
        <v>67</v>
      </c>
      <c r="C13" t="str">
        <f>VLOOKUP(B13,'Respuestas de formulario 1'!D:M,10,FALSE)</f>
        <v>38 - Santa Cruz de Tenerife</v>
      </c>
      <c r="D13" s="13" t="s">
        <v>173</v>
      </c>
      <c r="E13" s="17" t="s">
        <v>173</v>
      </c>
      <c r="F13" s="16" t="s">
        <v>180</v>
      </c>
      <c r="G13" s="18" t="str">
        <f>VLOOKUP(B13,'Respuestas de formulario 1'!D:M,4,FALSE)</f>
        <v>willy_laplata@yahoo.es</v>
      </c>
    </row>
    <row r="14" spans="1:13" x14ac:dyDescent="0.25">
      <c r="A14" t="s">
        <v>154</v>
      </c>
      <c r="B14" s="4" t="s">
        <v>25</v>
      </c>
      <c r="C14" t="str">
        <f>VLOOKUP(B14,'Respuestas de formulario 1'!D:M,10,FALSE)</f>
        <v>29 - Málaga</v>
      </c>
      <c r="D14" s="13" t="s">
        <v>173</v>
      </c>
      <c r="E14" s="17" t="s">
        <v>173</v>
      </c>
      <c r="F14" s="16" t="s">
        <v>180</v>
      </c>
      <c r="G14" s="18" t="str">
        <f>VLOOKUP(B14,'Respuestas de formulario 1'!D:M,4,FALSE)</f>
        <v>celia.m.s@hotmail.es</v>
      </c>
    </row>
    <row r="15" spans="1:13" x14ac:dyDescent="0.25">
      <c r="A15" t="s">
        <v>165</v>
      </c>
      <c r="B15" s="4" t="s">
        <v>98</v>
      </c>
      <c r="C15" t="str">
        <f>VLOOKUP(B15,'Respuestas de formulario 1'!D:M,10,FALSE)</f>
        <v>28 - Madrid</v>
      </c>
      <c r="D15" s="13" t="s">
        <v>173</v>
      </c>
      <c r="E15" s="17" t="s">
        <v>173</v>
      </c>
      <c r="F15" s="16" t="s">
        <v>181</v>
      </c>
      <c r="G15" s="18" t="str">
        <f>VLOOKUP(B15,'Respuestas de formulario 1'!D:M,4,FALSE)</f>
        <v>belenpickmad@gmail.com</v>
      </c>
    </row>
    <row r="16" spans="1:13" x14ac:dyDescent="0.25">
      <c r="A16" t="s">
        <v>160</v>
      </c>
      <c r="B16" s="4" t="s">
        <v>61</v>
      </c>
      <c r="C16" t="str">
        <f>VLOOKUP(B16,'Respuestas de formulario 1'!D:M,10,FALSE)</f>
        <v>28 - Madrid</v>
      </c>
      <c r="D16" s="13" t="s">
        <v>173</v>
      </c>
      <c r="E16" s="17" t="s">
        <v>173</v>
      </c>
      <c r="F16" s="16" t="s">
        <v>181</v>
      </c>
      <c r="G16" s="18" t="str">
        <f>VLOOKUP(B16,'Respuestas de formulario 1'!D:M,4,FALSE)</f>
        <v>layamakyama@gmail.com</v>
      </c>
    </row>
    <row r="17" spans="1:7" x14ac:dyDescent="0.25">
      <c r="A17" t="s">
        <v>169</v>
      </c>
      <c r="B17" s="4" t="s">
        <v>127</v>
      </c>
      <c r="C17" t="str">
        <f>VLOOKUP(B17,'Respuestas de formulario 1'!D:M,10,FALSE)</f>
        <v>04 - Almería</v>
      </c>
      <c r="D17" s="13" t="s">
        <v>173</v>
      </c>
      <c r="E17" s="17" t="s">
        <v>173</v>
      </c>
      <c r="F17" s="16" t="s">
        <v>180</v>
      </c>
      <c r="G17" s="18" t="str">
        <f>VLOOKUP(B17,'Respuestas de formulario 1'!D:M,4,FALSE)</f>
        <v>a.paterna@ual.es</v>
      </c>
    </row>
    <row r="18" spans="1:7" x14ac:dyDescent="0.25">
      <c r="A18" t="s">
        <v>174</v>
      </c>
      <c r="B18" s="4" t="s">
        <v>89</v>
      </c>
      <c r="C18" t="str">
        <f>VLOOKUP(B18,'Respuestas de formulario 1'!D:M,10,FALSE)</f>
        <v>38 - Santa Cruz de Tenerife</v>
      </c>
      <c r="D18" s="13" t="s">
        <v>173</v>
      </c>
      <c r="E18" s="17" t="s">
        <v>173</v>
      </c>
      <c r="F18" s="16" t="s">
        <v>181</v>
      </c>
      <c r="G18" s="18" t="str">
        <f>VLOOKUP(B18,'Respuestas de formulario 1'!D:M,4,FALSE)</f>
        <v>lmgeraldino@gmail.com</v>
      </c>
    </row>
    <row r="19" spans="1:7" x14ac:dyDescent="0.25">
      <c r="A19" t="s">
        <v>167</v>
      </c>
      <c r="B19" s="4" t="s">
        <v>114</v>
      </c>
      <c r="C19" t="str">
        <f>VLOOKUP(B19,'Respuestas de formulario 1'!D:M,10,FALSE)</f>
        <v>36 - Pontevedra</v>
      </c>
      <c r="D19" s="13" t="s">
        <v>177</v>
      </c>
      <c r="G19" t="str">
        <f>VLOOKUP(B19,'Respuestas de formulario 1'!D:M,4,FALSE)</f>
        <v>mconsuelodm@gmail.com</v>
      </c>
    </row>
    <row r="20" spans="1:7" x14ac:dyDescent="0.25">
      <c r="A20" t="s">
        <v>152</v>
      </c>
      <c r="B20" s="4" t="s">
        <v>14</v>
      </c>
      <c r="C20" t="str">
        <f>VLOOKUP(B20,'Respuestas de formulario 1'!D:M,10,FALSE)</f>
        <v>29 - Málaga</v>
      </c>
      <c r="D20" s="13" t="s">
        <v>173</v>
      </c>
      <c r="E20" s="17" t="s">
        <v>173</v>
      </c>
      <c r="F20" s="16" t="s">
        <v>181</v>
      </c>
      <c r="G20" s="18" t="str">
        <f>VLOOKUP(B20,'Respuestas de formulario 1'!D:M,4,FALSE)</f>
        <v>pedroluissanchezrodriguez@gmail.com</v>
      </c>
    </row>
    <row r="21" spans="1:7" x14ac:dyDescent="0.25">
      <c r="A21" t="s">
        <v>155</v>
      </c>
      <c r="B21" s="4" t="s">
        <v>30</v>
      </c>
      <c r="C21" t="str">
        <f>VLOOKUP(B21,'Respuestas de formulario 1'!D:M,10,FALSE)</f>
        <v>28 - Madrid</v>
      </c>
      <c r="D21" s="16" t="s">
        <v>177</v>
      </c>
      <c r="G21" t="str">
        <f>VLOOKUP(B21,'Respuestas de formulario 1'!D:M,4,FALSE)</f>
        <v>m.sanzmorinigo@gmail.com</v>
      </c>
    </row>
    <row r="22" spans="1:7" x14ac:dyDescent="0.25">
      <c r="A22" t="s">
        <v>162</v>
      </c>
      <c r="B22" s="4" t="s">
        <v>75</v>
      </c>
      <c r="C22" t="str">
        <f>VLOOKUP(B22,'Respuestas de formulario 1'!D:M,10,FALSE)</f>
        <v>15 - Coruña, A</v>
      </c>
      <c r="D22" s="13" t="s">
        <v>173</v>
      </c>
      <c r="E22" s="17" t="s">
        <v>173</v>
      </c>
      <c r="F22" s="16" t="s">
        <v>181</v>
      </c>
      <c r="G22" s="18" t="str">
        <f>VLOOKUP(B22,'Respuestas de formulario 1'!D:M,4,FALSE)</f>
        <v>blanca.mathiesen@yahoo.es</v>
      </c>
    </row>
    <row r="23" spans="1:7" x14ac:dyDescent="0.25">
      <c r="A23" t="s">
        <v>153</v>
      </c>
      <c r="B23" s="4" t="s">
        <v>20</v>
      </c>
      <c r="C23" t="str">
        <f>VLOOKUP(B23,'Respuestas de formulario 1'!D:M,10,FALSE)</f>
        <v>08 - Barcelona</v>
      </c>
      <c r="D23" s="13" t="s">
        <v>173</v>
      </c>
      <c r="E23" s="17" t="s">
        <v>173</v>
      </c>
      <c r="F23" s="16" t="s">
        <v>181</v>
      </c>
      <c r="G23" s="18" t="str">
        <f>VLOOKUP(B23,'Respuestas de formulario 1'!D:M,4,FALSE)</f>
        <v>angie.vendrell.vendrell@gmail.com</v>
      </c>
    </row>
    <row r="24" spans="1:7" x14ac:dyDescent="0.25">
      <c r="A24" t="s">
        <v>159</v>
      </c>
      <c r="B24" s="4" t="s">
        <v>55</v>
      </c>
      <c r="C24" t="str">
        <f>VLOOKUP(B24,'Respuestas de formulario 1'!D:M,10,FALSE)</f>
        <v>08 - Barcelona</v>
      </c>
      <c r="D24" s="13" t="s">
        <v>177</v>
      </c>
      <c r="G24" t="str">
        <f>VLOOKUP(B24,'Respuestas de formulario 1'!D:M,4,FALSE)</f>
        <v>xabi7473@gmail.com</v>
      </c>
    </row>
  </sheetData>
  <autoFilter ref="A2:M24">
    <sortState ref="A3:M23">
      <sortCondition ref="A2:A24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Respuestas de formulario 1</vt:lpstr>
      <vt:lpstr>CURSO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Juankar .</cp:lastModifiedBy>
  <dcterms:modified xsi:type="dcterms:W3CDTF">2024-04-17T14:23:20Z</dcterms:modified>
</cp:coreProperties>
</file>