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TORNEOS\Spanish Nationals 2024\"/>
    </mc:Choice>
  </mc:AlternateContent>
  <bookViews>
    <workbookView xWindow="0" yWindow="0" windowWidth="28800" windowHeight="12144" activeTab="2"/>
  </bookViews>
  <sheets>
    <sheet name="PLANIF" sheetId="1" r:id="rId1"/>
    <sheet name="PRESUPUESTO" sheetId="2" r:id="rId2"/>
    <sheet name="DESIGNACION - JUEVES" sheetId="3" r:id="rId3"/>
    <sheet name="DESIGNACION - VIERNES" sheetId="5" r:id="rId4"/>
    <sheet name="DESIGNACION - SABADO" sheetId="7" r:id="rId5"/>
    <sheet name="DESIGNACION - DOMINGO" sheetId="8" r:id="rId6"/>
  </sheets>
  <externalReferences>
    <externalReference r:id="rId7"/>
  </externalReferences>
  <definedNames>
    <definedName name="_xlnm._FilterDatabase" localSheetId="3" hidden="1">'DESIGNACION - VIERNES'!$A$2:$B$2</definedName>
  </definedNames>
  <calcPr calcId="162913"/>
  <extLst>
    <ext uri="GoogleSheetsCustomDataVersion2">
      <go:sheetsCustomData xmlns:go="http://customooxmlschemas.google.com/" r:id="rId13" roundtripDataChecksum="hE/XgaA6KVXTDg66LC+Pe3a5CythjtTRmGf0H1WTDms="/>
    </ext>
  </extLst>
</workbook>
</file>

<file path=xl/calcChain.xml><?xml version="1.0" encoding="utf-8"?>
<calcChain xmlns="http://schemas.openxmlformats.org/spreadsheetml/2006/main">
  <c r="B7" i="8" l="1"/>
  <c r="B6" i="8"/>
  <c r="B5" i="8"/>
  <c r="B4" i="8"/>
  <c r="B3" i="8"/>
  <c r="B13" i="7"/>
  <c r="B12" i="7"/>
  <c r="B11" i="7"/>
  <c r="B10" i="7"/>
  <c r="B9" i="7"/>
  <c r="B8" i="7"/>
  <c r="B7" i="7"/>
  <c r="B6" i="7"/>
  <c r="B5" i="7"/>
  <c r="B4" i="7"/>
  <c r="B3" i="7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AK2" i="1"/>
  <c r="D6" i="1"/>
  <c r="B6" i="1"/>
  <c r="AF2" i="1"/>
  <c r="D5" i="1"/>
  <c r="B5" i="1"/>
  <c r="AL2" i="1"/>
  <c r="AI2" i="1"/>
  <c r="AH2" i="1"/>
  <c r="AG2" i="1"/>
  <c r="D4" i="1"/>
  <c r="B4" i="1"/>
  <c r="AJ2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AE1" i="1" l="1"/>
</calcChain>
</file>

<file path=xl/sharedStrings.xml><?xml version="1.0" encoding="utf-8"?>
<sst xmlns="http://schemas.openxmlformats.org/spreadsheetml/2006/main" count="363" uniqueCount="56">
  <si>
    <t>JUEVES</t>
  </si>
  <si>
    <t>VIERNES</t>
  </si>
  <si>
    <t>SÁBADO</t>
  </si>
  <si>
    <t>DOMINGO</t>
  </si>
  <si>
    <t>Licencia</t>
  </si>
  <si>
    <t>Nombre</t>
  </si>
  <si>
    <t>ORDEN</t>
  </si>
  <si>
    <t>LOCAL</t>
  </si>
  <si>
    <t>TIPO</t>
  </si>
  <si>
    <t>PROV.</t>
  </si>
  <si>
    <t>MAÑANA</t>
  </si>
  <si>
    <t>TARDE</t>
  </si>
  <si>
    <t>COM.</t>
  </si>
  <si>
    <t>CENA</t>
  </si>
  <si>
    <t>ALOJ.</t>
  </si>
  <si>
    <t>EXT</t>
  </si>
  <si>
    <t>TARIFA</t>
  </si>
  <si>
    <t>AYUDA</t>
  </si>
  <si>
    <t>TREN</t>
  </si>
  <si>
    <t>KM</t>
  </si>
  <si>
    <t>Total</t>
  </si>
  <si>
    <t>JA</t>
  </si>
  <si>
    <t>JAD</t>
  </si>
  <si>
    <t>JP</t>
  </si>
  <si>
    <t>SES</t>
  </si>
  <si>
    <t>DIETA</t>
  </si>
  <si>
    <t>HOTEL</t>
  </si>
  <si>
    <t>MADRID</t>
  </si>
  <si>
    <t>JP/JUG</t>
  </si>
  <si>
    <t>PR/JUG</t>
  </si>
  <si>
    <t>PR</t>
  </si>
  <si>
    <t>SEVILLA</t>
  </si>
  <si>
    <t>MÁLAGA</t>
  </si>
  <si>
    <t>ALMERÍA</t>
  </si>
  <si>
    <t>TOLEDO</t>
  </si>
  <si>
    <t>PONTEVEDRA</t>
  </si>
  <si>
    <t>CONCEPTO</t>
  </si>
  <si>
    <t>PRECIO</t>
  </si>
  <si>
    <t>UNIDADES</t>
  </si>
  <si>
    <t>SUMA</t>
  </si>
  <si>
    <t>TARIFA ARBITRAL</t>
  </si>
  <si>
    <t>Juez Árbitro</t>
  </si>
  <si>
    <t>Juez Adjunto</t>
  </si>
  <si>
    <t>Juez Pista</t>
  </si>
  <si>
    <t>Juez Pista (1 Turno)</t>
  </si>
  <si>
    <t>Juez Practicas</t>
  </si>
  <si>
    <t>COMIDAS/CENA</t>
  </si>
  <si>
    <t>ALOJAMIENTO</t>
  </si>
  <si>
    <t>IMPREVISTOS</t>
  </si>
  <si>
    <t>Material - Placas identificativas</t>
  </si>
  <si>
    <t>Ayuda Alojamiento/KM Arbitro&amp;Jugador/Prácticas</t>
  </si>
  <si>
    <t>TOTAL</t>
  </si>
  <si>
    <t>COMIDA</t>
  </si>
  <si>
    <t>PRESUPUESTO ARBITRAL PARA EL CAMPEONATO DE ESPAÑA DEL 26 al 29 de SEPTIEMBRE 2024 Y 
TORNEO INCLUSIVO DEL 27 de SEPTIEMBRE</t>
  </si>
  <si>
    <t>EXCESO</t>
  </si>
  <si>
    <t>Horas de exceso/día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</si>
</sst>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_-;\-* #,##0_-;_-* &quot;-&quot;??_-;_-@_-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37">
    <xf numFmtId="0" fontId="0" fillId="0" borderId="0" xfId="0" applyFont="1" applyAlignment="1"/>
    <xf numFmtId="0" fontId="3" fillId="2" borderId="1" xfId="0" applyFont="1" applyFill="1" applyBorder="1" applyAlignment="1">
      <alignment vertical="center" wrapText="1"/>
    </xf>
    <xf numFmtId="0" fontId="5" fillId="4" borderId="4" xfId="4" applyBorder="1"/>
    <xf numFmtId="0" fontId="4" fillId="3" borderId="4" xfId="3" applyBorder="1"/>
    <xf numFmtId="0" fontId="0" fillId="0" borderId="4" xfId="0" applyBorder="1"/>
    <xf numFmtId="164" fontId="0" fillId="0" borderId="4" xfId="2" applyNumberFormat="1" applyFont="1" applyBorder="1"/>
    <xf numFmtId="165" fontId="0" fillId="0" borderId="4" xfId="1" applyNumberFormat="1" applyFont="1" applyBorder="1"/>
    <xf numFmtId="44" fontId="0" fillId="0" borderId="4" xfId="2" applyNumberFormat="1" applyFont="1" applyBorder="1"/>
    <xf numFmtId="0" fontId="5" fillId="8" borderId="4" xfId="8" applyBorder="1" applyAlignment="1">
      <alignment horizontal="right"/>
    </xf>
    <xf numFmtId="164" fontId="0" fillId="0" borderId="4" xfId="0" applyNumberFormat="1" applyBorder="1"/>
    <xf numFmtId="0" fontId="0" fillId="0" borderId="0" xfId="0"/>
    <xf numFmtId="4" fontId="0" fillId="0" borderId="0" xfId="2" applyNumberFormat="1" applyFont="1"/>
    <xf numFmtId="3" fontId="0" fillId="0" borderId="0" xfId="2" applyNumberFormat="1" applyFont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5" fillId="5" borderId="4" xfId="5" applyBorder="1" applyAlignment="1">
      <alignment vertical="center" wrapText="1"/>
    </xf>
    <xf numFmtId="0" fontId="5" fillId="5" borderId="4" xfId="5" applyBorder="1" applyAlignment="1">
      <alignment vertical="center"/>
    </xf>
    <xf numFmtId="0" fontId="5" fillId="6" borderId="4" xfId="6" applyBorder="1" applyAlignment="1">
      <alignment vertical="center"/>
    </xf>
    <xf numFmtId="0" fontId="5" fillId="7" borderId="4" xfId="7" applyBorder="1" applyAlignment="1">
      <alignment vertical="center"/>
    </xf>
    <xf numFmtId="0" fontId="5" fillId="9" borderId="4" xfId="9" applyBorder="1" applyAlignment="1">
      <alignment vertical="center"/>
    </xf>
    <xf numFmtId="0" fontId="5" fillId="9" borderId="8" xfId="9" applyBorder="1" applyAlignment="1">
      <alignment vertical="center"/>
    </xf>
    <xf numFmtId="1" fontId="5" fillId="9" borderId="8" xfId="9" applyNumberFormat="1" applyBorder="1" applyAlignment="1">
      <alignment vertical="center"/>
    </xf>
    <xf numFmtId="0" fontId="0" fillId="0" borderId="4" xfId="0" applyBorder="1" applyAlignment="1">
      <alignment horizontal="left" vertical="center"/>
    </xf>
    <xf numFmtId="165" fontId="0" fillId="0" borderId="4" xfId="1" applyNumberFormat="1" applyFont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6" fillId="0" borderId="4" xfId="0" applyFont="1" applyBorder="1"/>
    <xf numFmtId="0" fontId="5" fillId="5" borderId="4" xfId="5" applyBorder="1" applyAlignment="1">
      <alignment horizontal="center"/>
    </xf>
    <xf numFmtId="0" fontId="5" fillId="6" borderId="4" xfId="6" applyBorder="1" applyAlignment="1">
      <alignment horizontal="center"/>
    </xf>
    <xf numFmtId="0" fontId="5" fillId="7" borderId="4" xfId="7" applyBorder="1" applyAlignment="1">
      <alignment horizontal="center"/>
    </xf>
    <xf numFmtId="0" fontId="5" fillId="9" borderId="5" xfId="9" applyBorder="1" applyAlignment="1">
      <alignment horizontal="center"/>
    </xf>
    <xf numFmtId="0" fontId="5" fillId="9" borderId="6" xfId="9" applyBorder="1" applyAlignment="1">
      <alignment horizontal="center"/>
    </xf>
    <xf numFmtId="0" fontId="5" fillId="9" borderId="7" xfId="9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5" fillId="5" borderId="5" xfId="5" applyBorder="1" applyAlignment="1">
      <alignment horizontal="center"/>
    </xf>
    <xf numFmtId="0" fontId="5" fillId="5" borderId="6" xfId="5" applyBorder="1" applyAlignment="1">
      <alignment horizontal="center"/>
    </xf>
    <xf numFmtId="0" fontId="5" fillId="5" borderId="7" xfId="5" applyBorder="1" applyAlignment="1">
      <alignment horizontal="center"/>
    </xf>
  </cellXfs>
  <cellStyles count="10">
    <cellStyle name="Énfasis1" xfId="4" builtinId="29"/>
    <cellStyle name="Énfasis2" xfId="5" builtinId="33"/>
    <cellStyle name="Énfasis3" xfId="6" builtinId="37"/>
    <cellStyle name="Énfasis4" xfId="7" builtinId="41"/>
    <cellStyle name="Énfasis5" xfId="8" builtinId="45"/>
    <cellStyle name="Énfasis6" xfId="9" builtinId="49"/>
    <cellStyle name="Entrada" xfId="3" builtinId="20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nish%20Nationals%202024%20-Solicita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ANTES"/>
      <sheetName val="RESUMEN"/>
      <sheetName val="PLANIF"/>
      <sheetName val="PRESUPUESTO"/>
      <sheetName val="CATALOGO"/>
    </sheetNames>
    <sheetDataSet>
      <sheetData sheetId="0">
        <row r="1">
          <cell r="A1" t="str">
            <v>Licencia</v>
          </cell>
          <cell r="B1" t="str">
            <v>Nombre1</v>
          </cell>
          <cell r="C1" t="str">
            <v>Apellidos</v>
          </cell>
          <cell r="D1" t="str">
            <v>Nombre Completo</v>
          </cell>
          <cell r="E1" t="str">
            <v>Dirección de correo electrónico</v>
          </cell>
          <cell r="F1" t="str">
            <v>Teléfono</v>
          </cell>
          <cell r="G1" t="str">
            <v>Prácticas hechas</v>
          </cell>
          <cell r="H1" t="str">
            <v>¿Disputarás el Campeonato como jugador/a?</v>
          </cell>
          <cell r="I1" t="str">
            <v>¿En que categorías?</v>
          </cell>
          <cell r="J1" t="str">
            <v>Disponibilidad</v>
          </cell>
          <cell r="K1" t="str">
            <v>Pantalón</v>
          </cell>
          <cell r="L1" t="str">
            <v>Polo</v>
          </cell>
          <cell r="M1" t="str">
            <v>Sudadera</v>
          </cell>
          <cell r="N1" t="str">
            <v>Zapatillas</v>
          </cell>
        </row>
        <row r="2">
          <cell r="A2">
            <v>10761353</v>
          </cell>
          <cell r="B2" t="str">
            <v>Juan Carlos</v>
          </cell>
          <cell r="C2" t="str">
            <v>García Flores</v>
          </cell>
          <cell r="D2" t="str">
            <v xml:space="preserve">Juan Carlos García </v>
          </cell>
          <cell r="E2" t="str">
            <v>dreamer.juankar@gmail.com</v>
          </cell>
          <cell r="F2">
            <v>611493755</v>
          </cell>
          <cell r="G2" t="str">
            <v>N/A</v>
          </cell>
          <cell r="H2" t="str">
            <v>No</v>
          </cell>
          <cell r="J2" t="str">
            <v>Jueves y Viernes</v>
          </cell>
          <cell r="K2" t="str">
            <v>2XL</v>
          </cell>
          <cell r="L2" t="str">
            <v>2XL</v>
          </cell>
          <cell r="M2" t="str">
            <v>3XL</v>
          </cell>
          <cell r="N2">
            <v>44</v>
          </cell>
        </row>
        <row r="3">
          <cell r="A3">
            <v>7351472</v>
          </cell>
          <cell r="B3" t="str">
            <v>Juan María</v>
          </cell>
          <cell r="C3" t="str">
            <v>Becerril Fraguas</v>
          </cell>
          <cell r="D3" t="str">
            <v xml:space="preserve">Juan María Becerril </v>
          </cell>
          <cell r="E3" t="str">
            <v>juan.becerril.fraguas@gmail.com</v>
          </cell>
          <cell r="F3">
            <v>690764721</v>
          </cell>
          <cell r="G3" t="str">
            <v>SI</v>
          </cell>
          <cell r="H3" t="str">
            <v>No</v>
          </cell>
          <cell r="J3" t="str">
            <v>Jueves</v>
          </cell>
          <cell r="K3" t="str">
            <v>M</v>
          </cell>
          <cell r="L3" t="str">
            <v>M</v>
          </cell>
          <cell r="M3" t="str">
            <v>M</v>
          </cell>
          <cell r="N3">
            <v>39</v>
          </cell>
        </row>
        <row r="4">
          <cell r="A4">
            <v>16952261</v>
          </cell>
          <cell r="B4" t="str">
            <v>Patricia</v>
          </cell>
          <cell r="C4" t="str">
            <v xml:space="preserve">García Torres </v>
          </cell>
          <cell r="D4" t="str">
            <v xml:space="preserve">Patricia García </v>
          </cell>
          <cell r="E4" t="str">
            <v>Gartorpat@gmail.com</v>
          </cell>
          <cell r="F4">
            <v>680667293</v>
          </cell>
          <cell r="H4" t="str">
            <v>Si</v>
          </cell>
          <cell r="I4" t="str">
            <v>Dobles Femeninos y dobles mixtos 4.5</v>
          </cell>
          <cell r="J4" t="str">
            <v>Jueves y Viernes</v>
          </cell>
          <cell r="K4" t="str">
            <v>L</v>
          </cell>
          <cell r="L4" t="str">
            <v>S</v>
          </cell>
          <cell r="M4" t="str">
            <v>S</v>
          </cell>
          <cell r="N4">
            <v>39</v>
          </cell>
        </row>
        <row r="5">
          <cell r="A5">
            <v>4235653</v>
          </cell>
          <cell r="B5" t="str">
            <v>JOSE MIGUEL</v>
          </cell>
          <cell r="C5" t="str">
            <v>CABRA GOMEZ</v>
          </cell>
          <cell r="D5" t="str">
            <v xml:space="preserve">JOSE MIGUEL CABRA </v>
          </cell>
          <cell r="E5" t="str">
            <v>jcabragomez@gmail.com</v>
          </cell>
          <cell r="F5">
            <v>618963861</v>
          </cell>
          <cell r="H5" t="str">
            <v>No</v>
          </cell>
          <cell r="J5" t="str">
            <v>Jueves y Viernes</v>
          </cell>
          <cell r="K5" t="str">
            <v>XL</v>
          </cell>
          <cell r="L5" t="str">
            <v>XL</v>
          </cell>
          <cell r="M5" t="str">
            <v>XL</v>
          </cell>
          <cell r="N5">
            <v>43</v>
          </cell>
        </row>
        <row r="6">
          <cell r="A6">
            <v>16951726</v>
          </cell>
          <cell r="B6" t="str">
            <v>Celia</v>
          </cell>
          <cell r="C6" t="str">
            <v>Millon Soto</v>
          </cell>
          <cell r="D6" t="str">
            <v xml:space="preserve">Celia Millon </v>
          </cell>
          <cell r="E6" t="str">
            <v>Celia.m.s@hotmail.es</v>
          </cell>
          <cell r="F6">
            <v>680807827</v>
          </cell>
          <cell r="G6" t="str">
            <v>SI</v>
          </cell>
          <cell r="H6" t="str">
            <v>Si</v>
          </cell>
          <cell r="I6" t="str">
            <v>Dobles femenino y dobles mixtos 5.0</v>
          </cell>
          <cell r="J6" t="str">
            <v>Jueves y Viernes</v>
          </cell>
          <cell r="K6" t="str">
            <v>L</v>
          </cell>
          <cell r="L6" t="str">
            <v>L</v>
          </cell>
          <cell r="M6" t="str">
            <v>L</v>
          </cell>
          <cell r="N6">
            <v>39</v>
          </cell>
        </row>
        <row r="7">
          <cell r="A7">
            <v>10763565</v>
          </cell>
          <cell r="B7" t="str">
            <v>Angeles</v>
          </cell>
          <cell r="C7" t="str">
            <v>Palomo Gutierrez</v>
          </cell>
          <cell r="D7" t="str">
            <v xml:space="preserve">Angeles Palomo </v>
          </cell>
          <cell r="E7" t="str">
            <v>layamakyama@gmail.com</v>
          </cell>
          <cell r="F7">
            <v>699434506</v>
          </cell>
          <cell r="G7" t="str">
            <v>SI</v>
          </cell>
          <cell r="H7" t="str">
            <v>Si</v>
          </cell>
          <cell r="I7" t="str">
            <v xml:space="preserve">+50 3.0/3.5 Dob.fem y Dob.mixto </v>
          </cell>
          <cell r="J7" t="str">
            <v>Jueves</v>
          </cell>
          <cell r="K7" t="str">
            <v>L</v>
          </cell>
          <cell r="L7" t="str">
            <v>XL</v>
          </cell>
          <cell r="M7" t="str">
            <v>XL</v>
          </cell>
          <cell r="N7">
            <v>40</v>
          </cell>
        </row>
        <row r="8">
          <cell r="A8">
            <v>9579478</v>
          </cell>
          <cell r="B8" t="str">
            <v xml:space="preserve">JUAN LUIS </v>
          </cell>
          <cell r="C8" t="str">
            <v>MARINAS PONTE</v>
          </cell>
          <cell r="D8" t="str">
            <v xml:space="preserve">JUAN LUIS  MARINAS </v>
          </cell>
          <cell r="E8" t="str">
            <v>jlmponte@hotmail.com</v>
          </cell>
          <cell r="F8">
            <v>629452405</v>
          </cell>
          <cell r="H8" t="str">
            <v>No</v>
          </cell>
          <cell r="J8" t="str">
            <v>Jueves y Viernes</v>
          </cell>
          <cell r="K8" t="str">
            <v>L</v>
          </cell>
          <cell r="L8" t="str">
            <v>XL</v>
          </cell>
          <cell r="M8" t="str">
            <v>XL</v>
          </cell>
          <cell r="N8">
            <v>43</v>
          </cell>
        </row>
        <row r="9">
          <cell r="A9">
            <v>4084133</v>
          </cell>
          <cell r="B9" t="str">
            <v>JOSÉ MIGUEL</v>
          </cell>
          <cell r="C9" t="str">
            <v>ALFONSO GALERA</v>
          </cell>
          <cell r="D9" t="str">
            <v xml:space="preserve">JOSÉ MIGUEL ALFONSO </v>
          </cell>
          <cell r="E9" t="str">
            <v>Jomyalfonso@gmail.com</v>
          </cell>
          <cell r="F9">
            <v>687300243</v>
          </cell>
          <cell r="H9" t="str">
            <v>No</v>
          </cell>
          <cell r="J9" t="str">
            <v>Jueves y Viernes</v>
          </cell>
          <cell r="K9" t="str">
            <v>M</v>
          </cell>
          <cell r="L9" t="str">
            <v>M</v>
          </cell>
          <cell r="M9" t="str">
            <v>M</v>
          </cell>
          <cell r="N9">
            <v>43</v>
          </cell>
        </row>
        <row r="10">
          <cell r="A10">
            <v>16937065</v>
          </cell>
          <cell r="B10" t="str">
            <v>Domini Elias</v>
          </cell>
          <cell r="C10" t="str">
            <v>Pereira de Mattos</v>
          </cell>
          <cell r="D10" t="str">
            <v xml:space="preserve">Domini Elias Pereira </v>
          </cell>
          <cell r="E10" t="str">
            <v>dominielias@gmail.com</v>
          </cell>
          <cell r="F10">
            <v>649668492</v>
          </cell>
          <cell r="H10" t="str">
            <v>Si</v>
          </cell>
          <cell r="I10" t="str">
            <v>Probablemente Individuales, Dobles y Mixtos 5.0</v>
          </cell>
          <cell r="J10" t="str">
            <v>Jueves y Viernes</v>
          </cell>
          <cell r="K10" t="str">
            <v>L</v>
          </cell>
          <cell r="L10" t="str">
            <v>L</v>
          </cell>
          <cell r="M10" t="str">
            <v>L</v>
          </cell>
          <cell r="N10">
            <v>46</v>
          </cell>
        </row>
        <row r="11">
          <cell r="A11">
            <v>9634719</v>
          </cell>
          <cell r="B11" t="str">
            <v xml:space="preserve">Gustavo Adolfo </v>
          </cell>
          <cell r="C11" t="str">
            <v xml:space="preserve">Alonso González </v>
          </cell>
          <cell r="D11" t="str">
            <v xml:space="preserve">Gustavo Adolfo  Alonso </v>
          </cell>
          <cell r="E11" t="str">
            <v>gustavalonso@gmail.com</v>
          </cell>
          <cell r="F11">
            <v>678762287</v>
          </cell>
          <cell r="H11" t="str">
            <v>Si</v>
          </cell>
          <cell r="I11">
            <v>60</v>
          </cell>
          <cell r="J11" t="str">
            <v>Jueves y Viernes</v>
          </cell>
          <cell r="K11" t="str">
            <v>L</v>
          </cell>
          <cell r="L11" t="str">
            <v>XL</v>
          </cell>
          <cell r="M11" t="str">
            <v>XL</v>
          </cell>
          <cell r="N11">
            <v>42</v>
          </cell>
        </row>
        <row r="12">
          <cell r="A12">
            <v>10764290</v>
          </cell>
          <cell r="B12" t="str">
            <v>MARÍA</v>
          </cell>
          <cell r="C12" t="str">
            <v>DURÁN ROSÓN</v>
          </cell>
          <cell r="D12" t="str">
            <v xml:space="preserve">MARÍA DURÁN </v>
          </cell>
          <cell r="E12" t="str">
            <v>m.duran.roson@gmail.com</v>
          </cell>
          <cell r="F12">
            <v>686676085</v>
          </cell>
          <cell r="H12" t="str">
            <v>Si</v>
          </cell>
          <cell r="I12" t="str">
            <v>+18 3.0/3.5 Ind.fem, dob.fem y dob.mixto</v>
          </cell>
          <cell r="J12" t="str">
            <v>Jueves y Viernes</v>
          </cell>
          <cell r="K12" t="str">
            <v>M</v>
          </cell>
          <cell r="L12" t="str">
            <v>S</v>
          </cell>
          <cell r="M12" t="str">
            <v>M</v>
          </cell>
          <cell r="N12">
            <v>40</v>
          </cell>
        </row>
        <row r="13">
          <cell r="A13">
            <v>2045252</v>
          </cell>
          <cell r="B13" t="str">
            <v xml:space="preserve">María José </v>
          </cell>
          <cell r="C13" t="str">
            <v xml:space="preserve">Serrano García </v>
          </cell>
          <cell r="D13" t="str">
            <v xml:space="preserve">María José  Serrano </v>
          </cell>
          <cell r="E13" t="str">
            <v>mariajose4slam@hotmail.es</v>
          </cell>
          <cell r="F13">
            <v>636976333</v>
          </cell>
          <cell r="H13" t="str">
            <v>No</v>
          </cell>
          <cell r="J13" t="str">
            <v>Jueves y Viernes</v>
          </cell>
          <cell r="K13" t="str">
            <v>M</v>
          </cell>
          <cell r="L13" t="str">
            <v>M</v>
          </cell>
          <cell r="M13" t="str">
            <v>M</v>
          </cell>
          <cell r="N13">
            <v>39</v>
          </cell>
        </row>
        <row r="14">
          <cell r="A14">
            <v>16951669</v>
          </cell>
          <cell r="B14" t="str">
            <v>Pedro Luis</v>
          </cell>
          <cell r="C14" t="str">
            <v xml:space="preserve">Sánchez Rodríguez </v>
          </cell>
          <cell r="D14" t="str">
            <v xml:space="preserve">Pedro Luis Sánchez </v>
          </cell>
          <cell r="E14" t="str">
            <v>Pedroluissanchezrodriguez@gmail.com</v>
          </cell>
          <cell r="F14">
            <v>606423409</v>
          </cell>
          <cell r="G14" t="str">
            <v>SI</v>
          </cell>
          <cell r="H14" t="str">
            <v>Si</v>
          </cell>
          <cell r="I14" t="str">
            <v>Individual, Dobles Masculino y Dobles Mixto</v>
          </cell>
          <cell r="J14" t="str">
            <v>Jueves</v>
          </cell>
          <cell r="K14" t="str">
            <v>M</v>
          </cell>
          <cell r="L14" t="str">
            <v>M</v>
          </cell>
          <cell r="M14" t="str">
            <v>M</v>
          </cell>
          <cell r="N14">
            <v>43</v>
          </cell>
        </row>
        <row r="15">
          <cell r="A15">
            <v>1420091</v>
          </cell>
          <cell r="B15" t="str">
            <v>Antonio</v>
          </cell>
          <cell r="C15" t="str">
            <v>Gracia Calvo</v>
          </cell>
          <cell r="D15" t="str">
            <v xml:space="preserve">Antonio Gracia </v>
          </cell>
          <cell r="E15" t="str">
            <v>angracal@gmail.com</v>
          </cell>
          <cell r="F15">
            <v>654837135</v>
          </cell>
          <cell r="H15" t="str">
            <v>No</v>
          </cell>
          <cell r="J15" t="str">
            <v>Jueves y Viernes</v>
          </cell>
          <cell r="K15" t="str">
            <v>S</v>
          </cell>
          <cell r="L15" t="str">
            <v>M</v>
          </cell>
          <cell r="M15" t="str">
            <v>M</v>
          </cell>
          <cell r="N15">
            <v>41</v>
          </cell>
        </row>
        <row r="16">
          <cell r="A16">
            <v>7322845</v>
          </cell>
          <cell r="B16" t="str">
            <v>ALVARO</v>
          </cell>
          <cell r="C16" t="str">
            <v>PRIETO DURAN</v>
          </cell>
          <cell r="D16" t="str">
            <v xml:space="preserve">ALVARO PRIETO </v>
          </cell>
          <cell r="E16" t="str">
            <v>alvarotg100@hotmail.com</v>
          </cell>
          <cell r="F16">
            <v>616805481</v>
          </cell>
          <cell r="H16" t="str">
            <v>No</v>
          </cell>
          <cell r="J16" t="str">
            <v>Jueves y Viernes</v>
          </cell>
          <cell r="K16" t="str">
            <v>S</v>
          </cell>
          <cell r="L16" t="str">
            <v>S</v>
          </cell>
          <cell r="M16" t="str">
            <v>S</v>
          </cell>
          <cell r="N16">
            <v>43</v>
          </cell>
        </row>
        <row r="17">
          <cell r="A17">
            <v>10185628</v>
          </cell>
          <cell r="B17" t="str">
            <v xml:space="preserve">Enrique </v>
          </cell>
          <cell r="C17" t="str">
            <v xml:space="preserve">Bilbao Blanco </v>
          </cell>
          <cell r="D17" t="str">
            <v xml:space="preserve">Enrique  Bilbao </v>
          </cell>
          <cell r="E17" t="str">
            <v xml:space="preserve">bilbaoblanco2@hotmail.com </v>
          </cell>
          <cell r="F17">
            <v>607646862</v>
          </cell>
          <cell r="G17" t="str">
            <v>SI</v>
          </cell>
          <cell r="H17" t="str">
            <v>No</v>
          </cell>
          <cell r="J17" t="str">
            <v>Jueves y Viernes</v>
          </cell>
          <cell r="K17" t="str">
            <v>XL</v>
          </cell>
          <cell r="L17" t="str">
            <v>XL</v>
          </cell>
          <cell r="M17" t="str">
            <v>XL</v>
          </cell>
          <cell r="N17">
            <v>43</v>
          </cell>
        </row>
        <row r="18">
          <cell r="A18">
            <v>10675421</v>
          </cell>
          <cell r="B18" t="str">
            <v>Belén</v>
          </cell>
          <cell r="C18" t="str">
            <v xml:space="preserve">Ortiz </v>
          </cell>
          <cell r="D18" t="str">
            <v xml:space="preserve">Belén Ortiz </v>
          </cell>
          <cell r="E18" t="str">
            <v xml:space="preserve">BelenPickmad@gmail.com </v>
          </cell>
          <cell r="F18">
            <v>656424632</v>
          </cell>
          <cell r="G18" t="str">
            <v>SI</v>
          </cell>
          <cell r="H18" t="str">
            <v>Si</v>
          </cell>
          <cell r="I18" t="str">
            <v>Individual y doble femenino</v>
          </cell>
          <cell r="J18" t="str">
            <v>Jueves y Viernes</v>
          </cell>
          <cell r="K18" t="str">
            <v>S</v>
          </cell>
          <cell r="L18" t="str">
            <v>S</v>
          </cell>
          <cell r="M18" t="str">
            <v>S</v>
          </cell>
          <cell r="N18">
            <v>40</v>
          </cell>
        </row>
        <row r="19">
          <cell r="A19">
            <v>16952378</v>
          </cell>
          <cell r="B19" t="str">
            <v>Víctor</v>
          </cell>
          <cell r="C19" t="str">
            <v>Báez Fernández</v>
          </cell>
          <cell r="D19" t="str">
            <v xml:space="preserve">Víctor Báez </v>
          </cell>
          <cell r="E19" t="str">
            <v>Victorbaezf@gmail.com</v>
          </cell>
          <cell r="F19">
            <v>658436672</v>
          </cell>
          <cell r="G19" t="str">
            <v>N/A</v>
          </cell>
          <cell r="H19" t="str">
            <v>Si</v>
          </cell>
          <cell r="I19" t="str">
            <v>5.0 Dobles masculino. 5.0 Dobles mixtos. Individual aún por decidir si juego y si es en 4.5 o 5.0</v>
          </cell>
          <cell r="J19" t="str">
            <v>Jueves y Viernes</v>
          </cell>
          <cell r="K19" t="str">
            <v>M</v>
          </cell>
          <cell r="L19" t="str">
            <v>M</v>
          </cell>
          <cell r="M19" t="str">
            <v>M</v>
          </cell>
          <cell r="N19">
            <v>42</v>
          </cell>
        </row>
        <row r="20">
          <cell r="A20">
            <v>2046002</v>
          </cell>
          <cell r="B20" t="str">
            <v>Consuelo</v>
          </cell>
          <cell r="C20" t="str">
            <v>Dominguez Munaiz</v>
          </cell>
          <cell r="D20" t="str">
            <v xml:space="preserve">Consuelo Dominguez </v>
          </cell>
          <cell r="E20" t="str">
            <v>mconsuelodm@gmail.com</v>
          </cell>
          <cell r="F20">
            <v>610942575</v>
          </cell>
          <cell r="H20" t="str">
            <v>No</v>
          </cell>
          <cell r="J20" t="str">
            <v>Jueves y Viernes</v>
          </cell>
          <cell r="K20" t="str">
            <v>2XL</v>
          </cell>
          <cell r="L20" t="str">
            <v>2XL</v>
          </cell>
          <cell r="M20" t="str">
            <v>2XL</v>
          </cell>
          <cell r="N20">
            <v>42</v>
          </cell>
        </row>
        <row r="21">
          <cell r="A21">
            <v>10766931</v>
          </cell>
          <cell r="B21" t="str">
            <v>Pilar Begoña</v>
          </cell>
          <cell r="C21" t="str">
            <v>Serrano Garrote</v>
          </cell>
          <cell r="D21" t="str">
            <v xml:space="preserve">Pilar Begoña Serrano </v>
          </cell>
          <cell r="E21" t="str">
            <v>pilumpilon@hotmail.com</v>
          </cell>
          <cell r="F21">
            <v>600710323</v>
          </cell>
          <cell r="H21" t="str">
            <v>No</v>
          </cell>
          <cell r="J21" t="str">
            <v>Jueves y Viernes</v>
          </cell>
          <cell r="K21" t="str">
            <v>3XL</v>
          </cell>
          <cell r="L21" t="str">
            <v>3XL</v>
          </cell>
          <cell r="M21" t="str">
            <v>3XL</v>
          </cell>
          <cell r="N21">
            <v>41</v>
          </cell>
        </row>
        <row r="22">
          <cell r="A22">
            <v>10765173</v>
          </cell>
          <cell r="B22" t="str">
            <v xml:space="preserve">Eloy Jesús </v>
          </cell>
          <cell r="C22" t="str">
            <v xml:space="preserve">Sánchez-Cid García-Tenorio </v>
          </cell>
          <cell r="D22" t="str">
            <v xml:space="preserve">Eloy Jesús  Sánchez-Cid </v>
          </cell>
          <cell r="E22" t="str">
            <v>ejsanchezcidg@gmail.com</v>
          </cell>
          <cell r="F22">
            <v>633298235</v>
          </cell>
          <cell r="G22" t="str">
            <v>N/A</v>
          </cell>
          <cell r="H22" t="str">
            <v>No</v>
          </cell>
          <cell r="J22" t="str">
            <v>Jueves y Viernes</v>
          </cell>
          <cell r="K22" t="str">
            <v>L</v>
          </cell>
          <cell r="L22" t="str">
            <v>L</v>
          </cell>
          <cell r="M22" t="str">
            <v>L</v>
          </cell>
          <cell r="N22">
            <v>43</v>
          </cell>
        </row>
        <row r="23">
          <cell r="A23">
            <v>10205608</v>
          </cell>
          <cell r="B23" t="str">
            <v>Ana Belen de</v>
          </cell>
          <cell r="C23" t="str">
            <v>Mingo Iglesias</v>
          </cell>
          <cell r="D23" t="str">
            <v xml:space="preserve">Ana Belen de Mingo </v>
          </cell>
          <cell r="E23" t="str">
            <v>anademingo@hotmail.es</v>
          </cell>
          <cell r="F23">
            <v>606033545</v>
          </cell>
          <cell r="G23" t="str">
            <v>SI</v>
          </cell>
          <cell r="H23" t="str">
            <v>No</v>
          </cell>
          <cell r="J23" t="str">
            <v>Jueves y Viernes</v>
          </cell>
          <cell r="K23" t="str">
            <v>2XL</v>
          </cell>
          <cell r="L23" t="str">
            <v>XL</v>
          </cell>
          <cell r="M23" t="str">
            <v>XL</v>
          </cell>
          <cell r="N23">
            <v>37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4"/>
  <sheetViews>
    <sheetView workbookViewId="0">
      <pane xSplit="6" ySplit="3" topLeftCell="P4" activePane="bottomRight" state="frozen"/>
      <selection pane="topRight" activeCell="G1" sqref="G1"/>
      <selection pane="bottomLeft" activeCell="A4" sqref="A4"/>
      <selection pane="bottomRight" activeCell="T9" sqref="T9"/>
    </sheetView>
  </sheetViews>
  <sheetFormatPr baseColWidth="10" defaultColWidth="14.44140625" defaultRowHeight="15" customHeight="1" x14ac:dyDescent="0.3"/>
  <cols>
    <col min="1" max="1" width="9.6640625" customWidth="1"/>
    <col min="2" max="2" width="20.6640625" customWidth="1"/>
    <col min="3" max="3" width="11.44140625" customWidth="1"/>
    <col min="4" max="4" width="11.33203125" customWidth="1"/>
    <col min="5" max="5" width="9.33203125" customWidth="1"/>
    <col min="6" max="6" width="12.33203125" customWidth="1"/>
    <col min="7" max="7" width="10.88671875" customWidth="1"/>
    <col min="8" max="8" width="8.6640625" customWidth="1"/>
    <col min="9" max="9" width="7.33203125" bestFit="1" customWidth="1"/>
    <col min="10" max="10" width="7.88671875" customWidth="1"/>
    <col min="11" max="12" width="7.6640625" customWidth="1"/>
    <col min="13" max="13" width="10.88671875" customWidth="1"/>
    <col min="14" max="14" width="8.6640625" customWidth="1"/>
    <col min="15" max="15" width="7.33203125" bestFit="1" customWidth="1"/>
    <col min="16" max="16" width="8" bestFit="1" customWidth="1"/>
    <col min="17" max="18" width="7.6640625" customWidth="1"/>
    <col min="19" max="19" width="10.88671875" customWidth="1"/>
    <col min="20" max="20" width="8.6640625" customWidth="1"/>
    <col min="21" max="21" width="7.33203125" bestFit="1" customWidth="1"/>
    <col min="22" max="22" width="7.88671875" customWidth="1"/>
    <col min="23" max="24" width="7.6640625" customWidth="1"/>
    <col min="25" max="25" width="9" customWidth="1"/>
    <col min="26" max="26" width="7.33203125" bestFit="1" customWidth="1"/>
    <col min="27" max="27" width="7.88671875" customWidth="1"/>
    <col min="28" max="28" width="9" customWidth="1"/>
    <col min="29" max="29" width="7.6640625" customWidth="1"/>
    <col min="30" max="30" width="6.88671875" customWidth="1"/>
    <col min="31" max="31" width="8" customWidth="1"/>
    <col min="32" max="32" width="5" customWidth="1"/>
    <col min="33" max="33" width="6.33203125" customWidth="1"/>
    <col min="34" max="34" width="5.5546875" customWidth="1"/>
    <col min="35" max="35" width="6" customWidth="1"/>
    <col min="36" max="37" width="6.33203125" customWidth="1"/>
    <col min="38" max="38" width="8.109375" customWidth="1"/>
    <col min="39" max="39" width="8.6640625" customWidth="1"/>
    <col min="40" max="40" width="6.44140625" customWidth="1"/>
  </cols>
  <sheetData>
    <row r="1" spans="1:39" ht="15" customHeight="1" x14ac:dyDescent="0.3">
      <c r="A1" s="10"/>
      <c r="B1" s="10"/>
      <c r="C1" s="10"/>
      <c r="D1" s="10"/>
      <c r="E1" s="10"/>
      <c r="F1" s="10"/>
      <c r="G1" s="10">
        <f t="shared" ref="G1:AD1" si="0">SUBTOTAL(103,G4:G19)</f>
        <v>12</v>
      </c>
      <c r="H1" s="10">
        <f t="shared" si="0"/>
        <v>13</v>
      </c>
      <c r="I1" s="10">
        <f t="shared" si="0"/>
        <v>4</v>
      </c>
      <c r="J1" s="10">
        <f t="shared" si="0"/>
        <v>13</v>
      </c>
      <c r="K1" s="10">
        <f t="shared" si="0"/>
        <v>13</v>
      </c>
      <c r="L1" s="10">
        <f t="shared" si="0"/>
        <v>1</v>
      </c>
      <c r="M1" s="10">
        <f t="shared" si="0"/>
        <v>11</v>
      </c>
      <c r="N1" s="10">
        <f t="shared" si="0"/>
        <v>11</v>
      </c>
      <c r="O1" s="10">
        <f t="shared" si="0"/>
        <v>3</v>
      </c>
      <c r="P1" s="10">
        <f t="shared" si="0"/>
        <v>11</v>
      </c>
      <c r="Q1" s="10">
        <f t="shared" si="0"/>
        <v>11</v>
      </c>
      <c r="R1" s="10">
        <f t="shared" si="0"/>
        <v>2</v>
      </c>
      <c r="S1" s="10">
        <f t="shared" si="0"/>
        <v>7</v>
      </c>
      <c r="T1" s="10">
        <f t="shared" si="0"/>
        <v>7</v>
      </c>
      <c r="U1" s="10">
        <f t="shared" si="0"/>
        <v>7</v>
      </c>
      <c r="V1" s="10">
        <f t="shared" si="0"/>
        <v>7</v>
      </c>
      <c r="W1" s="10">
        <f t="shared" si="0"/>
        <v>7</v>
      </c>
      <c r="X1" s="10">
        <f t="shared" si="0"/>
        <v>2</v>
      </c>
      <c r="Y1" s="10">
        <f t="shared" si="0"/>
        <v>5</v>
      </c>
      <c r="Z1" s="10">
        <f t="shared" si="0"/>
        <v>5</v>
      </c>
      <c r="AA1" s="10">
        <f t="shared" si="0"/>
        <v>5</v>
      </c>
      <c r="AB1" s="10">
        <f t="shared" si="0"/>
        <v>0</v>
      </c>
      <c r="AC1" s="10">
        <f t="shared" si="0"/>
        <v>0</v>
      </c>
      <c r="AD1" s="10">
        <f t="shared" si="0"/>
        <v>2</v>
      </c>
      <c r="AE1" s="11">
        <f>SUBTOTAL(109,AE4:AE19)</f>
        <v>5035</v>
      </c>
      <c r="AF1" s="10"/>
      <c r="AG1" s="10"/>
      <c r="AH1" s="10"/>
      <c r="AI1" s="10"/>
      <c r="AJ1" s="10"/>
      <c r="AK1" s="10"/>
      <c r="AL1" s="10"/>
      <c r="AM1" s="10"/>
    </row>
    <row r="2" spans="1:39" ht="15" customHeight="1" x14ac:dyDescent="0.3">
      <c r="A2" s="10"/>
      <c r="B2" s="10"/>
      <c r="C2" s="10"/>
      <c r="D2" s="10"/>
      <c r="E2" s="10"/>
      <c r="F2" s="10"/>
      <c r="G2" s="27" t="s">
        <v>0</v>
      </c>
      <c r="H2" s="27"/>
      <c r="I2" s="27"/>
      <c r="J2" s="27"/>
      <c r="K2" s="27"/>
      <c r="L2" s="27"/>
      <c r="M2" s="28" t="s">
        <v>1</v>
      </c>
      <c r="N2" s="28"/>
      <c r="O2" s="28"/>
      <c r="P2" s="28"/>
      <c r="Q2" s="28"/>
      <c r="R2" s="28"/>
      <c r="S2" s="29" t="s">
        <v>2</v>
      </c>
      <c r="T2" s="29"/>
      <c r="U2" s="29"/>
      <c r="V2" s="29"/>
      <c r="W2" s="29"/>
      <c r="X2" s="29"/>
      <c r="Y2" s="30" t="s">
        <v>3</v>
      </c>
      <c r="Z2" s="31"/>
      <c r="AA2" s="32"/>
      <c r="AB2" s="4"/>
      <c r="AC2" s="4"/>
      <c r="AD2" s="4"/>
      <c r="AE2" s="10"/>
      <c r="AF2" s="12">
        <f t="shared" ref="AF2:AL2" si="1">SUBTOTAL(109,AF4:AF19)</f>
        <v>550</v>
      </c>
      <c r="AG2" s="12">
        <f t="shared" si="1"/>
        <v>425</v>
      </c>
      <c r="AH2" s="12">
        <f t="shared" si="1"/>
        <v>1343</v>
      </c>
      <c r="AI2" s="12">
        <f t="shared" si="1"/>
        <v>175</v>
      </c>
      <c r="AJ2" s="12">
        <f t="shared" si="1"/>
        <v>640</v>
      </c>
      <c r="AK2" s="12">
        <f t="shared" si="1"/>
        <v>1005</v>
      </c>
      <c r="AL2" s="12">
        <f t="shared" si="1"/>
        <v>325</v>
      </c>
      <c r="AM2" s="10"/>
    </row>
    <row r="3" spans="1:39" ht="15" customHeight="1" x14ac:dyDescent="0.3">
      <c r="A3" s="13" t="s">
        <v>4</v>
      </c>
      <c r="B3" s="13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" t="s">
        <v>10</v>
      </c>
      <c r="H3" s="1" t="s">
        <v>11</v>
      </c>
      <c r="I3" s="16" t="s">
        <v>54</v>
      </c>
      <c r="J3" s="16" t="s">
        <v>52</v>
      </c>
      <c r="K3" s="16" t="s">
        <v>13</v>
      </c>
      <c r="L3" s="16" t="s">
        <v>14</v>
      </c>
      <c r="M3" s="17" t="s">
        <v>10</v>
      </c>
      <c r="N3" s="17" t="s">
        <v>11</v>
      </c>
      <c r="O3" s="17" t="s">
        <v>54</v>
      </c>
      <c r="P3" s="17" t="s">
        <v>52</v>
      </c>
      <c r="Q3" s="17" t="s">
        <v>13</v>
      </c>
      <c r="R3" s="17" t="s">
        <v>14</v>
      </c>
      <c r="S3" s="18" t="s">
        <v>10</v>
      </c>
      <c r="T3" s="18" t="s">
        <v>11</v>
      </c>
      <c r="U3" s="18" t="s">
        <v>54</v>
      </c>
      <c r="V3" s="18" t="s">
        <v>52</v>
      </c>
      <c r="W3" s="18" t="s">
        <v>13</v>
      </c>
      <c r="X3" s="18" t="s">
        <v>14</v>
      </c>
      <c r="Y3" s="19" t="s">
        <v>16</v>
      </c>
      <c r="Z3" s="19" t="s">
        <v>54</v>
      </c>
      <c r="AA3" s="19" t="s">
        <v>12</v>
      </c>
      <c r="AB3" s="13" t="s">
        <v>17</v>
      </c>
      <c r="AC3" s="13" t="s">
        <v>18</v>
      </c>
      <c r="AD3" s="13" t="s">
        <v>19</v>
      </c>
      <c r="AE3" s="20" t="s">
        <v>20</v>
      </c>
      <c r="AF3" s="21" t="s">
        <v>21</v>
      </c>
      <c r="AG3" s="21" t="s">
        <v>22</v>
      </c>
      <c r="AH3" s="21" t="s">
        <v>23</v>
      </c>
      <c r="AI3" s="21" t="s">
        <v>24</v>
      </c>
      <c r="AJ3" s="21" t="s">
        <v>15</v>
      </c>
      <c r="AK3" s="21" t="s">
        <v>25</v>
      </c>
      <c r="AL3" s="21" t="s">
        <v>26</v>
      </c>
      <c r="AM3" s="21" t="s">
        <v>19</v>
      </c>
    </row>
    <row r="4" spans="1:39" ht="15" customHeight="1" x14ac:dyDescent="0.3">
      <c r="A4" s="13">
        <v>7322845</v>
      </c>
      <c r="B4" s="13" t="str">
        <f>IFERROR(VLOOKUP(A4,[1]SOLICITANTES!A:N,4,FALSE),"")</f>
        <v xml:space="preserve">ALVARO PRIETO </v>
      </c>
      <c r="C4" s="14">
        <v>15</v>
      </c>
      <c r="D4" s="14" t="b">
        <f t="shared" ref="D4:D18" si="2">F4="MADRID"</f>
        <v>1</v>
      </c>
      <c r="E4" s="14" t="s">
        <v>21</v>
      </c>
      <c r="F4" s="22" t="s">
        <v>27</v>
      </c>
      <c r="G4" s="14" t="s">
        <v>21</v>
      </c>
      <c r="H4" s="14" t="s">
        <v>21</v>
      </c>
      <c r="I4" s="14">
        <v>2</v>
      </c>
      <c r="J4" s="14">
        <v>1</v>
      </c>
      <c r="K4" s="14">
        <v>1</v>
      </c>
      <c r="L4" s="14"/>
      <c r="M4" s="14" t="s">
        <v>21</v>
      </c>
      <c r="N4" s="14" t="s">
        <v>21</v>
      </c>
      <c r="O4" s="14">
        <v>2</v>
      </c>
      <c r="P4" s="14">
        <v>1</v>
      </c>
      <c r="Q4" s="14">
        <v>1</v>
      </c>
      <c r="R4" s="14"/>
      <c r="S4" s="14" t="s">
        <v>21</v>
      </c>
      <c r="T4" s="14" t="s">
        <v>21</v>
      </c>
      <c r="U4" s="14">
        <v>2</v>
      </c>
      <c r="V4" s="14">
        <v>1</v>
      </c>
      <c r="W4" s="14">
        <v>1</v>
      </c>
      <c r="X4" s="14"/>
      <c r="Y4" s="14" t="s">
        <v>21</v>
      </c>
      <c r="Z4" s="14">
        <v>1</v>
      </c>
      <c r="AA4" s="14">
        <v>1</v>
      </c>
      <c r="AB4" s="23"/>
      <c r="AC4" s="23"/>
      <c r="AD4" s="23"/>
      <c r="AE4" s="11">
        <v>770</v>
      </c>
      <c r="AF4" s="24">
        <v>440</v>
      </c>
      <c r="AG4" s="24">
        <v>85</v>
      </c>
      <c r="AH4" s="24">
        <v>0</v>
      </c>
      <c r="AI4" s="24">
        <v>0</v>
      </c>
      <c r="AJ4" s="24">
        <v>140</v>
      </c>
      <c r="AK4" s="24">
        <v>105</v>
      </c>
      <c r="AL4" s="24">
        <v>0</v>
      </c>
      <c r="AM4" s="25">
        <v>0</v>
      </c>
    </row>
    <row r="5" spans="1:39" ht="15" customHeight="1" x14ac:dyDescent="0.3">
      <c r="A5" s="13">
        <v>10761353</v>
      </c>
      <c r="B5" s="13" t="str">
        <f>IFERROR(VLOOKUP(A5,[1]SOLICITANTES!A:N,4,FALSE),"")</f>
        <v xml:space="preserve">Juan Carlos García </v>
      </c>
      <c r="C5" s="14">
        <v>1</v>
      </c>
      <c r="D5" s="14" t="b">
        <f t="shared" si="2"/>
        <v>1</v>
      </c>
      <c r="E5" s="14" t="s">
        <v>22</v>
      </c>
      <c r="F5" s="22" t="s">
        <v>27</v>
      </c>
      <c r="G5" s="14" t="s">
        <v>22</v>
      </c>
      <c r="H5" s="14" t="s">
        <v>22</v>
      </c>
      <c r="I5" s="14">
        <v>2</v>
      </c>
      <c r="J5" s="14">
        <v>1</v>
      </c>
      <c r="K5" s="14">
        <v>1</v>
      </c>
      <c r="L5" s="14"/>
      <c r="M5" s="14" t="s">
        <v>22</v>
      </c>
      <c r="N5" s="14" t="s">
        <v>22</v>
      </c>
      <c r="O5" s="14">
        <v>2</v>
      </c>
      <c r="P5" s="14">
        <v>1</v>
      </c>
      <c r="Q5" s="14">
        <v>1</v>
      </c>
      <c r="R5" s="14"/>
      <c r="S5" s="14" t="s">
        <v>22</v>
      </c>
      <c r="T5" s="14" t="s">
        <v>22</v>
      </c>
      <c r="U5" s="14">
        <v>2</v>
      </c>
      <c r="V5" s="14">
        <v>1</v>
      </c>
      <c r="W5" s="14">
        <v>1</v>
      </c>
      <c r="X5" s="14"/>
      <c r="Y5" s="14" t="s">
        <v>22</v>
      </c>
      <c r="Z5" s="14">
        <v>1</v>
      </c>
      <c r="AA5" s="14">
        <v>1</v>
      </c>
      <c r="AB5" s="23"/>
      <c r="AC5" s="23"/>
      <c r="AD5" s="23"/>
      <c r="AE5" s="11">
        <v>695</v>
      </c>
      <c r="AF5" s="24">
        <v>110</v>
      </c>
      <c r="AG5" s="24">
        <v>340</v>
      </c>
      <c r="AH5" s="24">
        <v>0</v>
      </c>
      <c r="AI5" s="24">
        <v>0</v>
      </c>
      <c r="AJ5" s="24">
        <v>140</v>
      </c>
      <c r="AK5" s="24">
        <v>105</v>
      </c>
      <c r="AL5" s="24">
        <v>0</v>
      </c>
      <c r="AM5" s="25">
        <v>0</v>
      </c>
    </row>
    <row r="6" spans="1:39" ht="15" customHeight="1" x14ac:dyDescent="0.3">
      <c r="A6" s="13">
        <v>10185628</v>
      </c>
      <c r="B6" s="13" t="str">
        <f>IFERROR(VLOOKUP(A6,[1]SOLICITANTES!A:N,4,FALSE),"")</f>
        <v xml:space="preserve">Enrique  Bilbao </v>
      </c>
      <c r="C6" s="14">
        <v>16</v>
      </c>
      <c r="D6" s="14" t="b">
        <f t="shared" si="2"/>
        <v>1</v>
      </c>
      <c r="E6" s="14" t="s">
        <v>23</v>
      </c>
      <c r="F6" s="22" t="s">
        <v>27</v>
      </c>
      <c r="G6" s="14" t="s">
        <v>23</v>
      </c>
      <c r="H6" s="14" t="s">
        <v>23</v>
      </c>
      <c r="I6" s="14"/>
      <c r="J6" s="14">
        <v>1</v>
      </c>
      <c r="K6" s="14">
        <v>1</v>
      </c>
      <c r="L6" s="14"/>
      <c r="M6" s="14" t="s">
        <v>23</v>
      </c>
      <c r="N6" s="14" t="s">
        <v>23</v>
      </c>
      <c r="O6" s="14"/>
      <c r="P6" s="14">
        <v>1</v>
      </c>
      <c r="Q6" s="14">
        <v>1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23"/>
      <c r="AC6" s="23"/>
      <c r="AD6" s="23"/>
      <c r="AE6" s="11">
        <v>218</v>
      </c>
      <c r="AF6" s="24">
        <v>0</v>
      </c>
      <c r="AG6" s="24">
        <v>0</v>
      </c>
      <c r="AH6" s="24">
        <v>158</v>
      </c>
      <c r="AI6" s="24">
        <v>0</v>
      </c>
      <c r="AJ6" s="24">
        <v>0</v>
      </c>
      <c r="AK6" s="24">
        <v>60</v>
      </c>
      <c r="AL6" s="24">
        <v>0</v>
      </c>
      <c r="AM6" s="25">
        <v>0</v>
      </c>
    </row>
    <row r="7" spans="1:39" ht="15" customHeight="1" x14ac:dyDescent="0.3">
      <c r="A7" s="13">
        <v>10766931</v>
      </c>
      <c r="B7" s="13" t="str">
        <f>IFERROR(VLOOKUP(A7,[1]SOLICITANTES!A:N,4,FALSE),"")</f>
        <v xml:space="preserve">Pilar Begoña Serrano </v>
      </c>
      <c r="C7" s="14">
        <v>20</v>
      </c>
      <c r="D7" s="14" t="b">
        <f t="shared" si="2"/>
        <v>1</v>
      </c>
      <c r="E7" s="14" t="s">
        <v>23</v>
      </c>
      <c r="F7" s="22" t="s">
        <v>27</v>
      </c>
      <c r="G7" s="14" t="s">
        <v>23</v>
      </c>
      <c r="H7" s="14" t="s">
        <v>23</v>
      </c>
      <c r="I7" s="14"/>
      <c r="J7" s="14">
        <v>1</v>
      </c>
      <c r="K7" s="14">
        <v>1</v>
      </c>
      <c r="L7" s="14"/>
      <c r="M7" s="14"/>
      <c r="N7" s="14" t="s">
        <v>23</v>
      </c>
      <c r="O7" s="14"/>
      <c r="P7" s="14"/>
      <c r="Q7" s="14">
        <v>1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23"/>
      <c r="AC7" s="23"/>
      <c r="AD7" s="23"/>
      <c r="AE7" s="11">
        <v>203</v>
      </c>
      <c r="AF7" s="24">
        <v>0</v>
      </c>
      <c r="AG7" s="24">
        <v>0</v>
      </c>
      <c r="AH7" s="24">
        <v>158</v>
      </c>
      <c r="AI7" s="24">
        <v>0</v>
      </c>
      <c r="AJ7" s="24">
        <v>0</v>
      </c>
      <c r="AK7" s="24">
        <v>45</v>
      </c>
      <c r="AL7" s="24">
        <v>0</v>
      </c>
      <c r="AM7" s="25">
        <v>0</v>
      </c>
    </row>
    <row r="8" spans="1:39" ht="15" customHeight="1" x14ac:dyDescent="0.3">
      <c r="A8" s="13">
        <v>10765173</v>
      </c>
      <c r="B8" s="13" t="str">
        <f>IFERROR(VLOOKUP(A8,[1]SOLICITANTES!A:N,4,FALSE),"")</f>
        <v xml:space="preserve">Eloy Jesús  Sánchez-Cid </v>
      </c>
      <c r="C8" s="14">
        <v>21</v>
      </c>
      <c r="D8" s="14" t="b">
        <f t="shared" si="2"/>
        <v>1</v>
      </c>
      <c r="E8" s="14" t="s">
        <v>23</v>
      </c>
      <c r="F8" s="22" t="s">
        <v>27</v>
      </c>
      <c r="G8" s="14" t="s">
        <v>23</v>
      </c>
      <c r="H8" s="14" t="s">
        <v>23</v>
      </c>
      <c r="I8" s="14">
        <v>2</v>
      </c>
      <c r="J8" s="14">
        <v>1</v>
      </c>
      <c r="K8" s="14">
        <v>1</v>
      </c>
      <c r="L8" s="14"/>
      <c r="M8" s="14" t="s">
        <v>23</v>
      </c>
      <c r="N8" s="14" t="s">
        <v>23</v>
      </c>
      <c r="O8" s="14">
        <v>2</v>
      </c>
      <c r="P8" s="14">
        <v>1</v>
      </c>
      <c r="Q8" s="14">
        <v>1</v>
      </c>
      <c r="R8" s="14"/>
      <c r="S8" s="14" t="s">
        <v>23</v>
      </c>
      <c r="T8" s="14" t="s">
        <v>23</v>
      </c>
      <c r="U8" s="14">
        <v>2</v>
      </c>
      <c r="V8" s="14">
        <v>1</v>
      </c>
      <c r="W8" s="14">
        <v>1</v>
      </c>
      <c r="X8" s="14"/>
      <c r="Y8" s="14" t="s">
        <v>23</v>
      </c>
      <c r="Z8" s="14">
        <v>1</v>
      </c>
      <c r="AA8" s="14">
        <v>1</v>
      </c>
      <c r="AB8" s="23"/>
      <c r="AC8" s="23"/>
      <c r="AD8" s="23"/>
      <c r="AE8" s="11">
        <v>561</v>
      </c>
      <c r="AF8" s="24">
        <v>0</v>
      </c>
      <c r="AG8" s="24">
        <v>0</v>
      </c>
      <c r="AH8" s="24">
        <v>316</v>
      </c>
      <c r="AI8" s="24">
        <v>0</v>
      </c>
      <c r="AJ8" s="24">
        <v>140</v>
      </c>
      <c r="AK8" s="24">
        <v>105</v>
      </c>
      <c r="AL8" s="24">
        <v>0</v>
      </c>
      <c r="AM8" s="25">
        <v>0</v>
      </c>
    </row>
    <row r="9" spans="1:39" ht="15" customHeight="1" x14ac:dyDescent="0.3">
      <c r="A9" s="13">
        <v>10205608</v>
      </c>
      <c r="B9" s="13" t="str">
        <f>IFERROR(VLOOKUP(A9,[1]SOLICITANTES!A:N,4,FALSE),"")</f>
        <v xml:space="preserve">Ana Belen de Mingo </v>
      </c>
      <c r="C9" s="14">
        <v>22</v>
      </c>
      <c r="D9" s="14" t="b">
        <f t="shared" si="2"/>
        <v>1</v>
      </c>
      <c r="E9" s="14" t="s">
        <v>23</v>
      </c>
      <c r="F9" s="22" t="s">
        <v>27</v>
      </c>
      <c r="G9" s="14" t="s">
        <v>23</v>
      </c>
      <c r="H9" s="14" t="s">
        <v>23</v>
      </c>
      <c r="I9" s="14"/>
      <c r="J9" s="14">
        <v>1</v>
      </c>
      <c r="K9" s="14">
        <v>1</v>
      </c>
      <c r="L9" s="14"/>
      <c r="M9" s="14" t="s">
        <v>23</v>
      </c>
      <c r="N9" s="14" t="s">
        <v>23</v>
      </c>
      <c r="O9" s="14"/>
      <c r="P9" s="14">
        <v>1</v>
      </c>
      <c r="Q9" s="14">
        <v>1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23"/>
      <c r="AC9" s="23"/>
      <c r="AD9" s="23"/>
      <c r="AE9" s="11">
        <v>218</v>
      </c>
      <c r="AF9" s="24">
        <v>0</v>
      </c>
      <c r="AG9" s="24">
        <v>0</v>
      </c>
      <c r="AH9" s="24">
        <v>158</v>
      </c>
      <c r="AI9" s="24">
        <v>0</v>
      </c>
      <c r="AJ9" s="24">
        <v>0</v>
      </c>
      <c r="AK9" s="24">
        <v>60</v>
      </c>
      <c r="AL9" s="24">
        <v>0</v>
      </c>
      <c r="AM9" s="25">
        <v>0</v>
      </c>
    </row>
    <row r="10" spans="1:39" ht="15" customHeight="1" x14ac:dyDescent="0.3">
      <c r="A10" s="13">
        <v>10675421</v>
      </c>
      <c r="B10" s="13" t="str">
        <f>IFERROR(VLOOKUP(A10,[1]SOLICITANTES!A:N,4,FALSE),"")</f>
        <v xml:space="preserve">Belén Ortiz </v>
      </c>
      <c r="C10" s="14">
        <v>17</v>
      </c>
      <c r="D10" s="14" t="b">
        <f t="shared" si="2"/>
        <v>1</v>
      </c>
      <c r="E10" s="14" t="s">
        <v>28</v>
      </c>
      <c r="F10" s="22" t="s">
        <v>27</v>
      </c>
      <c r="G10" s="14" t="s">
        <v>23</v>
      </c>
      <c r="H10" s="14"/>
      <c r="I10" s="14"/>
      <c r="J10" s="14">
        <v>1</v>
      </c>
      <c r="K10" s="14"/>
      <c r="L10" s="14"/>
      <c r="M10" s="14" t="s">
        <v>23</v>
      </c>
      <c r="N10" s="14"/>
      <c r="O10" s="14"/>
      <c r="P10" s="14">
        <v>1</v>
      </c>
      <c r="Q10" s="14"/>
      <c r="R10" s="14"/>
      <c r="S10" s="14" t="s">
        <v>23</v>
      </c>
      <c r="T10" s="14" t="s">
        <v>23</v>
      </c>
      <c r="U10" s="14">
        <v>2</v>
      </c>
      <c r="V10" s="14">
        <v>1</v>
      </c>
      <c r="W10" s="14">
        <v>1</v>
      </c>
      <c r="X10" s="14"/>
      <c r="Y10" s="14"/>
      <c r="Z10" s="14"/>
      <c r="AA10" s="14"/>
      <c r="AB10" s="23"/>
      <c r="AC10" s="23"/>
      <c r="AD10" s="23"/>
      <c r="AE10" s="11">
        <v>249</v>
      </c>
      <c r="AF10" s="24">
        <v>0</v>
      </c>
      <c r="AG10" s="24">
        <v>0</v>
      </c>
      <c r="AH10" s="24">
        <v>79</v>
      </c>
      <c r="AI10" s="24">
        <v>70</v>
      </c>
      <c r="AJ10" s="24">
        <v>40</v>
      </c>
      <c r="AK10" s="24">
        <v>60</v>
      </c>
      <c r="AL10" s="24">
        <v>0</v>
      </c>
      <c r="AM10" s="25">
        <v>0</v>
      </c>
    </row>
    <row r="11" spans="1:39" ht="15" customHeight="1" x14ac:dyDescent="0.3">
      <c r="A11" s="13">
        <v>10764290</v>
      </c>
      <c r="B11" s="13" t="str">
        <f>IFERROR(VLOOKUP(A11,[1]SOLICITANTES!A:N,4,FALSE),"")</f>
        <v xml:space="preserve">MARÍA DURÁN </v>
      </c>
      <c r="C11" s="14">
        <v>11</v>
      </c>
      <c r="D11" s="14" t="b">
        <f t="shared" si="2"/>
        <v>1</v>
      </c>
      <c r="E11" s="14" t="s">
        <v>29</v>
      </c>
      <c r="F11" s="22" t="s">
        <v>27</v>
      </c>
      <c r="G11" s="14" t="s">
        <v>30</v>
      </c>
      <c r="H11" s="14"/>
      <c r="I11" s="14"/>
      <c r="J11" s="14">
        <v>1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3"/>
      <c r="AC11" s="23"/>
      <c r="AD11" s="23"/>
      <c r="AE11" s="11">
        <v>15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15</v>
      </c>
      <c r="AL11" s="24">
        <v>0</v>
      </c>
      <c r="AM11" s="25">
        <v>0</v>
      </c>
    </row>
    <row r="12" spans="1:39" ht="15" customHeight="1" x14ac:dyDescent="0.3">
      <c r="A12" s="13">
        <v>9579478</v>
      </c>
      <c r="B12" s="13" t="str">
        <f>IFERROR(VLOOKUP(A12,[1]SOLICITANTES!A:N,4,FALSE),"")</f>
        <v xml:space="preserve">JUAN LUIS  MARINAS </v>
      </c>
      <c r="C12" s="14">
        <v>7</v>
      </c>
      <c r="D12" s="14" t="b">
        <f t="shared" si="2"/>
        <v>0</v>
      </c>
      <c r="E12" s="14" t="s">
        <v>23</v>
      </c>
      <c r="F12" s="22" t="s">
        <v>31</v>
      </c>
      <c r="G12" s="14"/>
      <c r="H12" s="14" t="s">
        <v>23</v>
      </c>
      <c r="I12" s="14"/>
      <c r="J12" s="14">
        <v>1</v>
      </c>
      <c r="K12" s="14">
        <v>1</v>
      </c>
      <c r="L12" s="14" t="s">
        <v>26</v>
      </c>
      <c r="M12" s="14" t="s">
        <v>23</v>
      </c>
      <c r="N12" s="14" t="s">
        <v>23</v>
      </c>
      <c r="O12" s="14"/>
      <c r="P12" s="14">
        <v>1</v>
      </c>
      <c r="Q12" s="14">
        <v>1</v>
      </c>
      <c r="R12" s="14" t="s">
        <v>26</v>
      </c>
      <c r="S12" s="14" t="s">
        <v>23</v>
      </c>
      <c r="T12" s="14" t="s">
        <v>23</v>
      </c>
      <c r="U12" s="14">
        <v>2</v>
      </c>
      <c r="V12" s="14">
        <v>1</v>
      </c>
      <c r="W12" s="14">
        <v>1</v>
      </c>
      <c r="X12" s="14" t="s">
        <v>26</v>
      </c>
      <c r="Y12" s="14"/>
      <c r="Z12" s="14"/>
      <c r="AA12" s="14"/>
      <c r="AB12" s="23"/>
      <c r="AC12" s="23"/>
      <c r="AD12" s="23">
        <v>1100</v>
      </c>
      <c r="AE12" s="11">
        <v>804</v>
      </c>
      <c r="AF12" s="24">
        <v>0</v>
      </c>
      <c r="AG12" s="24">
        <v>0</v>
      </c>
      <c r="AH12" s="24">
        <v>158</v>
      </c>
      <c r="AI12" s="24">
        <v>35</v>
      </c>
      <c r="AJ12" s="24">
        <v>40</v>
      </c>
      <c r="AK12" s="24">
        <v>90</v>
      </c>
      <c r="AL12" s="24">
        <v>195</v>
      </c>
      <c r="AM12" s="25">
        <v>286</v>
      </c>
    </row>
    <row r="13" spans="1:39" ht="15" customHeight="1" x14ac:dyDescent="0.3">
      <c r="A13" s="26">
        <v>16952261</v>
      </c>
      <c r="B13" s="13" t="str">
        <f>IFERROR(VLOOKUP(A13,[1]SOLICITANTES!A:N,4,FALSE),"")</f>
        <v xml:space="preserve">Patricia García </v>
      </c>
      <c r="C13" s="14">
        <v>3</v>
      </c>
      <c r="D13" s="14" t="b">
        <f t="shared" si="2"/>
        <v>0</v>
      </c>
      <c r="E13" s="14" t="s">
        <v>28</v>
      </c>
      <c r="F13" s="22" t="s">
        <v>32</v>
      </c>
      <c r="G13" s="14"/>
      <c r="H13" s="14" t="s">
        <v>23</v>
      </c>
      <c r="I13" s="14"/>
      <c r="J13" s="14"/>
      <c r="K13" s="14">
        <v>1</v>
      </c>
      <c r="L13" s="14"/>
      <c r="M13" s="14"/>
      <c r="N13" s="14"/>
      <c r="O13" s="14"/>
      <c r="P13" s="14"/>
      <c r="Q13" s="14"/>
      <c r="R13" s="14"/>
      <c r="S13" s="14" t="s">
        <v>23</v>
      </c>
      <c r="T13" s="14" t="s">
        <v>23</v>
      </c>
      <c r="U13" s="14">
        <v>2</v>
      </c>
      <c r="V13" s="14">
        <v>1</v>
      </c>
      <c r="W13" s="14">
        <v>1</v>
      </c>
      <c r="X13" s="14"/>
      <c r="Y13" s="14" t="s">
        <v>23</v>
      </c>
      <c r="Z13" s="14">
        <v>1</v>
      </c>
      <c r="AA13" s="14">
        <v>1</v>
      </c>
      <c r="AB13" s="23"/>
      <c r="AC13" s="23"/>
      <c r="AD13" s="23"/>
      <c r="AE13" s="11">
        <v>313</v>
      </c>
      <c r="AF13" s="24">
        <v>0</v>
      </c>
      <c r="AG13" s="24">
        <v>0</v>
      </c>
      <c r="AH13" s="24">
        <v>158</v>
      </c>
      <c r="AI13" s="24">
        <v>35</v>
      </c>
      <c r="AJ13" s="24">
        <v>60</v>
      </c>
      <c r="AK13" s="24">
        <v>60</v>
      </c>
      <c r="AL13" s="24">
        <v>0</v>
      </c>
      <c r="AM13" s="25">
        <v>0</v>
      </c>
    </row>
    <row r="14" spans="1:39" ht="15" customHeight="1" x14ac:dyDescent="0.3">
      <c r="A14" s="13">
        <v>16952378</v>
      </c>
      <c r="B14" s="13" t="str">
        <f>IFERROR(VLOOKUP(A14,[1]SOLICITANTES!A:N,4,FALSE),"")</f>
        <v xml:space="preserve">Víctor Báez </v>
      </c>
      <c r="C14" s="14">
        <v>18</v>
      </c>
      <c r="D14" s="14" t="b">
        <f t="shared" si="2"/>
        <v>0</v>
      </c>
      <c r="E14" s="14" t="s">
        <v>28</v>
      </c>
      <c r="F14" s="22" t="s">
        <v>32</v>
      </c>
      <c r="G14" s="14"/>
      <c r="H14" s="14" t="s">
        <v>23</v>
      </c>
      <c r="I14" s="14">
        <v>1</v>
      </c>
      <c r="J14" s="14"/>
      <c r="K14" s="14">
        <v>1</v>
      </c>
      <c r="L14" s="14"/>
      <c r="M14" s="14"/>
      <c r="N14" s="14"/>
      <c r="O14" s="14"/>
      <c r="P14" s="14"/>
      <c r="Q14" s="14"/>
      <c r="R14" s="14" t="s">
        <v>26</v>
      </c>
      <c r="S14" s="14" t="s">
        <v>23</v>
      </c>
      <c r="T14" s="14" t="s">
        <v>23</v>
      </c>
      <c r="U14" s="14">
        <v>2</v>
      </c>
      <c r="V14" s="14">
        <v>1</v>
      </c>
      <c r="W14" s="14">
        <v>1</v>
      </c>
      <c r="X14" s="14" t="s">
        <v>26</v>
      </c>
      <c r="Y14" s="14" t="s">
        <v>23</v>
      </c>
      <c r="Z14" s="14">
        <v>1</v>
      </c>
      <c r="AA14" s="14">
        <v>1</v>
      </c>
      <c r="AB14" s="23"/>
      <c r="AC14" s="23"/>
      <c r="AD14" s="23">
        <v>1100</v>
      </c>
      <c r="AE14" s="11">
        <v>749</v>
      </c>
      <c r="AF14" s="24">
        <v>0</v>
      </c>
      <c r="AG14" s="24">
        <v>0</v>
      </c>
      <c r="AH14" s="24">
        <v>158</v>
      </c>
      <c r="AI14" s="24">
        <v>35</v>
      </c>
      <c r="AJ14" s="24">
        <v>80</v>
      </c>
      <c r="AK14" s="24">
        <v>60</v>
      </c>
      <c r="AL14" s="24">
        <v>130</v>
      </c>
      <c r="AM14" s="25">
        <v>286</v>
      </c>
    </row>
    <row r="15" spans="1:39" ht="15" customHeight="1" x14ac:dyDescent="0.3">
      <c r="A15" s="13">
        <v>4235653</v>
      </c>
      <c r="B15" s="13" t="str">
        <f>IFERROR(VLOOKUP(A15,[1]SOLICITANTES!A:N,4,FALSE),"")</f>
        <v xml:space="preserve">JOSE MIGUEL CABRA </v>
      </c>
      <c r="C15" s="14">
        <v>4</v>
      </c>
      <c r="D15" s="14" t="b">
        <f t="shared" si="2"/>
        <v>0</v>
      </c>
      <c r="E15" s="14" t="s">
        <v>30</v>
      </c>
      <c r="F15" s="22" t="s">
        <v>32</v>
      </c>
      <c r="G15" s="14" t="s">
        <v>30</v>
      </c>
      <c r="H15" s="14" t="s">
        <v>30</v>
      </c>
      <c r="I15" s="14"/>
      <c r="J15" s="14">
        <v>1</v>
      </c>
      <c r="K15" s="14">
        <v>1</v>
      </c>
      <c r="L15" s="14"/>
      <c r="M15" s="14" t="s">
        <v>30</v>
      </c>
      <c r="N15" s="14" t="s">
        <v>30</v>
      </c>
      <c r="O15" s="14"/>
      <c r="P15" s="14">
        <v>1</v>
      </c>
      <c r="Q15" s="14">
        <v>1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23"/>
      <c r="AC15" s="23"/>
      <c r="AD15" s="23"/>
      <c r="AE15" s="11">
        <v>60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60</v>
      </c>
      <c r="AL15" s="24">
        <v>0</v>
      </c>
      <c r="AM15" s="25">
        <v>0</v>
      </c>
    </row>
    <row r="16" spans="1:39" ht="15" customHeight="1" x14ac:dyDescent="0.3">
      <c r="A16" s="13">
        <v>4084133</v>
      </c>
      <c r="B16" s="13" t="str">
        <f>IFERROR(VLOOKUP(A16,[1]SOLICITANTES!A:N,4,FALSE),"")</f>
        <v xml:space="preserve">JOSÉ MIGUEL ALFONSO </v>
      </c>
      <c r="C16" s="14">
        <v>8</v>
      </c>
      <c r="D16" s="14" t="b">
        <f t="shared" si="2"/>
        <v>0</v>
      </c>
      <c r="E16" s="14" t="s">
        <v>30</v>
      </c>
      <c r="F16" s="22" t="s">
        <v>33</v>
      </c>
      <c r="G16" s="14" t="s">
        <v>30</v>
      </c>
      <c r="H16" s="14" t="s">
        <v>30</v>
      </c>
      <c r="I16" s="14"/>
      <c r="J16" s="14">
        <v>1</v>
      </c>
      <c r="K16" s="14">
        <v>1</v>
      </c>
      <c r="L16" s="14"/>
      <c r="M16" s="14" t="s">
        <v>30</v>
      </c>
      <c r="N16" s="14" t="s">
        <v>30</v>
      </c>
      <c r="O16" s="14"/>
      <c r="P16" s="14">
        <v>1</v>
      </c>
      <c r="Q16" s="14">
        <v>1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23"/>
      <c r="AC16" s="23"/>
      <c r="AD16" s="23"/>
      <c r="AE16" s="11">
        <v>60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60</v>
      </c>
      <c r="AL16" s="24">
        <v>0</v>
      </c>
      <c r="AM16" s="25">
        <v>0</v>
      </c>
    </row>
    <row r="17" spans="1:39" ht="15" customHeight="1" x14ac:dyDescent="0.3">
      <c r="A17" s="13">
        <v>2045252</v>
      </c>
      <c r="B17" s="13" t="str">
        <f>IFERROR(VLOOKUP(A17,[1]SOLICITANTES!A:N,4,FALSE),"")</f>
        <v xml:space="preserve">María José  Serrano </v>
      </c>
      <c r="C17" s="14">
        <v>12</v>
      </c>
      <c r="D17" s="14" t="b">
        <f t="shared" si="2"/>
        <v>0</v>
      </c>
      <c r="E17" s="14" t="s">
        <v>30</v>
      </c>
      <c r="F17" s="22" t="s">
        <v>34</v>
      </c>
      <c r="G17" s="14" t="s">
        <v>30</v>
      </c>
      <c r="H17" s="14" t="s">
        <v>30</v>
      </c>
      <c r="I17" s="14"/>
      <c r="J17" s="14">
        <v>1</v>
      </c>
      <c r="K17" s="14">
        <v>1</v>
      </c>
      <c r="L17" s="14"/>
      <c r="M17" s="14" t="s">
        <v>30</v>
      </c>
      <c r="N17" s="14" t="s">
        <v>30</v>
      </c>
      <c r="O17" s="14"/>
      <c r="P17" s="14">
        <v>1</v>
      </c>
      <c r="Q17" s="14">
        <v>1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23"/>
      <c r="AC17" s="23"/>
      <c r="AD17" s="23"/>
      <c r="AE17" s="11">
        <v>60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60</v>
      </c>
      <c r="AL17" s="24">
        <v>0</v>
      </c>
      <c r="AM17" s="25">
        <v>0</v>
      </c>
    </row>
    <row r="18" spans="1:39" ht="15" customHeight="1" x14ac:dyDescent="0.3">
      <c r="A18" s="13">
        <v>2046002</v>
      </c>
      <c r="B18" s="13" t="str">
        <f>IFERROR(VLOOKUP(A18,[1]SOLICITANTES!A:N,4,FALSE),"")</f>
        <v xml:space="preserve">Consuelo Dominguez </v>
      </c>
      <c r="C18" s="14">
        <v>19</v>
      </c>
      <c r="D18" s="14" t="b">
        <f t="shared" si="2"/>
        <v>0</v>
      </c>
      <c r="E18" s="14" t="s">
        <v>30</v>
      </c>
      <c r="F18" s="22" t="s">
        <v>35</v>
      </c>
      <c r="G18" s="14" t="s">
        <v>30</v>
      </c>
      <c r="H18" s="14" t="s">
        <v>30</v>
      </c>
      <c r="I18" s="14"/>
      <c r="J18" s="14">
        <v>1</v>
      </c>
      <c r="K18" s="14">
        <v>1</v>
      </c>
      <c r="L18" s="14"/>
      <c r="M18" s="14" t="s">
        <v>30</v>
      </c>
      <c r="N18" s="14" t="s">
        <v>30</v>
      </c>
      <c r="O18" s="14"/>
      <c r="P18" s="14">
        <v>1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23"/>
      <c r="AC18" s="23"/>
      <c r="AD18" s="23"/>
      <c r="AE18" s="11">
        <v>60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60</v>
      </c>
      <c r="AL18" s="24">
        <v>0</v>
      </c>
      <c r="AM18" s="25">
        <v>0</v>
      </c>
    </row>
    <row r="19" spans="1:39" ht="14.25" customHeight="1" x14ac:dyDescent="0.3"/>
    <row r="20" spans="1:39" ht="14.25" customHeight="1" x14ac:dyDescent="0.3"/>
    <row r="21" spans="1:39" ht="14.25" customHeight="1" x14ac:dyDescent="0.3"/>
    <row r="22" spans="1:39" ht="14.25" customHeight="1" x14ac:dyDescent="0.3"/>
    <row r="23" spans="1:39" ht="14.25" customHeight="1" x14ac:dyDescent="0.3"/>
    <row r="24" spans="1:39" ht="14.25" customHeight="1" x14ac:dyDescent="0.3"/>
    <row r="25" spans="1:39" ht="14.25" customHeight="1" x14ac:dyDescent="0.3"/>
    <row r="26" spans="1:39" ht="14.25" customHeight="1" x14ac:dyDescent="0.3"/>
    <row r="27" spans="1:39" ht="14.25" customHeight="1" x14ac:dyDescent="0.3"/>
    <row r="28" spans="1:39" ht="14.25" customHeight="1" x14ac:dyDescent="0.3"/>
    <row r="29" spans="1:39" ht="14.25" customHeight="1" x14ac:dyDescent="0.3"/>
    <row r="30" spans="1:39" ht="14.25" customHeight="1" x14ac:dyDescent="0.3"/>
    <row r="31" spans="1:39" ht="14.25" customHeight="1" x14ac:dyDescent="0.3"/>
    <row r="32" spans="1:3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</sheetData>
  <mergeCells count="5">
    <mergeCell ref="G2:J2"/>
    <mergeCell ref="K2:L2"/>
    <mergeCell ref="M2:R2"/>
    <mergeCell ref="S2:X2"/>
    <mergeCell ref="Y2:AA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2" sqref="C12"/>
    </sheetView>
  </sheetViews>
  <sheetFormatPr baseColWidth="10" defaultColWidth="14.44140625" defaultRowHeight="15" customHeight="1" x14ac:dyDescent="0.3"/>
  <cols>
    <col min="1" max="1" width="15.21875" bestFit="1" customWidth="1"/>
    <col min="2" max="2" width="42.33203125" bestFit="1" customWidth="1"/>
  </cols>
  <sheetData>
    <row r="1" spans="1:5" ht="31.2" customHeight="1" x14ac:dyDescent="0.3">
      <c r="A1" s="33" t="s">
        <v>53</v>
      </c>
      <c r="B1" s="33"/>
      <c r="C1" s="33"/>
      <c r="D1" s="33"/>
      <c r="E1" s="33"/>
    </row>
    <row r="2" spans="1:5" ht="15" customHeight="1" x14ac:dyDescent="0.3">
      <c r="A2" s="2" t="s">
        <v>36</v>
      </c>
      <c r="B2" s="2"/>
      <c r="C2" s="2" t="s">
        <v>37</v>
      </c>
      <c r="D2" s="2" t="s">
        <v>38</v>
      </c>
      <c r="E2" s="2" t="s">
        <v>39</v>
      </c>
    </row>
    <row r="3" spans="1:5" ht="15" customHeight="1" x14ac:dyDescent="0.3">
      <c r="A3" s="3" t="s">
        <v>40</v>
      </c>
      <c r="B3" s="4"/>
      <c r="C3" s="4"/>
      <c r="D3" s="4"/>
      <c r="E3" s="4"/>
    </row>
    <row r="4" spans="1:5" ht="15" customHeight="1" x14ac:dyDescent="0.3">
      <c r="A4" s="4"/>
      <c r="B4" s="4" t="s">
        <v>41</v>
      </c>
      <c r="C4" s="5">
        <v>110</v>
      </c>
      <c r="D4" s="6">
        <v>5</v>
      </c>
      <c r="E4" s="5">
        <v>550</v>
      </c>
    </row>
    <row r="5" spans="1:5" ht="15" customHeight="1" x14ac:dyDescent="0.3">
      <c r="A5" s="4"/>
      <c r="B5" s="4" t="s">
        <v>42</v>
      </c>
      <c r="C5" s="5">
        <v>85</v>
      </c>
      <c r="D5" s="6">
        <v>5</v>
      </c>
      <c r="E5" s="5">
        <v>425</v>
      </c>
    </row>
    <row r="6" spans="1:5" ht="15" customHeight="1" x14ac:dyDescent="0.3">
      <c r="A6" s="4"/>
      <c r="B6" s="4" t="s">
        <v>43</v>
      </c>
      <c r="C6" s="5">
        <v>79</v>
      </c>
      <c r="D6" s="6">
        <v>17</v>
      </c>
      <c r="E6" s="5">
        <v>1343</v>
      </c>
    </row>
    <row r="7" spans="1:5" ht="15" customHeight="1" x14ac:dyDescent="0.3">
      <c r="A7" s="4"/>
      <c r="B7" s="4" t="s">
        <v>44</v>
      </c>
      <c r="C7" s="5">
        <v>35</v>
      </c>
      <c r="D7" s="6">
        <v>5</v>
      </c>
      <c r="E7" s="5">
        <v>175</v>
      </c>
    </row>
    <row r="8" spans="1:5" ht="15" customHeight="1" x14ac:dyDescent="0.3">
      <c r="A8" s="4"/>
      <c r="B8" s="4" t="s">
        <v>45</v>
      </c>
      <c r="C8" s="5">
        <v>0</v>
      </c>
      <c r="D8" s="6">
        <v>9</v>
      </c>
      <c r="E8" s="5">
        <v>0</v>
      </c>
    </row>
    <row r="9" spans="1:5" ht="15" customHeight="1" x14ac:dyDescent="0.3">
      <c r="A9" s="4"/>
      <c r="B9" s="4" t="s">
        <v>55</v>
      </c>
      <c r="C9" s="5">
        <v>20</v>
      </c>
      <c r="D9" s="6">
        <v>32</v>
      </c>
      <c r="E9" s="5">
        <v>640</v>
      </c>
    </row>
    <row r="10" spans="1:5" ht="15" customHeight="1" x14ac:dyDescent="0.3">
      <c r="A10" s="3" t="s">
        <v>46</v>
      </c>
      <c r="B10" s="4"/>
      <c r="C10" s="5">
        <v>15</v>
      </c>
      <c r="D10" s="6">
        <v>67</v>
      </c>
      <c r="E10" s="5">
        <v>1005</v>
      </c>
    </row>
    <row r="11" spans="1:5" ht="15" customHeight="1" x14ac:dyDescent="0.3">
      <c r="A11" s="3" t="s">
        <v>19</v>
      </c>
      <c r="B11" s="4"/>
      <c r="C11" s="7">
        <v>0.26</v>
      </c>
      <c r="D11" s="6">
        <v>2200</v>
      </c>
      <c r="E11" s="5">
        <v>572</v>
      </c>
    </row>
    <row r="12" spans="1:5" ht="15" customHeight="1" x14ac:dyDescent="0.3">
      <c r="A12" s="3" t="s">
        <v>47</v>
      </c>
      <c r="B12" s="4"/>
      <c r="C12" s="5">
        <v>65</v>
      </c>
      <c r="D12" s="6">
        <v>5</v>
      </c>
      <c r="E12" s="5">
        <v>325</v>
      </c>
    </row>
    <row r="13" spans="1:5" ht="15" customHeight="1" x14ac:dyDescent="0.3">
      <c r="A13" s="3" t="s">
        <v>48</v>
      </c>
      <c r="B13" s="4"/>
      <c r="C13" s="7"/>
      <c r="D13" s="6"/>
      <c r="E13" s="5"/>
    </row>
    <row r="14" spans="1:5" ht="15" customHeight="1" x14ac:dyDescent="0.3">
      <c r="A14" s="4"/>
      <c r="B14" s="4"/>
      <c r="C14" s="5"/>
      <c r="D14" s="6"/>
      <c r="E14" s="5"/>
    </row>
    <row r="15" spans="1:5" ht="15" customHeight="1" x14ac:dyDescent="0.3">
      <c r="A15" s="4"/>
      <c r="B15" s="4" t="s">
        <v>49</v>
      </c>
      <c r="C15" s="5">
        <v>50</v>
      </c>
      <c r="D15" s="6">
        <v>1</v>
      </c>
      <c r="E15" s="5">
        <v>50</v>
      </c>
    </row>
    <row r="16" spans="1:5" ht="15" customHeight="1" x14ac:dyDescent="0.3">
      <c r="A16" s="4"/>
      <c r="B16" s="4" t="s">
        <v>50</v>
      </c>
      <c r="C16" s="5"/>
      <c r="D16" s="6">
        <v>0</v>
      </c>
      <c r="E16" s="5">
        <v>0</v>
      </c>
    </row>
    <row r="17" spans="1:5" ht="15" customHeight="1" x14ac:dyDescent="0.3">
      <c r="A17" s="4"/>
      <c r="B17" s="4"/>
      <c r="C17" s="5"/>
      <c r="D17" s="6"/>
      <c r="E17" s="5">
        <v>0</v>
      </c>
    </row>
    <row r="18" spans="1:5" ht="15" customHeight="1" x14ac:dyDescent="0.3">
      <c r="A18" s="8" t="s">
        <v>51</v>
      </c>
      <c r="B18" s="4"/>
      <c r="C18" s="4"/>
      <c r="D18" s="4"/>
      <c r="E18" s="9">
        <v>5085</v>
      </c>
    </row>
  </sheetData>
  <mergeCells count="1">
    <mergeCell ref="A1:E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4.44140625" defaultRowHeight="15" customHeight="1" x14ac:dyDescent="0.3"/>
  <cols>
    <col min="1" max="1" width="9" customWidth="1"/>
    <col min="2" max="2" width="20.33203125" customWidth="1"/>
    <col min="3" max="3" width="8" customWidth="1"/>
    <col min="4" max="6" width="10.6640625" customWidth="1"/>
    <col min="7" max="7" width="8" bestFit="1" customWidth="1"/>
    <col min="8" max="8" width="5.5546875" bestFit="1" customWidth="1"/>
    <col min="9" max="9" width="6.44140625" bestFit="1" customWidth="1"/>
    <col min="10" max="23" width="10.6640625" customWidth="1"/>
  </cols>
  <sheetData>
    <row r="1" spans="1:9" ht="14.25" customHeight="1" x14ac:dyDescent="0.3">
      <c r="A1" s="10"/>
      <c r="B1" s="10"/>
      <c r="C1" s="10"/>
      <c r="D1" s="10"/>
      <c r="E1" s="34" t="s">
        <v>0</v>
      </c>
      <c r="F1" s="35"/>
      <c r="G1" s="35"/>
      <c r="H1" s="35"/>
      <c r="I1" s="36"/>
    </row>
    <row r="2" spans="1:9" ht="14.25" customHeight="1" x14ac:dyDescent="0.3">
      <c r="A2" s="13" t="s">
        <v>4</v>
      </c>
      <c r="B2" s="13" t="s">
        <v>5</v>
      </c>
      <c r="C2" s="14" t="s">
        <v>8</v>
      </c>
      <c r="D2" s="14" t="s">
        <v>9</v>
      </c>
      <c r="E2" s="15" t="s">
        <v>10</v>
      </c>
      <c r="F2" s="15" t="s">
        <v>11</v>
      </c>
      <c r="G2" s="16" t="s">
        <v>52</v>
      </c>
      <c r="H2" s="16" t="s">
        <v>13</v>
      </c>
      <c r="I2" s="16" t="s">
        <v>14</v>
      </c>
    </row>
    <row r="3" spans="1:9" ht="14.25" customHeight="1" x14ac:dyDescent="0.3">
      <c r="A3" s="13">
        <v>7322845</v>
      </c>
      <c r="B3" s="13" t="str">
        <f>IFERROR(VLOOKUP(A3,[1]SOLICITANTES!A:N,4,FALSE),"")</f>
        <v xml:space="preserve">ALVARO PRIETO </v>
      </c>
      <c r="C3" s="14" t="s">
        <v>21</v>
      </c>
      <c r="D3" s="22" t="s">
        <v>27</v>
      </c>
      <c r="E3" s="14" t="s">
        <v>21</v>
      </c>
      <c r="F3" s="14" t="s">
        <v>22</v>
      </c>
      <c r="G3" s="14">
        <v>1</v>
      </c>
      <c r="H3" s="14">
        <v>1</v>
      </c>
      <c r="I3" s="14"/>
    </row>
    <row r="4" spans="1:9" ht="14.25" customHeight="1" x14ac:dyDescent="0.3">
      <c r="A4" s="13">
        <v>10761353</v>
      </c>
      <c r="B4" s="13" t="str">
        <f>IFERROR(VLOOKUP(A4,[1]SOLICITANTES!A:N,4,FALSE),"")</f>
        <v xml:space="preserve">Juan Carlos García </v>
      </c>
      <c r="C4" s="14" t="s">
        <v>22</v>
      </c>
      <c r="D4" s="22" t="s">
        <v>27</v>
      </c>
      <c r="E4" s="14" t="s">
        <v>22</v>
      </c>
      <c r="F4" s="14" t="s">
        <v>21</v>
      </c>
      <c r="G4" s="14">
        <v>1</v>
      </c>
      <c r="H4" s="14">
        <v>1</v>
      </c>
      <c r="I4" s="14"/>
    </row>
    <row r="5" spans="1:9" ht="14.25" customHeight="1" x14ac:dyDescent="0.3">
      <c r="A5" s="13">
        <v>10185628</v>
      </c>
      <c r="B5" s="13" t="str">
        <f>IFERROR(VLOOKUP(A5,[1]SOLICITANTES!A:N,4,FALSE),"")</f>
        <v xml:space="preserve">Enrique  Bilbao </v>
      </c>
      <c r="C5" s="14" t="s">
        <v>23</v>
      </c>
      <c r="D5" s="22" t="s">
        <v>27</v>
      </c>
      <c r="E5" s="14" t="s">
        <v>23</v>
      </c>
      <c r="F5" s="14" t="s">
        <v>23</v>
      </c>
      <c r="G5" s="14">
        <v>1</v>
      </c>
      <c r="H5" s="14">
        <v>1</v>
      </c>
      <c r="I5" s="14"/>
    </row>
    <row r="6" spans="1:9" ht="14.25" customHeight="1" x14ac:dyDescent="0.3">
      <c r="A6" s="13">
        <v>10766931</v>
      </c>
      <c r="B6" s="13" t="str">
        <f>IFERROR(VLOOKUP(A6,[1]SOLICITANTES!A:N,4,FALSE),"")</f>
        <v xml:space="preserve">Pilar Begoña Serrano </v>
      </c>
      <c r="C6" s="14" t="s">
        <v>23</v>
      </c>
      <c r="D6" s="22" t="s">
        <v>27</v>
      </c>
      <c r="E6" s="14" t="s">
        <v>23</v>
      </c>
      <c r="F6" s="14" t="s">
        <v>23</v>
      </c>
      <c r="G6" s="14">
        <v>1</v>
      </c>
      <c r="H6" s="14">
        <v>1</v>
      </c>
      <c r="I6" s="14"/>
    </row>
    <row r="7" spans="1:9" ht="14.25" customHeight="1" x14ac:dyDescent="0.3">
      <c r="A7" s="13">
        <v>10765173</v>
      </c>
      <c r="B7" s="13" t="str">
        <f>IFERROR(VLOOKUP(A7,[1]SOLICITANTES!A:N,4,FALSE),"")</f>
        <v xml:space="preserve">Eloy Jesús  Sánchez-Cid </v>
      </c>
      <c r="C7" s="14" t="s">
        <v>23</v>
      </c>
      <c r="D7" s="22" t="s">
        <v>27</v>
      </c>
      <c r="E7" s="14" t="s">
        <v>23</v>
      </c>
      <c r="F7" s="14" t="s">
        <v>23</v>
      </c>
      <c r="G7" s="14">
        <v>1</v>
      </c>
      <c r="H7" s="14">
        <v>1</v>
      </c>
      <c r="I7" s="14"/>
    </row>
    <row r="8" spans="1:9" ht="14.25" customHeight="1" x14ac:dyDescent="0.3">
      <c r="A8" s="13">
        <v>10205608</v>
      </c>
      <c r="B8" s="13" t="str">
        <f>IFERROR(VLOOKUP(A8,[1]SOLICITANTES!A:N,4,FALSE),"")</f>
        <v xml:space="preserve">Ana Belen de Mingo </v>
      </c>
      <c r="C8" s="14" t="s">
        <v>23</v>
      </c>
      <c r="D8" s="22" t="s">
        <v>27</v>
      </c>
      <c r="E8" s="14" t="s">
        <v>23</v>
      </c>
      <c r="F8" s="14" t="s">
        <v>23</v>
      </c>
      <c r="G8" s="14">
        <v>1</v>
      </c>
      <c r="H8" s="14">
        <v>1</v>
      </c>
      <c r="I8" s="14"/>
    </row>
    <row r="9" spans="1:9" ht="14.25" customHeight="1" x14ac:dyDescent="0.3">
      <c r="A9" s="13">
        <v>10675421</v>
      </c>
      <c r="B9" s="13" t="str">
        <f>IFERROR(VLOOKUP(A9,[1]SOLICITANTES!A:N,4,FALSE),"")</f>
        <v xml:space="preserve">Belén Ortiz </v>
      </c>
      <c r="C9" s="14" t="s">
        <v>28</v>
      </c>
      <c r="D9" s="22" t="s">
        <v>27</v>
      </c>
      <c r="E9" s="14" t="s">
        <v>23</v>
      </c>
      <c r="F9" s="14"/>
      <c r="G9" s="14">
        <v>1</v>
      </c>
      <c r="H9" s="14"/>
      <c r="I9" s="14"/>
    </row>
    <row r="10" spans="1:9" ht="14.25" customHeight="1" x14ac:dyDescent="0.3">
      <c r="A10" s="13">
        <v>10764290</v>
      </c>
      <c r="B10" s="13" t="str">
        <f>IFERROR(VLOOKUP(A10,[1]SOLICITANTES!A:N,4,FALSE),"")</f>
        <v xml:space="preserve">MARÍA DURÁN </v>
      </c>
      <c r="C10" s="14" t="s">
        <v>29</v>
      </c>
      <c r="D10" s="22" t="s">
        <v>27</v>
      </c>
      <c r="E10" s="14" t="s">
        <v>30</v>
      </c>
      <c r="F10" s="14"/>
      <c r="G10" s="14">
        <v>1</v>
      </c>
      <c r="H10" s="14"/>
      <c r="I10" s="14"/>
    </row>
    <row r="11" spans="1:9" ht="14.25" customHeight="1" x14ac:dyDescent="0.3">
      <c r="A11" s="13">
        <v>9579478</v>
      </c>
      <c r="B11" s="13" t="str">
        <f>IFERROR(VLOOKUP(A11,[1]SOLICITANTES!A:N,4,FALSE),"")</f>
        <v xml:space="preserve">JUAN LUIS  MARINAS </v>
      </c>
      <c r="C11" s="14" t="s">
        <v>23</v>
      </c>
      <c r="D11" s="22" t="s">
        <v>31</v>
      </c>
      <c r="E11" s="14"/>
      <c r="F11" s="14" t="s">
        <v>23</v>
      </c>
      <c r="G11" s="14">
        <v>1</v>
      </c>
      <c r="H11" s="14">
        <v>1</v>
      </c>
      <c r="I11" s="14" t="s">
        <v>26</v>
      </c>
    </row>
    <row r="12" spans="1:9" ht="14.25" customHeight="1" x14ac:dyDescent="0.3">
      <c r="A12" s="26">
        <v>16952261</v>
      </c>
      <c r="B12" s="13" t="str">
        <f>IFERROR(VLOOKUP(A12,[1]SOLICITANTES!A:N,4,FALSE),"")</f>
        <v xml:space="preserve">Patricia García </v>
      </c>
      <c r="C12" s="14" t="s">
        <v>28</v>
      </c>
      <c r="D12" s="22" t="s">
        <v>32</v>
      </c>
      <c r="E12" s="14"/>
      <c r="F12" s="14" t="s">
        <v>23</v>
      </c>
      <c r="G12" s="14"/>
      <c r="H12" s="14">
        <v>1</v>
      </c>
      <c r="I12" s="14"/>
    </row>
    <row r="13" spans="1:9" ht="14.25" customHeight="1" x14ac:dyDescent="0.3">
      <c r="A13" s="13">
        <v>16952378</v>
      </c>
      <c r="B13" s="13" t="str">
        <f>IFERROR(VLOOKUP(A13,[1]SOLICITANTES!A:N,4,FALSE),"")</f>
        <v xml:space="preserve">Víctor Báez </v>
      </c>
      <c r="C13" s="14" t="s">
        <v>28</v>
      </c>
      <c r="D13" s="22" t="s">
        <v>32</v>
      </c>
      <c r="E13" s="14"/>
      <c r="F13" s="14" t="s">
        <v>23</v>
      </c>
      <c r="G13" s="14"/>
      <c r="H13" s="14">
        <v>1</v>
      </c>
      <c r="I13" s="14"/>
    </row>
    <row r="14" spans="1:9" ht="14.25" customHeight="1" x14ac:dyDescent="0.3">
      <c r="A14" s="13">
        <v>4235653</v>
      </c>
      <c r="B14" s="13" t="str">
        <f>IFERROR(VLOOKUP(A14,[1]SOLICITANTES!A:N,4,FALSE),"")</f>
        <v xml:space="preserve">JOSE MIGUEL CABRA </v>
      </c>
      <c r="C14" s="14" t="s">
        <v>30</v>
      </c>
      <c r="D14" s="22" t="s">
        <v>32</v>
      </c>
      <c r="E14" s="14" t="s">
        <v>30</v>
      </c>
      <c r="F14" s="14" t="s">
        <v>30</v>
      </c>
      <c r="G14" s="14">
        <v>1</v>
      </c>
      <c r="H14" s="14">
        <v>1</v>
      </c>
      <c r="I14" s="14"/>
    </row>
    <row r="15" spans="1:9" ht="14.25" customHeight="1" x14ac:dyDescent="0.3">
      <c r="A15" s="13">
        <v>4084133</v>
      </c>
      <c r="B15" s="13" t="str">
        <f>IFERROR(VLOOKUP(A15,[1]SOLICITANTES!A:N,4,FALSE),"")</f>
        <v xml:space="preserve">JOSÉ MIGUEL ALFONSO </v>
      </c>
      <c r="C15" s="14" t="s">
        <v>30</v>
      </c>
      <c r="D15" s="22" t="s">
        <v>33</v>
      </c>
      <c r="E15" s="14" t="s">
        <v>30</v>
      </c>
      <c r="F15" s="14" t="s">
        <v>30</v>
      </c>
      <c r="G15" s="14">
        <v>1</v>
      </c>
      <c r="H15" s="14">
        <v>1</v>
      </c>
      <c r="I15" s="14"/>
    </row>
    <row r="16" spans="1:9" ht="14.25" customHeight="1" x14ac:dyDescent="0.3">
      <c r="A16" s="13">
        <v>2045252</v>
      </c>
      <c r="B16" s="13" t="str">
        <f>IFERROR(VLOOKUP(A16,[1]SOLICITANTES!A:N,4,FALSE),"")</f>
        <v xml:space="preserve">María José  Serrano </v>
      </c>
      <c r="C16" s="14" t="s">
        <v>30</v>
      </c>
      <c r="D16" s="22" t="s">
        <v>34</v>
      </c>
      <c r="E16" s="14" t="s">
        <v>30</v>
      </c>
      <c r="F16" s="14" t="s">
        <v>30</v>
      </c>
      <c r="G16" s="14">
        <v>1</v>
      </c>
      <c r="H16" s="14">
        <v>1</v>
      </c>
      <c r="I16" s="14"/>
    </row>
    <row r="17" spans="1:9" ht="14.25" customHeight="1" x14ac:dyDescent="0.3">
      <c r="A17" s="13">
        <v>2046002</v>
      </c>
      <c r="B17" s="13" t="str">
        <f>IFERROR(VLOOKUP(A17,[1]SOLICITANTES!A:N,4,FALSE),"")</f>
        <v xml:space="preserve">Consuelo Dominguez </v>
      </c>
      <c r="C17" s="14" t="s">
        <v>30</v>
      </c>
      <c r="D17" s="22" t="s">
        <v>35</v>
      </c>
      <c r="E17" s="14" t="s">
        <v>30</v>
      </c>
      <c r="F17" s="14" t="s">
        <v>30</v>
      </c>
      <c r="G17" s="14">
        <v>1</v>
      </c>
      <c r="H17" s="14">
        <v>1</v>
      </c>
      <c r="I17" s="14"/>
    </row>
    <row r="18" spans="1:9" ht="14.25" customHeight="1" x14ac:dyDescent="0.3"/>
    <row r="19" spans="1:9" ht="14.25" customHeight="1" x14ac:dyDescent="0.3"/>
    <row r="20" spans="1:9" ht="14.25" customHeight="1" x14ac:dyDescent="0.3"/>
    <row r="21" spans="1:9" ht="14.25" customHeight="1" x14ac:dyDescent="0.3"/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E1:I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:I2"/>
    </sheetView>
  </sheetViews>
  <sheetFormatPr baseColWidth="10" defaultColWidth="14.44140625" defaultRowHeight="15" customHeight="1" x14ac:dyDescent="0.3"/>
  <cols>
    <col min="1" max="1" width="9.6640625" customWidth="1"/>
    <col min="2" max="2" width="20.33203125" customWidth="1"/>
    <col min="3" max="3" width="8" customWidth="1"/>
    <col min="4" max="4" width="10.6640625" customWidth="1"/>
    <col min="5" max="5" width="8.6640625" bestFit="1" customWidth="1"/>
    <col min="6" max="6" width="6.44140625" bestFit="1" customWidth="1"/>
    <col min="7" max="7" width="8" bestFit="1" customWidth="1"/>
    <col min="8" max="8" width="5.5546875" bestFit="1" customWidth="1"/>
    <col min="9" max="9" width="6.44140625" bestFit="1" customWidth="1"/>
    <col min="10" max="17" width="10.6640625" customWidth="1"/>
  </cols>
  <sheetData>
    <row r="1" spans="1:9" ht="14.25" customHeight="1" x14ac:dyDescent="0.3">
      <c r="A1" s="10"/>
      <c r="B1" s="10"/>
      <c r="C1" s="10"/>
      <c r="D1" s="10"/>
      <c r="E1" s="28" t="s">
        <v>1</v>
      </c>
      <c r="F1" s="28"/>
      <c r="G1" s="28"/>
      <c r="H1" s="28"/>
      <c r="I1" s="28"/>
    </row>
    <row r="2" spans="1:9" ht="14.25" customHeight="1" x14ac:dyDescent="0.3">
      <c r="A2" s="13" t="s">
        <v>4</v>
      </c>
      <c r="B2" s="13" t="s">
        <v>5</v>
      </c>
      <c r="C2" s="14" t="s">
        <v>8</v>
      </c>
      <c r="D2" s="14" t="s">
        <v>9</v>
      </c>
      <c r="E2" s="17" t="s">
        <v>10</v>
      </c>
      <c r="F2" s="17" t="s">
        <v>11</v>
      </c>
      <c r="G2" s="17" t="s">
        <v>52</v>
      </c>
      <c r="H2" s="17" t="s">
        <v>13</v>
      </c>
      <c r="I2" s="17" t="s">
        <v>14</v>
      </c>
    </row>
    <row r="3" spans="1:9" ht="14.25" customHeight="1" x14ac:dyDescent="0.3">
      <c r="A3" s="13">
        <v>7322845</v>
      </c>
      <c r="B3" s="13" t="str">
        <f>IFERROR(VLOOKUP(A3,[1]SOLICITANTES!A:N,4,FALSE),"")</f>
        <v xml:space="preserve">ALVARO PRIETO </v>
      </c>
      <c r="C3" s="14" t="s">
        <v>21</v>
      </c>
      <c r="D3" s="22" t="s">
        <v>27</v>
      </c>
      <c r="E3" s="14" t="s">
        <v>21</v>
      </c>
      <c r="F3" s="14" t="s">
        <v>21</v>
      </c>
      <c r="G3" s="14">
        <v>1</v>
      </c>
      <c r="H3" s="14">
        <v>1</v>
      </c>
      <c r="I3" s="14"/>
    </row>
    <row r="4" spans="1:9" ht="14.25" customHeight="1" x14ac:dyDescent="0.3">
      <c r="A4" s="13">
        <v>10761353</v>
      </c>
      <c r="B4" s="13" t="str">
        <f>IFERROR(VLOOKUP(A4,[1]SOLICITANTES!A:N,4,FALSE),"")</f>
        <v xml:space="preserve">Juan Carlos García </v>
      </c>
      <c r="C4" s="14" t="s">
        <v>22</v>
      </c>
      <c r="D4" s="22" t="s">
        <v>27</v>
      </c>
      <c r="E4" s="14" t="s">
        <v>22</v>
      </c>
      <c r="F4" s="14" t="s">
        <v>22</v>
      </c>
      <c r="G4" s="14">
        <v>1</v>
      </c>
      <c r="H4" s="14">
        <v>1</v>
      </c>
      <c r="I4" s="14"/>
    </row>
    <row r="5" spans="1:9" ht="14.25" customHeight="1" x14ac:dyDescent="0.3">
      <c r="A5" s="13">
        <v>10185628</v>
      </c>
      <c r="B5" s="13" t="str">
        <f>IFERROR(VLOOKUP(A5,[1]SOLICITANTES!A:N,4,FALSE),"")</f>
        <v xml:space="preserve">Enrique  Bilbao </v>
      </c>
      <c r="C5" s="14" t="s">
        <v>23</v>
      </c>
      <c r="D5" s="22" t="s">
        <v>27</v>
      </c>
      <c r="E5" s="14" t="s">
        <v>23</v>
      </c>
      <c r="F5" s="14" t="s">
        <v>23</v>
      </c>
      <c r="G5" s="14">
        <v>1</v>
      </c>
      <c r="H5" s="14">
        <v>1</v>
      </c>
      <c r="I5" s="14"/>
    </row>
    <row r="6" spans="1:9" ht="14.25" customHeight="1" x14ac:dyDescent="0.3">
      <c r="A6" s="13">
        <v>10766931</v>
      </c>
      <c r="B6" s="13" t="str">
        <f>IFERROR(VLOOKUP(A6,[1]SOLICITANTES!A:N,4,FALSE),"")</f>
        <v xml:space="preserve">Pilar Begoña Serrano </v>
      </c>
      <c r="C6" s="14" t="s">
        <v>23</v>
      </c>
      <c r="D6" s="22" t="s">
        <v>27</v>
      </c>
      <c r="E6" s="14"/>
      <c r="F6" s="14" t="s">
        <v>23</v>
      </c>
      <c r="G6" s="14"/>
      <c r="H6" s="14">
        <v>1</v>
      </c>
      <c r="I6" s="14"/>
    </row>
    <row r="7" spans="1:9" ht="14.25" customHeight="1" x14ac:dyDescent="0.3">
      <c r="A7" s="13">
        <v>10765173</v>
      </c>
      <c r="B7" s="13" t="str">
        <f>IFERROR(VLOOKUP(A7,[1]SOLICITANTES!A:N,4,FALSE),"")</f>
        <v xml:space="preserve">Eloy Jesús  Sánchez-Cid </v>
      </c>
      <c r="C7" s="14" t="s">
        <v>23</v>
      </c>
      <c r="D7" s="22" t="s">
        <v>27</v>
      </c>
      <c r="E7" s="14" t="s">
        <v>23</v>
      </c>
      <c r="F7" s="14" t="s">
        <v>23</v>
      </c>
      <c r="G7" s="14">
        <v>1</v>
      </c>
      <c r="H7" s="14">
        <v>1</v>
      </c>
      <c r="I7" s="14"/>
    </row>
    <row r="8" spans="1:9" ht="14.25" customHeight="1" x14ac:dyDescent="0.3">
      <c r="A8" s="13">
        <v>10205608</v>
      </c>
      <c r="B8" s="13" t="str">
        <f>IFERROR(VLOOKUP(A8,[1]SOLICITANTES!A:N,4,FALSE),"")</f>
        <v xml:space="preserve">Ana Belen de Mingo </v>
      </c>
      <c r="C8" s="14" t="s">
        <v>23</v>
      </c>
      <c r="D8" s="22" t="s">
        <v>27</v>
      </c>
      <c r="E8" s="14" t="s">
        <v>23</v>
      </c>
      <c r="F8" s="14" t="s">
        <v>23</v>
      </c>
      <c r="G8" s="14">
        <v>1</v>
      </c>
      <c r="H8" s="14">
        <v>1</v>
      </c>
      <c r="I8" s="14"/>
    </row>
    <row r="9" spans="1:9" ht="14.25" customHeight="1" x14ac:dyDescent="0.3">
      <c r="A9" s="13">
        <v>10675421</v>
      </c>
      <c r="B9" s="13" t="str">
        <f>IFERROR(VLOOKUP(A9,[1]SOLICITANTES!A:N,4,FALSE),"")</f>
        <v xml:space="preserve">Belén Ortiz </v>
      </c>
      <c r="C9" s="14" t="s">
        <v>28</v>
      </c>
      <c r="D9" s="22" t="s">
        <v>27</v>
      </c>
      <c r="E9" s="14" t="s">
        <v>23</v>
      </c>
      <c r="F9" s="14"/>
      <c r="G9" s="14">
        <v>1</v>
      </c>
      <c r="H9" s="14"/>
      <c r="I9" s="14"/>
    </row>
    <row r="10" spans="1:9" ht="14.25" customHeight="1" x14ac:dyDescent="0.3">
      <c r="A10" s="13">
        <v>10764290</v>
      </c>
      <c r="B10" s="13" t="str">
        <f>IFERROR(VLOOKUP(A10,[1]SOLICITANTES!A:N,4,FALSE),"")</f>
        <v xml:space="preserve">MARÍA DURÁN </v>
      </c>
      <c r="C10" s="14" t="s">
        <v>29</v>
      </c>
      <c r="D10" s="22" t="s">
        <v>27</v>
      </c>
      <c r="E10" s="14"/>
      <c r="F10" s="14"/>
      <c r="G10" s="14"/>
      <c r="H10" s="14"/>
      <c r="I10" s="14"/>
    </row>
    <row r="11" spans="1:9" ht="14.25" customHeight="1" x14ac:dyDescent="0.3">
      <c r="A11" s="13">
        <v>9579478</v>
      </c>
      <c r="B11" s="13" t="str">
        <f>IFERROR(VLOOKUP(A11,[1]SOLICITANTES!A:N,4,FALSE),"")</f>
        <v xml:space="preserve">JUAN LUIS  MARINAS </v>
      </c>
      <c r="C11" s="14" t="s">
        <v>23</v>
      </c>
      <c r="D11" s="22" t="s">
        <v>31</v>
      </c>
      <c r="E11" s="14" t="s">
        <v>23</v>
      </c>
      <c r="F11" s="14" t="s">
        <v>23</v>
      </c>
      <c r="G11" s="14">
        <v>1</v>
      </c>
      <c r="H11" s="14">
        <v>1</v>
      </c>
      <c r="I11" s="14" t="s">
        <v>26</v>
      </c>
    </row>
    <row r="12" spans="1:9" ht="14.25" customHeight="1" x14ac:dyDescent="0.3">
      <c r="A12" s="26">
        <v>16952261</v>
      </c>
      <c r="B12" s="13" t="str">
        <f>IFERROR(VLOOKUP(A12,[1]SOLICITANTES!A:N,4,FALSE),"")</f>
        <v xml:space="preserve">Patricia García </v>
      </c>
      <c r="C12" s="14" t="s">
        <v>28</v>
      </c>
      <c r="D12" s="22" t="s">
        <v>32</v>
      </c>
      <c r="E12" s="14"/>
      <c r="F12" s="14"/>
      <c r="G12" s="14"/>
      <c r="H12" s="14"/>
      <c r="I12" s="14"/>
    </row>
    <row r="13" spans="1:9" ht="14.25" customHeight="1" x14ac:dyDescent="0.3">
      <c r="A13" s="13">
        <v>16952378</v>
      </c>
      <c r="B13" s="13" t="str">
        <f>IFERROR(VLOOKUP(A13,[1]SOLICITANTES!A:N,4,FALSE),"")</f>
        <v xml:space="preserve">Víctor Báez </v>
      </c>
      <c r="C13" s="14" t="s">
        <v>28</v>
      </c>
      <c r="D13" s="22" t="s">
        <v>32</v>
      </c>
      <c r="E13" s="14"/>
      <c r="F13" s="14"/>
      <c r="G13" s="14"/>
      <c r="H13" s="14"/>
      <c r="I13" s="14" t="s">
        <v>26</v>
      </c>
    </row>
    <row r="14" spans="1:9" ht="14.25" customHeight="1" x14ac:dyDescent="0.3">
      <c r="A14" s="13">
        <v>4235653</v>
      </c>
      <c r="B14" s="13" t="str">
        <f>IFERROR(VLOOKUP(A14,[1]SOLICITANTES!A:N,4,FALSE),"")</f>
        <v xml:space="preserve">JOSE MIGUEL CABRA </v>
      </c>
      <c r="C14" s="14" t="s">
        <v>30</v>
      </c>
      <c r="D14" s="22" t="s">
        <v>32</v>
      </c>
      <c r="E14" s="14" t="s">
        <v>30</v>
      </c>
      <c r="F14" s="14" t="s">
        <v>30</v>
      </c>
      <c r="G14" s="14">
        <v>1</v>
      </c>
      <c r="H14" s="14">
        <v>1</v>
      </c>
      <c r="I14" s="14"/>
    </row>
    <row r="15" spans="1:9" ht="14.25" customHeight="1" x14ac:dyDescent="0.3">
      <c r="A15" s="13">
        <v>4084133</v>
      </c>
      <c r="B15" s="13" t="str">
        <f>IFERROR(VLOOKUP(A15,[1]SOLICITANTES!A:N,4,FALSE),"")</f>
        <v xml:space="preserve">JOSÉ MIGUEL ALFONSO </v>
      </c>
      <c r="C15" s="14" t="s">
        <v>30</v>
      </c>
      <c r="D15" s="22" t="s">
        <v>33</v>
      </c>
      <c r="E15" s="14" t="s">
        <v>30</v>
      </c>
      <c r="F15" s="14" t="s">
        <v>30</v>
      </c>
      <c r="G15" s="14">
        <v>1</v>
      </c>
      <c r="H15" s="14">
        <v>1</v>
      </c>
      <c r="I15" s="14"/>
    </row>
    <row r="16" spans="1:9" ht="14.25" customHeight="1" x14ac:dyDescent="0.3">
      <c r="A16" s="13">
        <v>2045252</v>
      </c>
      <c r="B16" s="13" t="str">
        <f>IFERROR(VLOOKUP(A16,[1]SOLICITANTES!A:N,4,FALSE),"")</f>
        <v xml:space="preserve">María José  Serrano </v>
      </c>
      <c r="C16" s="14" t="s">
        <v>30</v>
      </c>
      <c r="D16" s="22" t="s">
        <v>34</v>
      </c>
      <c r="E16" s="14" t="s">
        <v>30</v>
      </c>
      <c r="F16" s="14" t="s">
        <v>30</v>
      </c>
      <c r="G16" s="14">
        <v>1</v>
      </c>
      <c r="H16" s="14">
        <v>1</v>
      </c>
      <c r="I16" s="14"/>
    </row>
    <row r="17" spans="1:9" ht="14.25" customHeight="1" x14ac:dyDescent="0.3">
      <c r="A17" s="13">
        <v>2046002</v>
      </c>
      <c r="B17" s="13" t="str">
        <f>IFERROR(VLOOKUP(A17,[1]SOLICITANTES!A:N,4,FALSE),"")</f>
        <v xml:space="preserve">Consuelo Dominguez </v>
      </c>
      <c r="C17" s="14" t="s">
        <v>30</v>
      </c>
      <c r="D17" s="22" t="s">
        <v>35</v>
      </c>
      <c r="E17" s="14" t="s">
        <v>30</v>
      </c>
      <c r="F17" s="14" t="s">
        <v>30</v>
      </c>
      <c r="G17" s="14">
        <v>1</v>
      </c>
      <c r="H17" s="14">
        <v>1</v>
      </c>
      <c r="I17" s="14"/>
    </row>
    <row r="18" spans="1:9" ht="14.25" customHeight="1" x14ac:dyDescent="0.3"/>
    <row r="19" spans="1:9" ht="14.25" customHeight="1" x14ac:dyDescent="0.3"/>
    <row r="20" spans="1:9" ht="14.25" customHeight="1" x14ac:dyDescent="0.3"/>
    <row r="21" spans="1:9" ht="14.25" customHeight="1" x14ac:dyDescent="0.3"/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2:B2"/>
  <mergeCells count="1">
    <mergeCell ref="E1:I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sqref="A1:I13"/>
    </sheetView>
  </sheetViews>
  <sheetFormatPr baseColWidth="10" defaultColWidth="14.44140625" defaultRowHeight="15" customHeight="1" x14ac:dyDescent="0.3"/>
  <cols>
    <col min="1" max="1" width="9" customWidth="1"/>
    <col min="2" max="2" width="20.33203125" customWidth="1"/>
    <col min="3" max="3" width="6.6640625" customWidth="1"/>
    <col min="4" max="4" width="8" customWidth="1"/>
    <col min="5" max="11" width="10.6640625" customWidth="1"/>
  </cols>
  <sheetData>
    <row r="1" spans="1:9" ht="14.25" customHeight="1" x14ac:dyDescent="0.3">
      <c r="A1" s="10"/>
      <c r="B1" s="10"/>
      <c r="C1" s="10"/>
      <c r="D1" s="10"/>
      <c r="E1" s="29" t="s">
        <v>2</v>
      </c>
      <c r="F1" s="29"/>
      <c r="G1" s="29"/>
      <c r="H1" s="29"/>
      <c r="I1" s="29"/>
    </row>
    <row r="2" spans="1:9" ht="14.25" customHeight="1" x14ac:dyDescent="0.3">
      <c r="A2" s="13" t="s">
        <v>4</v>
      </c>
      <c r="B2" s="13" t="s">
        <v>5</v>
      </c>
      <c r="C2" s="14" t="s">
        <v>8</v>
      </c>
      <c r="D2" s="14" t="s">
        <v>9</v>
      </c>
      <c r="E2" s="18" t="s">
        <v>10</v>
      </c>
      <c r="F2" s="18" t="s">
        <v>11</v>
      </c>
      <c r="G2" s="18" t="s">
        <v>52</v>
      </c>
      <c r="H2" s="18" t="s">
        <v>13</v>
      </c>
      <c r="I2" s="18" t="s">
        <v>14</v>
      </c>
    </row>
    <row r="3" spans="1:9" ht="14.25" customHeight="1" x14ac:dyDescent="0.3">
      <c r="A3" s="13">
        <v>7322845</v>
      </c>
      <c r="B3" s="13" t="str">
        <f>IFERROR(VLOOKUP(A3,[1]SOLICITANTES!A:N,4,FALSE),"")</f>
        <v xml:space="preserve">ALVARO PRIETO </v>
      </c>
      <c r="C3" s="14" t="s">
        <v>21</v>
      </c>
      <c r="D3" s="22" t="s">
        <v>27</v>
      </c>
      <c r="E3" s="14" t="s">
        <v>21</v>
      </c>
      <c r="F3" s="14" t="s">
        <v>21</v>
      </c>
      <c r="G3" s="14">
        <v>1</v>
      </c>
      <c r="H3" s="14">
        <v>1</v>
      </c>
      <c r="I3" s="14"/>
    </row>
    <row r="4" spans="1:9" ht="14.25" customHeight="1" x14ac:dyDescent="0.3">
      <c r="A4" s="13">
        <v>10761353</v>
      </c>
      <c r="B4" s="13" t="str">
        <f>IFERROR(VLOOKUP(A4,[1]SOLICITANTES!A:N,4,FALSE),"")</f>
        <v xml:space="preserve">Juan Carlos García </v>
      </c>
      <c r="C4" s="14" t="s">
        <v>22</v>
      </c>
      <c r="D4" s="22" t="s">
        <v>27</v>
      </c>
      <c r="E4" s="14" t="s">
        <v>22</v>
      </c>
      <c r="F4" s="14" t="s">
        <v>22</v>
      </c>
      <c r="G4" s="14">
        <v>1</v>
      </c>
      <c r="H4" s="14">
        <v>1</v>
      </c>
      <c r="I4" s="14"/>
    </row>
    <row r="5" spans="1:9" ht="14.25" customHeight="1" x14ac:dyDescent="0.3">
      <c r="A5" s="13">
        <v>10185628</v>
      </c>
      <c r="B5" s="13" t="str">
        <f>IFERROR(VLOOKUP(A5,[1]SOLICITANTES!A:N,4,FALSE),"")</f>
        <v xml:space="preserve">Enrique  Bilbao </v>
      </c>
      <c r="C5" s="14" t="s">
        <v>23</v>
      </c>
      <c r="D5" s="22" t="s">
        <v>27</v>
      </c>
      <c r="E5" s="14"/>
      <c r="F5" s="14"/>
      <c r="G5" s="14"/>
      <c r="H5" s="14"/>
      <c r="I5" s="14"/>
    </row>
    <row r="6" spans="1:9" ht="14.25" customHeight="1" x14ac:dyDescent="0.3">
      <c r="A6" s="13">
        <v>10766931</v>
      </c>
      <c r="B6" s="13" t="str">
        <f>IFERROR(VLOOKUP(A6,[1]SOLICITANTES!A:N,4,FALSE),"")</f>
        <v xml:space="preserve">Pilar Begoña Serrano </v>
      </c>
      <c r="C6" s="14" t="s">
        <v>23</v>
      </c>
      <c r="D6" s="22" t="s">
        <v>27</v>
      </c>
      <c r="E6" s="14"/>
      <c r="F6" s="14"/>
      <c r="G6" s="14"/>
      <c r="H6" s="14"/>
      <c r="I6" s="14"/>
    </row>
    <row r="7" spans="1:9" ht="14.25" customHeight="1" x14ac:dyDescent="0.3">
      <c r="A7" s="13">
        <v>10765173</v>
      </c>
      <c r="B7" s="13" t="str">
        <f>IFERROR(VLOOKUP(A7,[1]SOLICITANTES!A:N,4,FALSE),"")</f>
        <v xml:space="preserve">Eloy Jesús  Sánchez-Cid </v>
      </c>
      <c r="C7" s="14" t="s">
        <v>23</v>
      </c>
      <c r="D7" s="22" t="s">
        <v>27</v>
      </c>
      <c r="E7" s="14" t="s">
        <v>23</v>
      </c>
      <c r="F7" s="14" t="s">
        <v>23</v>
      </c>
      <c r="G7" s="14">
        <v>1</v>
      </c>
      <c r="H7" s="14">
        <v>1</v>
      </c>
      <c r="I7" s="14"/>
    </row>
    <row r="8" spans="1:9" ht="14.25" customHeight="1" x14ac:dyDescent="0.3">
      <c r="A8" s="13">
        <v>10205608</v>
      </c>
      <c r="B8" s="13" t="str">
        <f>IFERROR(VLOOKUP(A8,[1]SOLICITANTES!A:N,4,FALSE),"")</f>
        <v xml:space="preserve">Ana Belen de Mingo </v>
      </c>
      <c r="C8" s="14" t="s">
        <v>23</v>
      </c>
      <c r="D8" s="22" t="s">
        <v>27</v>
      </c>
      <c r="E8" s="14"/>
      <c r="F8" s="14"/>
      <c r="G8" s="14"/>
      <c r="H8" s="14"/>
      <c r="I8" s="14"/>
    </row>
    <row r="9" spans="1:9" ht="14.25" customHeight="1" x14ac:dyDescent="0.3">
      <c r="A9" s="13">
        <v>10675421</v>
      </c>
      <c r="B9" s="13" t="str">
        <f>IFERROR(VLOOKUP(A9,[1]SOLICITANTES!A:N,4,FALSE),"")</f>
        <v xml:space="preserve">Belén Ortiz </v>
      </c>
      <c r="C9" s="14" t="s">
        <v>28</v>
      </c>
      <c r="D9" s="22" t="s">
        <v>27</v>
      </c>
      <c r="E9" s="14" t="s">
        <v>23</v>
      </c>
      <c r="F9" s="14" t="s">
        <v>23</v>
      </c>
      <c r="G9" s="14">
        <v>1</v>
      </c>
      <c r="H9" s="14">
        <v>1</v>
      </c>
      <c r="I9" s="14"/>
    </row>
    <row r="10" spans="1:9" ht="14.25" customHeight="1" x14ac:dyDescent="0.3">
      <c r="A10" s="13">
        <v>10764290</v>
      </c>
      <c r="B10" s="13" t="str">
        <f>IFERROR(VLOOKUP(A10,[1]SOLICITANTES!A:N,4,FALSE),"")</f>
        <v xml:space="preserve">MARÍA DURÁN </v>
      </c>
      <c r="C10" s="14" t="s">
        <v>29</v>
      </c>
      <c r="D10" s="22" t="s">
        <v>27</v>
      </c>
      <c r="E10" s="14"/>
      <c r="F10" s="14"/>
      <c r="G10" s="14"/>
      <c r="H10" s="14"/>
      <c r="I10" s="14"/>
    </row>
    <row r="11" spans="1:9" ht="14.25" customHeight="1" x14ac:dyDescent="0.3">
      <c r="A11" s="13">
        <v>9579478</v>
      </c>
      <c r="B11" s="13" t="str">
        <f>IFERROR(VLOOKUP(A11,[1]SOLICITANTES!A:N,4,FALSE),"")</f>
        <v xml:space="preserve">JUAN LUIS  MARINAS </v>
      </c>
      <c r="C11" s="14" t="s">
        <v>23</v>
      </c>
      <c r="D11" s="22" t="s">
        <v>31</v>
      </c>
      <c r="E11" s="14" t="s">
        <v>23</v>
      </c>
      <c r="F11" s="14" t="s">
        <v>23</v>
      </c>
      <c r="G11" s="14">
        <v>1</v>
      </c>
      <c r="H11" s="14">
        <v>1</v>
      </c>
      <c r="I11" s="14" t="s">
        <v>26</v>
      </c>
    </row>
    <row r="12" spans="1:9" ht="14.25" customHeight="1" x14ac:dyDescent="0.3">
      <c r="A12" s="26">
        <v>16952261</v>
      </c>
      <c r="B12" s="13" t="str">
        <f>IFERROR(VLOOKUP(A12,[1]SOLICITANTES!A:N,4,FALSE),"")</f>
        <v xml:space="preserve">Patricia García </v>
      </c>
      <c r="C12" s="14" t="s">
        <v>28</v>
      </c>
      <c r="D12" s="22" t="s">
        <v>32</v>
      </c>
      <c r="E12" s="14" t="s">
        <v>23</v>
      </c>
      <c r="F12" s="14" t="s">
        <v>23</v>
      </c>
      <c r="G12" s="14">
        <v>1</v>
      </c>
      <c r="H12" s="14">
        <v>1</v>
      </c>
      <c r="I12" s="14"/>
    </row>
    <row r="13" spans="1:9" ht="14.25" customHeight="1" x14ac:dyDescent="0.3">
      <c r="A13" s="13">
        <v>16952378</v>
      </c>
      <c r="B13" s="13" t="str">
        <f>IFERROR(VLOOKUP(A13,[1]SOLICITANTES!A:N,4,FALSE),"")</f>
        <v xml:space="preserve">Víctor Báez </v>
      </c>
      <c r="C13" s="14" t="s">
        <v>28</v>
      </c>
      <c r="D13" s="22" t="s">
        <v>32</v>
      </c>
      <c r="E13" s="14" t="s">
        <v>23</v>
      </c>
      <c r="F13" s="14" t="s">
        <v>23</v>
      </c>
      <c r="G13" s="14">
        <v>1</v>
      </c>
      <c r="H13" s="14">
        <v>1</v>
      </c>
      <c r="I13" s="14" t="s">
        <v>26</v>
      </c>
    </row>
    <row r="14" spans="1:9" ht="14.25" customHeight="1" x14ac:dyDescent="0.3"/>
    <row r="15" spans="1:9" ht="14.25" customHeight="1" x14ac:dyDescent="0.3"/>
    <row r="16" spans="1: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E1:I1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4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sqref="A1:F7"/>
    </sheetView>
  </sheetViews>
  <sheetFormatPr baseColWidth="10" defaultColWidth="14.44140625" defaultRowHeight="15" customHeight="1" x14ac:dyDescent="0.3"/>
  <cols>
    <col min="1" max="1" width="9" customWidth="1"/>
    <col min="2" max="2" width="20.33203125" customWidth="1"/>
    <col min="3" max="3" width="6.6640625" customWidth="1"/>
    <col min="4" max="4" width="8" customWidth="1"/>
    <col min="5" max="5" width="6.77734375" bestFit="1" customWidth="1"/>
    <col min="6" max="6" width="8" bestFit="1" customWidth="1"/>
  </cols>
  <sheetData>
    <row r="1" spans="1:6" ht="14.25" customHeight="1" x14ac:dyDescent="0.3">
      <c r="A1" s="10"/>
      <c r="B1" s="10"/>
      <c r="C1" s="10"/>
      <c r="D1" s="10"/>
      <c r="E1" s="30" t="s">
        <v>3</v>
      </c>
      <c r="F1" s="32"/>
    </row>
    <row r="2" spans="1:6" ht="14.25" customHeight="1" x14ac:dyDescent="0.3">
      <c r="A2" s="13" t="s">
        <v>4</v>
      </c>
      <c r="B2" s="13" t="s">
        <v>5</v>
      </c>
      <c r="C2" s="14" t="s">
        <v>8</v>
      </c>
      <c r="D2" s="14" t="s">
        <v>9</v>
      </c>
      <c r="E2" s="19" t="s">
        <v>16</v>
      </c>
      <c r="F2" s="19" t="s">
        <v>52</v>
      </c>
    </row>
    <row r="3" spans="1:6" ht="14.25" customHeight="1" x14ac:dyDescent="0.3">
      <c r="A3" s="13">
        <v>7322845</v>
      </c>
      <c r="B3" s="13" t="str">
        <f>IFERROR(VLOOKUP(A3,[1]SOLICITANTES!A:N,4,FALSE),"")</f>
        <v xml:space="preserve">ALVARO PRIETO </v>
      </c>
      <c r="C3" s="14" t="s">
        <v>21</v>
      </c>
      <c r="D3" s="22" t="s">
        <v>27</v>
      </c>
      <c r="E3" s="14" t="s">
        <v>21</v>
      </c>
      <c r="F3" s="14">
        <v>1</v>
      </c>
    </row>
    <row r="4" spans="1:6" ht="14.25" customHeight="1" x14ac:dyDescent="0.3">
      <c r="A4" s="13">
        <v>10761353</v>
      </c>
      <c r="B4" s="13" t="str">
        <f>IFERROR(VLOOKUP(A4,[1]SOLICITANTES!A:N,4,FALSE),"")</f>
        <v xml:space="preserve">Juan Carlos García </v>
      </c>
      <c r="C4" s="14" t="s">
        <v>22</v>
      </c>
      <c r="D4" s="22" t="s">
        <v>27</v>
      </c>
      <c r="E4" s="14" t="s">
        <v>22</v>
      </c>
      <c r="F4" s="14">
        <v>1</v>
      </c>
    </row>
    <row r="5" spans="1:6" ht="14.25" customHeight="1" x14ac:dyDescent="0.3">
      <c r="A5" s="13">
        <v>10765173</v>
      </c>
      <c r="B5" s="13" t="str">
        <f>IFERROR(VLOOKUP(A5,[1]SOLICITANTES!A:N,4,FALSE),"")</f>
        <v xml:space="preserve">Eloy Jesús  Sánchez-Cid </v>
      </c>
      <c r="C5" s="14" t="s">
        <v>23</v>
      </c>
      <c r="D5" s="22" t="s">
        <v>27</v>
      </c>
      <c r="E5" s="14" t="s">
        <v>23</v>
      </c>
      <c r="F5" s="14">
        <v>1</v>
      </c>
    </row>
    <row r="6" spans="1:6" ht="14.25" customHeight="1" x14ac:dyDescent="0.3">
      <c r="A6" s="26">
        <v>16952261</v>
      </c>
      <c r="B6" s="13" t="str">
        <f>IFERROR(VLOOKUP(A6,[1]SOLICITANTES!A:N,4,FALSE),"")</f>
        <v xml:space="preserve">Patricia García </v>
      </c>
      <c r="C6" s="14" t="s">
        <v>28</v>
      </c>
      <c r="D6" s="22" t="s">
        <v>32</v>
      </c>
      <c r="E6" s="14" t="s">
        <v>23</v>
      </c>
      <c r="F6" s="14">
        <v>1</v>
      </c>
    </row>
    <row r="7" spans="1:6" ht="14.25" customHeight="1" x14ac:dyDescent="0.3">
      <c r="A7" s="13">
        <v>16952378</v>
      </c>
      <c r="B7" s="13" t="str">
        <f>IFERROR(VLOOKUP(A7,[1]SOLICITANTES!A:N,4,FALSE),"")</f>
        <v xml:space="preserve">Víctor Báez </v>
      </c>
      <c r="C7" s="14" t="s">
        <v>28</v>
      </c>
      <c r="D7" s="22" t="s">
        <v>32</v>
      </c>
      <c r="E7" s="14" t="s">
        <v>23</v>
      </c>
      <c r="F7" s="14">
        <v>1</v>
      </c>
    </row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mergeCells count="1">
    <mergeCell ref="E1:F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PLANIF</vt:lpstr>
      <vt:lpstr>PRESUPUESTO</vt:lpstr>
      <vt:lpstr>DESIGNACION - JUEVES</vt:lpstr>
      <vt:lpstr>DESIGNACION - VIERNES</vt:lpstr>
      <vt:lpstr>DESIGNACION - SABADO</vt:lpstr>
      <vt:lpstr>DESIGNACION - 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Juankar .</dc:creator>
  <cp:lastModifiedBy>Juankar .</cp:lastModifiedBy>
  <dcterms:created xsi:type="dcterms:W3CDTF">2024-09-11T11:39:10Z</dcterms:created>
  <dcterms:modified xsi:type="dcterms:W3CDTF">2024-09-12T16:20:02Z</dcterms:modified>
</cp:coreProperties>
</file>