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0DA4AB64-B4DA-4E19-B0E2-9B23D8D164F9}" xr6:coauthVersionLast="47" xr6:coauthVersionMax="47" xr10:uidLastSave="{00000000-0000-0000-0000-000000000000}"/>
  <bookViews>
    <workbookView xWindow="-120" yWindow="-120" windowWidth="29040" windowHeight="15990" firstSheet="2" activeTab="2" xr2:uid="{12B4FC67-21C4-4D5C-8DC5-B167C92D4281}"/>
  </bookViews>
  <sheets>
    <sheet name="Item Audit &amp; Grading 2023" sheetId="5" state="hidden" r:id="rId1"/>
    <sheet name="Guidance DLR" sheetId="7" state="hidden" r:id="rId2"/>
    <sheet name="KPI 2024" sheetId="1" r:id="rId3"/>
    <sheet name="Simulasi Calculation Bobot" sheetId="4" state="hidden" r:id="rId4"/>
    <sheet name="Summary Bobot" sheetId="8" state="hidden" r:id="rId5"/>
    <sheet name="Sheet2" sheetId="2" state="hidden" r:id="rId6"/>
    <sheet name="Sheet3" sheetId="3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a" localSheetId="3">#REF!</definedName>
    <definedName name="\a">#REF!</definedName>
    <definedName name="\b" localSheetId="3">#REF!</definedName>
    <definedName name="\b">#REF!</definedName>
    <definedName name="\c" localSheetId="3">#REF!</definedName>
    <definedName name="\c">#REF!</definedName>
    <definedName name="\d">#REF!</definedName>
    <definedName name="\e">#REF!</definedName>
    <definedName name="__IntlFixup" hidden="1">TRUE</definedName>
    <definedName name="_112131880I">#REF!</definedName>
    <definedName name="_112131880L">#REF!</definedName>
    <definedName name="_BQ4.1" hidden="1">#REF!</definedName>
    <definedName name="_xlnm._FilterDatabase" localSheetId="0" hidden="1">'Item Audit &amp; Grading 2023'!$B$2:$I$242</definedName>
    <definedName name="_xlnm._FilterDatabase" localSheetId="2" hidden="1">'KPI 2024'!$A$2:$J$196</definedName>
    <definedName name="_xlnm._FilterDatabase" localSheetId="3" hidden="1">'Simulasi Calculation Bobot'!$B$11:$K$205</definedName>
    <definedName name="_Order1" hidden="1">0</definedName>
    <definedName name="a" localSheetId="3">#REF!</definedName>
    <definedName name="a">#REF!</definedName>
    <definedName name="A._Estimated_Peak_Cash_Needs" localSheetId="3">#REF!</definedName>
    <definedName name="A._Estimated_Peak_Cash_Needs">#REF!</definedName>
    <definedName name="a1IV10">#REF!</definedName>
    <definedName name="aa">#REF!</definedName>
    <definedName name="aaa">#REF!</definedName>
    <definedName name="abc">#REF!</definedName>
    <definedName name="ABlock_Cell">#REF!</definedName>
    <definedName name="ACT">#REF!</definedName>
    <definedName name="ACT_HMSI">[1]HMSI!$AE$7:$AP$193</definedName>
    <definedName name="ACTUAL">#REF!</definedName>
    <definedName name="ACTUAL.">#REF!</definedName>
    <definedName name="ada">'[2]Data Unit'!$B$3:$D$159</definedName>
    <definedName name="adfads">#REF!</definedName>
    <definedName name="ADXA">'[2]Data Unit'!$B$3:$D$159</definedName>
    <definedName name="AGUS">'[3]HMSI MEDAN'!#REF!</definedName>
    <definedName name="Allotment">[4]配当区分!$A$2:$A$4</definedName>
    <definedName name="Allotment2">[5]配当区分!$A$2:$A$4</definedName>
    <definedName name="Allowance">#REF!</definedName>
    <definedName name="area">[6]Sheet8!$O$2:$O$7</definedName>
    <definedName name="area1">[7]Data!$W$3:$W$8</definedName>
    <definedName name="area3">'[6]DASHBOARD SEGMEN'!$B$64:$B$68</definedName>
    <definedName name="ASA">'[2]Data Unit'!$B$3:$D$159</definedName>
    <definedName name="asas">#REF!</definedName>
    <definedName name="asasa">#REF!</definedName>
    <definedName name="asasadasd">#REF!</definedName>
    <definedName name="asd">#REF!</definedName>
    <definedName name="asdasx">#REF!</definedName>
    <definedName name="asst_manager">#REF!</definedName>
    <definedName name="ASSYUKU_RIYU">[8]圧縮事由!$A$2:$A$5</definedName>
    <definedName name="axasxa">#REF!</definedName>
    <definedName name="b">#REF!</definedName>
    <definedName name="BAG">[9]SOURCE!$K$4:$K$8</definedName>
    <definedName name="base">#REF!</definedName>
    <definedName name="BLN">[10]DATA!$B$12:$B$23</definedName>
    <definedName name="BODY">'[11]Data Unit'!$B$3:$D$52</definedName>
    <definedName name="brusli">'[3]HMSI MEDAN'!#REF!</definedName>
    <definedName name="Budget_Type">[1]FinancialMonth!$I$2:$I$3</definedName>
    <definedName name="BULAN">[9]SOURCE!$M$4:$M$10</definedName>
    <definedName name="bulan2">[6]Sheet8!$G$2:$G$13</definedName>
    <definedName name="C._IHB_Credit_Facility">#REF!</definedName>
    <definedName name="cate">'[12]DATA RAW'!$B$3:$B$7</definedName>
    <definedName name="category">'[12]DATA RAW'!$G$3:$G$7</definedName>
    <definedName name="category1">[7]Data!$N$3:$N$7</definedName>
    <definedName name="category2">'[13]Data Base'!$D$13:$D$50</definedName>
    <definedName name="category3">'[13]Data Base'!$E$13:$E$79</definedName>
    <definedName name="CCC">#REF!</definedName>
    <definedName name="CCO_Dealer">'[14]List CCO'!$B$4:$B$53</definedName>
    <definedName name="CCO_Dealer1">'[15]List CCO'!$B$4:$B$54</definedName>
    <definedName name="checklist">[16]source!$C$3:$C$4</definedName>
    <definedName name="CHOUSEI_NAME">#REF!</definedName>
    <definedName name="ChouseiName" hidden="1">[17]調整項目マスタ!$A$3:$B$100</definedName>
    <definedName name="ChouseuName2" hidden="1">[18]調整項目マスタ!$A$3:$B$100</definedName>
    <definedName name="COGS_Act14">'[19]Sales &amp; COGS'!$F$160:$R$236</definedName>
    <definedName name="Company_name">'[20]1) Application'!$G$3</definedName>
    <definedName name="d">#REF!</definedName>
    <definedName name="D_COMPACSS">#REF!</definedName>
    <definedName name="D_FCHECKUSER_TMC">#REF!</definedName>
    <definedName name="da">'[2]Data Unit'!$B$3:$D$159</definedName>
    <definedName name="DATA">#REF!</definedName>
    <definedName name="Data.Dump" hidden="1">OFFSET([21]!Data.Top.Left,1,0)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1">#REF!</definedName>
    <definedName name="DATA2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akm">'[22]KM Update'!$A$4:$D$65</definedName>
    <definedName name="DATAUNIT">[23]Sheet1!$A$2:$B$496</definedName>
    <definedName name="DAXDX">'[2]Data Unit'!$B$3:$D$159</definedName>
    <definedName name="Dealer">[24]Dealer!$D$3:$D$43</definedName>
    <definedName name="DEALER5">[7]Data!$J$1:$J$43</definedName>
    <definedName name="destination_trip">[16]source!$H$3:$H$4</definedName>
    <definedName name="dfsd">#REF!</definedName>
    <definedName name="dfsdfe">#REF!</definedName>
    <definedName name="dgm">#REF!</definedName>
    <definedName name="DIVISI">"$#REF!.$E$2:$BA$117"</definedName>
    <definedName name="Division">[25]Data!$F$2:$F$19</definedName>
    <definedName name="DivName">[26]FinancialMonth!$J$3:$J$20</definedName>
    <definedName name="dsax">'[2]Data Unit'!$B$3:$D$159</definedName>
    <definedName name="dsd">#REF!</definedName>
    <definedName name="dsds">#REF!</definedName>
    <definedName name="e">#REF!</definedName>
    <definedName name="erwerwd">#REF!</definedName>
    <definedName name="Estimated_Peak_Cash_Needs">#REF!</definedName>
    <definedName name="ewewe">#REF!</definedName>
    <definedName name="Excel_BuiltIn_Print_Area">"$#REF!.$A$1:$E$51"</definedName>
    <definedName name="f">#REF!</definedName>
    <definedName name="fdfw">#REF!</definedName>
    <definedName name="FEBRUARI">#REF!</definedName>
    <definedName name="ffff">#REF!</definedName>
    <definedName name="ffgdf">[6]Sheet8!$L$2:$L$6</definedName>
    <definedName name="file">[27]Daily!$B$5:$AD$81</definedName>
    <definedName name="fileagustus">#REF!</definedName>
    <definedName name="fin">#REF!</definedName>
    <definedName name="FIN_BENGKEL">#REF!</definedName>
    <definedName name="FIN_BF">#REF!</definedName>
    <definedName name="fina">#REF!</definedName>
    <definedName name="FINA2">#REF!</definedName>
    <definedName name="Financial_Month">[28]FinancialMonth!$D$3:$D$230</definedName>
    <definedName name="Financial_Month2">[1]FinancialMonth!$D$38:$D$49</definedName>
    <definedName name="Fiscal_Year">[26]FinancialMonth!$H$3:$H$19</definedName>
    <definedName name="FiscalYear">[1]FinancialMonth!$K$2:$K$11</definedName>
    <definedName name="fsdsd">#REF!</definedName>
    <definedName name="FY_GP">'[29]GP Data'!#REF!</definedName>
    <definedName name="g">#REF!</definedName>
    <definedName name="GameState">#REF!</definedName>
    <definedName name="ge">#REF!</definedName>
    <definedName name="GEN_KIN">#REF!</definedName>
    <definedName name="GENSEN">[30]リスト3!$A$2:$A$4</definedName>
    <definedName name="gfghf">#REF!</definedName>
    <definedName name="gm">#REF!</definedName>
    <definedName name="grd">#REF!</definedName>
    <definedName name="Group_Catt">[28]Map!$AD$2:$AG$261</definedName>
    <definedName name="gsjfhs">'[2]Data Unit'!$B$3:$D$159</definedName>
    <definedName name="HARGA">#REF!</definedName>
    <definedName name="hg">'[2]Data Unit'!$B$3:$D$159</definedName>
    <definedName name="HORYU">#REF!</definedName>
    <definedName name="HOUJIN_NAME">#REF!</definedName>
    <definedName name="HTML_CodePage" hidden="1">1252</definedName>
    <definedName name="HTML_Control" localSheetId="0" hidden="1">{"'Leverage'!$B$2:$M$418"}</definedName>
    <definedName name="HTML_Control" localSheetId="3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HB_Credit_Facility">#REF!</definedName>
    <definedName name="InputNumEikyu1" hidden="1">#REF!</definedName>
    <definedName name="InputNumEikyu2" hidden="1">#REF!</definedName>
    <definedName name="InputNumEikyu3" hidden="1">#REF!</definedName>
    <definedName name="InputNumEikyu4" hidden="1">#REF!</definedName>
    <definedName name="InputNumEikyu5" hidden="1">#REF!</definedName>
    <definedName name="InputNumEikyu6" hidden="1">#REF!</definedName>
    <definedName name="InputNumIGai1" hidden="1">#REF!</definedName>
    <definedName name="InputNumIGai2" hidden="1">#REF!</definedName>
    <definedName name="InputNumIGai3" hidden="1">#REF!</definedName>
    <definedName name="InputNumIGai4" hidden="1">#REF!</definedName>
    <definedName name="InputNumIGai5" hidden="1">#REF!</definedName>
    <definedName name="InputNumIGai6" hidden="1">#REF!</definedName>
    <definedName name="InputNumSai1" hidden="1">#REF!</definedName>
    <definedName name="InputNumSai2" hidden="1">#REF!</definedName>
    <definedName name="InputNumSai3" hidden="1">#REF!</definedName>
    <definedName name="InputNumSai4" hidden="1">#REF!</definedName>
    <definedName name="InputNumSai5" hidden="1">#REF!</definedName>
    <definedName name="InputNumSai6" hidden="1">#REF!</definedName>
    <definedName name="InputNumShyorai1" localSheetId="3" hidden="1">#REF!,#REF!,#REF!,#REF!,#REF!,#REF!</definedName>
    <definedName name="InputNumShyorai1" hidden="1">#REF!,#REF!,#REF!,#REF!,#REF!,#REF!</definedName>
    <definedName name="InputNumShyorai2" hidden="1">#REF!,#REF!,#REF!,#REF!,#REF!</definedName>
    <definedName name="InputNumShyorai3" hidden="1">#REF!,#REF!,#REF!,#REF!,#REF!</definedName>
    <definedName name="InputNumShyorai4" hidden="1">#REF!,#REF!,#REF!,#REF!,#REF!</definedName>
    <definedName name="InputNumShyorai5" hidden="1">#REF!,#REF!,#REF!,#REF!,#REF!</definedName>
    <definedName name="InputNumShyorai6" hidden="1">#REF!,#REF!</definedName>
    <definedName name="IOPJLONKLSDJNVLKSNVLSV">#REF!</definedName>
    <definedName name="Jabo">#REF!</definedName>
    <definedName name="Jabotabek">#REF!</definedName>
    <definedName name="k">#REF!</definedName>
    <definedName name="kategory">[31]Sheet1!$H$2:$H$6</definedName>
    <definedName name="KKKKKKKKKKKK">#REF!</definedName>
    <definedName name="km">#REF!</definedName>
    <definedName name="KMDUADELAPAN">#REF!</definedName>
    <definedName name="KMDUAEMPAT">#REF!</definedName>
    <definedName name="KMDUAENAM">#REF!</definedName>
    <definedName name="KMDUALAPAN">#REF!</definedName>
    <definedName name="KMDUALIMA">#REF!</definedName>
    <definedName name="KMDUATIGA">#REF!</definedName>
    <definedName name="KMLIMABELAS">#REF!</definedName>
    <definedName name="KMSEMBILAN">#REF!</definedName>
    <definedName name="KMTUJUH">#REF!</definedName>
    <definedName name="KODEBARANG">'[32]MASTER DATA'!$C$3:$C$203</definedName>
    <definedName name="Kodok">#REF!</definedName>
    <definedName name="Kota">[33]Kota!$B$2:$B$501</definedName>
    <definedName name="KPI">#REF!</definedName>
    <definedName name="level">#REF!</definedName>
    <definedName name="level_list">[16]Sheet3!$G$2:$G$7</definedName>
    <definedName name="list_employee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_CNSLSCOP" localSheetId="3">#REF!</definedName>
    <definedName name="M_CNSLSCOP">#REF!</definedName>
    <definedName name="M_COMPANY" localSheetId="3">#REF!</definedName>
    <definedName name="M_COMPANY">#REF!</definedName>
    <definedName name="M_COMPIDST" localSheetId="3">#REF!</definedName>
    <definedName name="M_COMPIDST">#REF!</definedName>
    <definedName name="M_COUNTRY">#REF!</definedName>
    <definedName name="M_EXCGRATE">[34]決算アップ!#REF!</definedName>
    <definedName name="manager">#REF!</definedName>
    <definedName name="Mar">#REF!</definedName>
    <definedName name="Marketing">'[13]Data Base'!$E$3:$E$7</definedName>
    <definedName name="Match_ActSalesQty">'[19]Sales &amp; COGS'!$B$2:$B$78</definedName>
    <definedName name="MAtch_Rdown">[28]RDown!$C$2:$C$192</definedName>
    <definedName name="Match_SalesExp">[35]ReconHarto!$A$4:$A$12</definedName>
    <definedName name="MATCH_SUM_HMSI">[1]HMSI!$AC$7:$AC$193</definedName>
    <definedName name="MENU">#REF!</definedName>
    <definedName name="MONTH">#REF!</definedName>
    <definedName name="month1">[7]Data!$D$14:$D$25</definedName>
    <definedName name="nama">'[27]Service On Site'!$D$37:$E$46</definedName>
    <definedName name="nama1">#REF!</definedName>
    <definedName name="nama10">#REF!</definedName>
    <definedName name="namaa">#REF!</definedName>
    <definedName name="NO">#REF!</definedName>
    <definedName name="OBJ_F_INF_D_TBL">#REF!</definedName>
    <definedName name="OBP">#REF!</definedName>
    <definedName name="OBP_HMSI">[1]HMSI!$AR$7:$BC$193</definedName>
    <definedName name="Ownership" hidden="1">OFFSET([21]!Data.Top.Left,1,0)</definedName>
    <definedName name="P">#REF!</definedName>
    <definedName name="page\x2dtotal">#REF!</definedName>
    <definedName name="page\x2dtotal\x2dmaster0">#REF!</definedName>
    <definedName name="periode">'[13]Data Base'!$A$3:$A$10</definedName>
    <definedName name="pilcomp">[6]Sheet8!$O$46:$O$47</definedName>
    <definedName name="PKS">[36]Estate!$E$4:$E$27</definedName>
    <definedName name="positionList">'[37]SRC LIST'!$C$3:$C$13</definedName>
    <definedName name="PREDIKTIF">#REF!</definedName>
    <definedName name="PREDIKTIF__107">#REF!</definedName>
    <definedName name="PREDIKTIF_1">#REF!</definedName>
    <definedName name="PREDIKTIF_10">#REF!</definedName>
    <definedName name="PREDIKTIF_100">#REF!</definedName>
    <definedName name="PREDIKTIF_101">#REF!</definedName>
    <definedName name="PREDIKTIF_102">#REF!</definedName>
    <definedName name="PREDIKTIF_103">#REF!</definedName>
    <definedName name="PREDIKTIF_104">#REF!</definedName>
    <definedName name="PREDIKTIF_105">#REF!</definedName>
    <definedName name="PREDIKTIF_106">#REF!</definedName>
    <definedName name="PREDIKTIF_107">#REF!</definedName>
    <definedName name="PREDIKTIF_108">#REF!</definedName>
    <definedName name="PREDIKTIF_109">#REF!</definedName>
    <definedName name="PREDIKTIF_11">#REF!</definedName>
    <definedName name="PREDIKTIF_110">#REF!</definedName>
    <definedName name="PREDIKTIF_111">#REF!</definedName>
    <definedName name="PREDIKTIF_112">#REF!</definedName>
    <definedName name="PREDIKTIF_113">#REF!</definedName>
    <definedName name="PREDIKTIF_114">#REF!</definedName>
    <definedName name="PREDIKTIF_115">#REF!</definedName>
    <definedName name="PREDIKTIF_116">#REF!</definedName>
    <definedName name="PREDIKTIF_117">#REF!</definedName>
    <definedName name="PREDIKTIF_118">#REF!</definedName>
    <definedName name="PREDIKTIF_119">#REF!</definedName>
    <definedName name="PREDIKTIF_12">#REF!</definedName>
    <definedName name="PREDIKTIF_120">#REF!</definedName>
    <definedName name="PREDIKTIF_121">#REF!</definedName>
    <definedName name="PREDIKTIF_122">#REF!</definedName>
    <definedName name="PREDIKTIF_123">#REF!</definedName>
    <definedName name="PREDIKTIF_124">#REF!</definedName>
    <definedName name="PREDIKTIF_125">#REF!</definedName>
    <definedName name="PREDIKTIF_126">#REF!</definedName>
    <definedName name="PREDIKTIF_127">#REF!</definedName>
    <definedName name="PREDIKTIF_128">#REF!</definedName>
    <definedName name="PREDIKTIF_129">#REF!</definedName>
    <definedName name="PREDIKTIF_13">#REF!</definedName>
    <definedName name="PREDIKTIF_130">#REF!</definedName>
    <definedName name="PREDIKTIF_131">#REF!</definedName>
    <definedName name="PREDIKTIF_132">#REF!</definedName>
    <definedName name="PREDIKTIF_133">#REF!</definedName>
    <definedName name="PREDIKTIF_134">#REF!</definedName>
    <definedName name="PREDIKTIF_135">#REF!</definedName>
    <definedName name="PREDIKTIF_136">#REF!</definedName>
    <definedName name="PREDIKTIF_137">#REF!</definedName>
    <definedName name="PREDIKTIF_138">#REF!</definedName>
    <definedName name="PREDIKTIF_139">#REF!</definedName>
    <definedName name="PREDIKTIF_14">#REF!</definedName>
    <definedName name="PREDIKTIF_140">#REF!</definedName>
    <definedName name="PREDIKTIF_15">#REF!</definedName>
    <definedName name="PREDIKTIF_16">#REF!</definedName>
    <definedName name="PREDIKTIF_17">#REF!</definedName>
    <definedName name="PREDIKTIF_18">#REF!</definedName>
    <definedName name="PREDIKTIF_19">#REF!</definedName>
    <definedName name="PREDIKTIF_2">#REF!</definedName>
    <definedName name="PREDIKTIF_20">#REF!</definedName>
    <definedName name="PREDIKTIF_21">#REF!</definedName>
    <definedName name="PREDIKTIF_22">#REF!</definedName>
    <definedName name="PREDIKTIF_23">#REF!</definedName>
    <definedName name="PREDIKTIF_24">#REF!</definedName>
    <definedName name="PREDIKTIF_25">#REF!</definedName>
    <definedName name="PREDIKTIF_26">#REF!</definedName>
    <definedName name="PREDIKTIF_27">#REF!</definedName>
    <definedName name="PREDIKTIF_28">#REF!</definedName>
    <definedName name="PREDIKTIF_29">#REF!</definedName>
    <definedName name="PREDIKTIF_3">#REF!</definedName>
    <definedName name="PREDIKTIF_30">#REF!</definedName>
    <definedName name="PREDIKTIF_31">#REF!</definedName>
    <definedName name="PREDIKTIF_32">#REF!</definedName>
    <definedName name="PREDIKTIF_33">#REF!</definedName>
    <definedName name="PREDIKTIF_34">#REF!</definedName>
    <definedName name="PREDIKTIF_35">#REF!</definedName>
    <definedName name="PREDIKTIF_36">#REF!</definedName>
    <definedName name="PREDIKTIF_37">#REF!</definedName>
    <definedName name="PREDIKTIF_38">#REF!</definedName>
    <definedName name="PREDIKTIF_39">#REF!</definedName>
    <definedName name="PREDIKTIF_4">#REF!</definedName>
    <definedName name="PREDIKTIF_40">#REF!</definedName>
    <definedName name="PREDIKTIF_41">#REF!</definedName>
    <definedName name="PREDIKTIF_42">#REF!</definedName>
    <definedName name="PREDIKTIF_43">#REF!</definedName>
    <definedName name="PREDIKTIF_44">#REF!</definedName>
    <definedName name="PREDIKTIF_45">#REF!</definedName>
    <definedName name="PREDIKTIF_46">#REF!</definedName>
    <definedName name="PREDIKTIF_47">#REF!</definedName>
    <definedName name="PREDIKTIF_48">#REF!</definedName>
    <definedName name="PREDIKTIF_49">#REF!</definedName>
    <definedName name="PREDIKTIF_5">#REF!</definedName>
    <definedName name="PREDIKTIF_50">#REF!</definedName>
    <definedName name="PREDIKTIF_51">#REF!</definedName>
    <definedName name="PREDIKTIF_52">#REF!</definedName>
    <definedName name="PREDIKTIF_53">#REF!</definedName>
    <definedName name="PREDIKTIF_54">#REF!</definedName>
    <definedName name="PREDIKTIF_55">#REF!</definedName>
    <definedName name="PREDIKTIF_56">#REF!</definedName>
    <definedName name="PREDIKTIF_57">#REF!</definedName>
    <definedName name="PREDIKTIF_58">#REF!</definedName>
    <definedName name="PREDIKTIF_59">#REF!</definedName>
    <definedName name="PREDIKTIF_6">#REF!</definedName>
    <definedName name="PREDIKTIF_60">#REF!</definedName>
    <definedName name="PREDIKTIF_61">#REF!</definedName>
    <definedName name="PREDIKTIF_62">#REF!</definedName>
    <definedName name="PREDIKTIF_63">#REF!</definedName>
    <definedName name="PREDIKTIF_64">#REF!</definedName>
    <definedName name="PREDIKTIF_65">#REF!</definedName>
    <definedName name="PREDIKTIF_66">#REF!</definedName>
    <definedName name="PREDIKTIF_67">#REF!</definedName>
    <definedName name="PREDIKTIF_68">#REF!</definedName>
    <definedName name="PREDIKTIF_69">#REF!</definedName>
    <definedName name="PREDIKTIF_7">#REF!</definedName>
    <definedName name="PREDIKTIF_70">#REF!</definedName>
    <definedName name="PREDIKTIF_71">#REF!</definedName>
    <definedName name="PREDIKTIF_72">#REF!</definedName>
    <definedName name="PREDIKTIF_73">#REF!</definedName>
    <definedName name="PREDIKTIF_74">#REF!</definedName>
    <definedName name="PREDIKTIF_75">#REF!</definedName>
    <definedName name="PREDIKTIF_76">#REF!</definedName>
    <definedName name="PREDIKTIF_77">#REF!</definedName>
    <definedName name="PREDIKTIF_78">#REF!</definedName>
    <definedName name="PREDIKTIF_79">#REF!</definedName>
    <definedName name="PREDIKTIF_8">#REF!</definedName>
    <definedName name="PREDIKTIF_80">#REF!</definedName>
    <definedName name="PREDIKTIF_81">#REF!</definedName>
    <definedName name="PREDIKTIF_82">#REF!</definedName>
    <definedName name="PREDIKTIF_83">#REF!</definedName>
    <definedName name="PREDIKTIF_84">#REF!</definedName>
    <definedName name="PREDIKTIF_85">#REF!</definedName>
    <definedName name="PREDIKTIF_86">#REF!</definedName>
    <definedName name="PREDIKTIF_87">#REF!</definedName>
    <definedName name="PREDIKTIF_88">#REF!</definedName>
    <definedName name="PREDIKTIF_89">#REF!</definedName>
    <definedName name="PREDIKTIF_9">#REF!</definedName>
    <definedName name="PREDIKTIF_90">#REF!</definedName>
    <definedName name="PREDIKTIF_91">#REF!</definedName>
    <definedName name="PREDIKTIF_92">#REF!</definedName>
    <definedName name="PREDIKTIF_93">#REF!</definedName>
    <definedName name="PREDIKTIF_94">#REF!</definedName>
    <definedName name="PREDIKTIF_95">#REF!</definedName>
    <definedName name="PREDIKTIF_96">#REF!</definedName>
    <definedName name="PREDIKTIF_97">#REF!</definedName>
    <definedName name="PREDIKTIF_98">#REF!</definedName>
    <definedName name="PREDIKTIF_99">#REF!</definedName>
    <definedName name="Pric">'[38]pulo gadung'!$B$4:$E$47721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_2019">#REF!</definedName>
    <definedName name="pro_2020">#REF!</definedName>
    <definedName name="pro_2021">#REF!</definedName>
    <definedName name="pro_2022">#REF!</definedName>
    <definedName name="pro_2023">#REF!</definedName>
    <definedName name="pro_2024">#REF!</definedName>
    <definedName name="pro_2025">#REF!</definedName>
    <definedName name="Problem">'[13]Data Base'!$C$3:$C$9</definedName>
    <definedName name="Propinsi">[33]Kota!$A$2:$A$36</definedName>
    <definedName name="provinsi">'[13]Data Base'!$C$13:$C$46</definedName>
    <definedName name="PS">#REF!</definedName>
    <definedName name="Purchase_Price">[28]Sales!$830:$1025</definedName>
    <definedName name="Q">[27]Daily!$C$5:$AD$81</definedName>
    <definedName name="ｑ." hidden="1">[39]調整項目マスタ!$A$3:$B$11</definedName>
    <definedName name="QMedium_Cell">#REF!</definedName>
    <definedName name="QQQ">#REF!</definedName>
    <definedName name="Ranger">[40]DATABASE!$C$201:$C$267</definedName>
    <definedName name="RBP">#REF!</definedName>
    <definedName name="RBP_HMSI">[1]HMSI!$BE$7:$BP$193</definedName>
    <definedName name="rbpend">[41]Sheet3!$D$3</definedName>
    <definedName name="rbpstart">[41]Sheet3!$D$2</definedName>
    <definedName name="redo">#REF!</definedName>
    <definedName name="Redo_Job">#REF!</definedName>
    <definedName name="s">#REF!</definedName>
    <definedName name="Sales_Price">[28]Sales!$2:$198</definedName>
    <definedName name="Sales_Qty">[28]RDown!$195:$385</definedName>
    <definedName name="Sales_Qty_sls">[28]Sales!$201:$400</definedName>
    <definedName name="sasafa">#REF!</definedName>
    <definedName name="saxsxc">'[2]Data Unit'!$B$3:$D$159</definedName>
    <definedName name="sd">#REF!</definedName>
    <definedName name="sdasdad">#REF!</definedName>
    <definedName name="sdsd">#REF!</definedName>
    <definedName name="Second" hidden="1">OFFSET([21]!Data.Top.Left,1,0)</definedName>
    <definedName name="segment">'[6]DASHBOARD SEGMEN'!$B$5:$B$14</definedName>
    <definedName name="sfasfasf">#REF!</definedName>
    <definedName name="sfdf">#REF!</definedName>
    <definedName name="sgmnt">'[6]DASHBOARD SEGMEN'!$B$5:$B$15</definedName>
    <definedName name="SH2_B5">#REF!</definedName>
    <definedName name="SH2_B6">#REF!</definedName>
    <definedName name="SH2_B7">#REF!</definedName>
    <definedName name="sheet_2_1">#REF!</definedName>
    <definedName name="sheet_2_2">#REF!</definedName>
    <definedName name="sheet_2_3">#REF!</definedName>
    <definedName name="sheet_2_4">#REF!</definedName>
    <definedName name="sheet_2_5">#REF!</definedName>
    <definedName name="sheet_2_6">#REF!</definedName>
    <definedName name="sheet_2_a_2">#REF!</definedName>
    <definedName name="sheet_2_a_3">#REF!</definedName>
    <definedName name="sheet_2_a_4">#REF!</definedName>
    <definedName name="sheet_2_a_5">#REF!</definedName>
    <definedName name="sheet1_a_2">#REF!</definedName>
    <definedName name="sheet2">#REF!</definedName>
    <definedName name="sheet2_a_1">#REF!</definedName>
    <definedName name="SHEET2_B_5">#REF!</definedName>
    <definedName name="SHEET2_B2">#REF!</definedName>
    <definedName name="SHEET2_B3">#REF!</definedName>
    <definedName name="SHEET2_B4">#REF!</definedName>
    <definedName name="SHEET2_B5">#REF!</definedName>
    <definedName name="SHEET2_B6">#REF!</definedName>
    <definedName name="SHEET2_C2">#REF!</definedName>
    <definedName name="SHEET4">#REF!</definedName>
    <definedName name="SISAN_KUBUN">[8]資産区分!$A$2:$A$8</definedName>
    <definedName name="sList">#REF!</definedName>
    <definedName name="Sparepart">'[13]Data Base'!$D$3:$D$7</definedName>
    <definedName name="staff">#REF!</definedName>
    <definedName name="star">[16]Sheet3!$E$14</definedName>
    <definedName name="star_2019">#REF!</definedName>
    <definedName name="star_2020">#REF!</definedName>
    <definedName name="star_2021">#REF!</definedName>
    <definedName name="star_2022">#REF!</definedName>
    <definedName name="star_2023">#REF!</definedName>
    <definedName name="star_2024">#REF!</definedName>
    <definedName name="star_2025">#REF!</definedName>
    <definedName name="star_a_1">#REF!</definedName>
    <definedName name="status">'[13]Data Base'!$F$3:$F$5</definedName>
    <definedName name="status_emp">[16]source!$J$3:$J$4</definedName>
    <definedName name="status_karyawan">[41]Sheet3!$D$9:$D$10</definedName>
    <definedName name="StockKind">[4]証券区分!$A$2:$A$4</definedName>
    <definedName name="Sub_GA">#REF!</definedName>
    <definedName name="sub_ga_2">#REF!</definedName>
    <definedName name="SUB_TOTAL__IX">#REF!</definedName>
    <definedName name="SUB_TOTAL__V">#REF!</definedName>
    <definedName name="SUB_TOTAL__VI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IV.C.">#REF!</definedName>
    <definedName name="sum">#REF!</definedName>
    <definedName name="summary">[42]Sheet3!$D$3</definedName>
    <definedName name="Summary_Brands">#REF!</definedName>
    <definedName name="supervisor">#REF!</definedName>
    <definedName name="SYAGAI">#REF!</definedName>
    <definedName name="SYOTOKU">[30]所得の種類!$A$2:$A$5</definedName>
    <definedName name="SYUMOKU">[30]税種目!$A$2:$A$4</definedName>
    <definedName name="Tahun">[43]Database!$D$3:$D$14</definedName>
    <definedName name="TakeOff_Qty">[28]RDown!$2:$192</definedName>
    <definedName name="test">#REF!</definedName>
    <definedName name="TEST0">#REF!</definedName>
    <definedName name="test01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hkey1">#REF!</definedName>
    <definedName name="Testing_Frequency">#REF!</definedName>
    <definedName name="TESTKEYS">#REF!</definedName>
    <definedName name="testo">#REF!</definedName>
    <definedName name="TESTVKEY">#REF!</definedName>
    <definedName name="testvky">#REF!</definedName>
    <definedName name="tujuhbelastujuh">#REF!</definedName>
    <definedName name="TYPE">'[44]Master List'!$C$8:$C$233</definedName>
    <definedName name="type_emp">[16]source!$L$3:$L$4</definedName>
    <definedName name="UH">'[2]Data Unit'!$B$3:$D$159</definedName>
    <definedName name="URT">'[45]Data Unit'!$B$3:$D$159</definedName>
    <definedName name="URTT">'[2]Data Unit'!$B$3:$D$159</definedName>
    <definedName name="urutan">'[2]Data Unit'!$B$3:$D$159</definedName>
    <definedName name="urutt">'[2]Data Unit'!$B$3:$D$159</definedName>
    <definedName name="V03G部別">[46]V03G部別!$A$1:$L$45</definedName>
    <definedName name="V03衣浦">#REF!</definedName>
    <definedName name="V04G工場別実績">[46]V04G工場別実績!$A$1:$B$12</definedName>
    <definedName name="V13G予想集計結果">[46]V13G予想集計結果!$A$1:$D$45</definedName>
    <definedName name="VEHICLE">#REF!</definedName>
    <definedName name="W_BUMON">#REF!</definedName>
    <definedName name="W_JT_YM1">#REF!</definedName>
    <definedName name="W_JT_YM2">#REF!</definedName>
    <definedName name="W_PB0496W9_予ver2">#REF!</definedName>
    <definedName name="W_PB0496W9_修飾縦期1">#REF!</definedName>
    <definedName name="W_PB0496W9_修飾縦期1A">#REF!</definedName>
    <definedName name="W_PB0496W9_修飾縦期3">#REF!</definedName>
    <definedName name="W_PB0496W9_前ver2">#REF!</definedName>
    <definedName name="W_PB0496W9_大口貼付先">#REF!</definedName>
    <definedName name="W_PB0496W9_後ver2">#REF!</definedName>
    <definedName name="W_PB0496W9_確度業績貼付先">#REF!</definedName>
    <definedName name="W_VER1">#REF!</definedName>
    <definedName name="W_VER2">#REF!</definedName>
    <definedName name="W_稼動データ">[47]Sheet1!#REF!</definedName>
    <definedName name="werw">#REF!</definedName>
    <definedName name="wqwq">#REF!</definedName>
    <definedName name="ww">'[29]GP Data'!#REF!</definedName>
    <definedName name="WW_BUMON">#REF!</definedName>
    <definedName name="x">#REF!</definedName>
    <definedName name="xcdsv">'[2]Data Unit'!$B$3:$D$159</definedName>
    <definedName name="y">#REF!</definedName>
    <definedName name="YA">#REF!</definedName>
    <definedName name="yaa">#REF!</definedName>
    <definedName name="ZOU_KIN">#REF!</definedName>
    <definedName name="zzzzz">#REF!</definedName>
    <definedName name="あ">#REF!</definedName>
    <definedName name="キーマン会議">#REF!</definedName>
    <definedName name="元Date">#REF!</definedName>
    <definedName name="異常値">[48]次葉明細入力!#REF!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8" l="1"/>
  <c r="C13" i="8" s="1"/>
  <c r="C8" i="8"/>
  <c r="C12" i="8"/>
  <c r="C11" i="8"/>
  <c r="C10" i="8"/>
  <c r="C9" i="8" s="1"/>
  <c r="C5" i="8"/>
  <c r="C7" i="8"/>
  <c r="C6" i="8"/>
  <c r="C4" i="8"/>
  <c r="C3" i="8" s="1"/>
  <c r="C15" i="8" l="1"/>
  <c r="I135" i="4"/>
  <c r="I137" i="4"/>
  <c r="I136" i="4"/>
  <c r="I129" i="4"/>
  <c r="I128" i="4"/>
  <c r="I127" i="4"/>
  <c r="I126" i="4"/>
  <c r="I131" i="4"/>
  <c r="I130" i="4"/>
  <c r="I133" i="4"/>
  <c r="I132" i="4"/>
  <c r="I120" i="4"/>
  <c r="I119" i="4"/>
  <c r="I118" i="4"/>
  <c r="I117" i="4"/>
  <c r="I124" i="4"/>
  <c r="I122" i="4"/>
  <c r="I123" i="4"/>
  <c r="I134" i="4"/>
  <c r="I80" i="4"/>
  <c r="I81" i="4"/>
  <c r="I86" i="4"/>
  <c r="I87" i="4"/>
  <c r="I88" i="4"/>
  <c r="I89" i="4"/>
  <c r="I90" i="4"/>
  <c r="I91" i="4"/>
  <c r="I92" i="4"/>
  <c r="I95" i="4"/>
  <c r="I96" i="4"/>
  <c r="I97" i="4"/>
  <c r="I98" i="4"/>
  <c r="I99" i="4"/>
  <c r="I100" i="4"/>
  <c r="I101" i="4"/>
  <c r="I82" i="4"/>
  <c r="I83" i="4"/>
  <c r="I84" i="4"/>
  <c r="I85" i="4"/>
  <c r="I93" i="4"/>
  <c r="I94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2" i="4"/>
  <c r="I13" i="4"/>
  <c r="I14" i="4"/>
  <c r="I72" i="4"/>
  <c r="I73" i="4"/>
  <c r="I74" i="4"/>
  <c r="I75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18" i="4"/>
  <c r="I15" i="4"/>
  <c r="I16" i="4"/>
  <c r="I17" i="4"/>
  <c r="I71" i="4"/>
  <c r="I76" i="4"/>
  <c r="I77" i="4"/>
  <c r="I78" i="4"/>
  <c r="I79" i="4"/>
  <c r="I170" i="4"/>
  <c r="I169" i="4"/>
  <c r="I168" i="4"/>
  <c r="I166" i="4"/>
  <c r="I205" i="4"/>
  <c r="I204" i="4"/>
  <c r="I140" i="4"/>
  <c r="I141" i="4"/>
  <c r="I202" i="4"/>
  <c r="I201" i="4"/>
  <c r="I200" i="4"/>
  <c r="I199" i="4"/>
  <c r="I198" i="4"/>
  <c r="I197" i="4"/>
  <c r="I196" i="4"/>
  <c r="I195" i="4"/>
  <c r="I194" i="4"/>
  <c r="I193" i="4"/>
  <c r="I192" i="4"/>
  <c r="I177" i="4"/>
  <c r="I176" i="4"/>
  <c r="I175" i="4"/>
  <c r="I191" i="4"/>
  <c r="I190" i="4"/>
  <c r="I189" i="4"/>
  <c r="I188" i="4"/>
  <c r="I186" i="4"/>
  <c r="I185" i="4"/>
  <c r="I187" i="4"/>
  <c r="I184" i="4"/>
  <c r="I183" i="4"/>
  <c r="I182" i="4"/>
  <c r="I181" i="4"/>
  <c r="I179" i="4"/>
  <c r="I178" i="4"/>
  <c r="I173" i="4"/>
  <c r="I172" i="4"/>
  <c r="I171" i="4"/>
  <c r="I167" i="4"/>
  <c r="I165" i="4"/>
  <c r="I164" i="4"/>
  <c r="I163" i="4"/>
  <c r="I162" i="4"/>
  <c r="I161" i="4"/>
  <c r="I160" i="4"/>
  <c r="I152" i="4"/>
  <c r="I151" i="4"/>
  <c r="I150" i="4"/>
  <c r="I159" i="4"/>
  <c r="I158" i="4"/>
  <c r="I157" i="4"/>
  <c r="I156" i="4"/>
  <c r="I155" i="4"/>
  <c r="I154" i="4"/>
  <c r="I153" i="4"/>
  <c r="I149" i="4"/>
  <c r="I148" i="4"/>
  <c r="I147" i="4"/>
  <c r="I146" i="4"/>
  <c r="I145" i="4"/>
  <c r="I143" i="4"/>
  <c r="I142" i="4"/>
  <c r="I180" i="4"/>
  <c r="I174" i="4"/>
  <c r="I203" i="4"/>
  <c r="I144" i="4"/>
  <c r="I138" i="4"/>
  <c r="I125" i="4"/>
  <c r="I121" i="4"/>
  <c r="I139" i="4"/>
  <c r="E8" i="4"/>
  <c r="D8" i="4"/>
  <c r="C7" i="4"/>
  <c r="C6" i="4"/>
  <c r="C5" i="4"/>
  <c r="F5" i="4" l="1"/>
  <c r="G5" i="4" s="1"/>
  <c r="J12" i="4" s="1"/>
  <c r="N2" i="4"/>
  <c r="N10" i="4"/>
  <c r="N5" i="4"/>
  <c r="N9" i="4"/>
  <c r="N3" i="4"/>
  <c r="N4" i="4"/>
  <c r="N6" i="4"/>
  <c r="N7" i="4"/>
  <c r="N8" i="4"/>
  <c r="C8" i="4"/>
  <c r="A6" i="4" s="1"/>
  <c r="F6" i="4"/>
  <c r="G6" i="4" s="1"/>
  <c r="F7" i="4"/>
  <c r="G7" i="4" s="1"/>
  <c r="J161" i="4" s="1"/>
  <c r="K161" i="4" s="1"/>
  <c r="K12" i="4" l="1"/>
  <c r="J92" i="4"/>
  <c r="K92" i="4" s="1"/>
  <c r="J32" i="4"/>
  <c r="K32" i="4" s="1"/>
  <c r="J81" i="4"/>
  <c r="K81" i="4" s="1"/>
  <c r="J21" i="4"/>
  <c r="K21" i="4" s="1"/>
  <c r="J24" i="4"/>
  <c r="K24" i="4" s="1"/>
  <c r="J79" i="4"/>
  <c r="K79" i="4" s="1"/>
  <c r="J89" i="4"/>
  <c r="K89" i="4" s="1"/>
  <c r="J44" i="4"/>
  <c r="K44" i="4" s="1"/>
  <c r="J56" i="4"/>
  <c r="K56" i="4" s="1"/>
  <c r="J88" i="4"/>
  <c r="K88" i="4" s="1"/>
  <c r="I5" i="4"/>
  <c r="J64" i="4"/>
  <c r="K64" i="4" s="1"/>
  <c r="J104" i="4"/>
  <c r="K104" i="4" s="1"/>
  <c r="J95" i="4"/>
  <c r="K95" i="4" s="1"/>
  <c r="H5" i="4"/>
  <c r="J105" i="4"/>
  <c r="K105" i="4" s="1"/>
  <c r="J35" i="4"/>
  <c r="K35" i="4" s="1"/>
  <c r="J107" i="4"/>
  <c r="K107" i="4" s="1"/>
  <c r="J108" i="4"/>
  <c r="K108" i="4" s="1"/>
  <c r="J109" i="4"/>
  <c r="K109" i="4" s="1"/>
  <c r="J57" i="4"/>
  <c r="K57" i="4" s="1"/>
  <c r="J65" i="4"/>
  <c r="K65" i="4" s="1"/>
  <c r="J26" i="4"/>
  <c r="K26" i="4" s="1"/>
  <c r="J99" i="4"/>
  <c r="K99" i="4" s="1"/>
  <c r="J13" i="4"/>
  <c r="J37" i="4"/>
  <c r="K37" i="4" s="1"/>
  <c r="J66" i="4"/>
  <c r="K66" i="4" s="1"/>
  <c r="J77" i="4"/>
  <c r="K77" i="4" s="1"/>
  <c r="J101" i="4"/>
  <c r="K101" i="4" s="1"/>
  <c r="J72" i="4"/>
  <c r="K72" i="4" s="1"/>
  <c r="J41" i="4"/>
  <c r="K41" i="4" s="1"/>
  <c r="J67" i="4"/>
  <c r="K67" i="4" s="1"/>
  <c r="J80" i="4"/>
  <c r="K80" i="4" s="1"/>
  <c r="J85" i="4"/>
  <c r="K85" i="4" s="1"/>
  <c r="J20" i="4"/>
  <c r="K20" i="4" s="1"/>
  <c r="J42" i="4"/>
  <c r="K42" i="4" s="1"/>
  <c r="J82" i="4"/>
  <c r="K82" i="4" s="1"/>
  <c r="J115" i="4"/>
  <c r="K115" i="4" s="1"/>
  <c r="J27" i="4"/>
  <c r="K27" i="4" s="1"/>
  <c r="J45" i="4"/>
  <c r="K45" i="4" s="1"/>
  <c r="J69" i="4"/>
  <c r="K69" i="4" s="1"/>
  <c r="J83" i="4"/>
  <c r="K83" i="4" s="1"/>
  <c r="J116" i="4"/>
  <c r="K116" i="4" s="1"/>
  <c r="J31" i="4"/>
  <c r="K31" i="4" s="1"/>
  <c r="J47" i="4"/>
  <c r="K47" i="4" s="1"/>
  <c r="J96" i="4"/>
  <c r="K96" i="4" s="1"/>
  <c r="J106" i="4"/>
  <c r="K106" i="4" s="1"/>
  <c r="J74" i="4"/>
  <c r="K74" i="4" s="1"/>
  <c r="J33" i="4"/>
  <c r="K33" i="4" s="1"/>
  <c r="J48" i="4"/>
  <c r="K48" i="4" s="1"/>
  <c r="J5" i="4"/>
  <c r="J91" i="4"/>
  <c r="K91" i="4" s="1"/>
  <c r="J84" i="4"/>
  <c r="K84" i="4" s="1"/>
  <c r="J114" i="4"/>
  <c r="K114" i="4" s="1"/>
  <c r="J23" i="4"/>
  <c r="K23" i="4" s="1"/>
  <c r="J36" i="4"/>
  <c r="K36" i="4" s="1"/>
  <c r="J51" i="4"/>
  <c r="K51" i="4" s="1"/>
  <c r="J53" i="4"/>
  <c r="K53" i="4" s="1"/>
  <c r="J55" i="4"/>
  <c r="K55" i="4" s="1"/>
  <c r="J86" i="4"/>
  <c r="K86" i="4" s="1"/>
  <c r="J97" i="4"/>
  <c r="K97" i="4" s="1"/>
  <c r="J93" i="4"/>
  <c r="K93" i="4" s="1"/>
  <c r="J112" i="4"/>
  <c r="K112" i="4" s="1"/>
  <c r="J75" i="4"/>
  <c r="K75" i="4" s="1"/>
  <c r="J28" i="4"/>
  <c r="K28" i="4" s="1"/>
  <c r="J39" i="4"/>
  <c r="K39" i="4" s="1"/>
  <c r="J49" i="4"/>
  <c r="K49" i="4" s="1"/>
  <c r="J59" i="4"/>
  <c r="K59" i="4" s="1"/>
  <c r="J16" i="4"/>
  <c r="K16" i="4" s="1"/>
  <c r="J58" i="4"/>
  <c r="K58" i="4" s="1"/>
  <c r="J70" i="4"/>
  <c r="K70" i="4" s="1"/>
  <c r="J76" i="4"/>
  <c r="K76" i="4" s="1"/>
  <c r="J87" i="4"/>
  <c r="K87" i="4" s="1"/>
  <c r="J98" i="4"/>
  <c r="K98" i="4" s="1"/>
  <c r="J103" i="4"/>
  <c r="K103" i="4" s="1"/>
  <c r="J113" i="4"/>
  <c r="K113" i="4" s="1"/>
  <c r="J19" i="4"/>
  <c r="K19" i="4" s="1"/>
  <c r="J29" i="4"/>
  <c r="K29" i="4" s="1"/>
  <c r="J40" i="4"/>
  <c r="K40" i="4" s="1"/>
  <c r="J50" i="4"/>
  <c r="K50" i="4" s="1"/>
  <c r="J60" i="4"/>
  <c r="K60" i="4" s="1"/>
  <c r="J94" i="4"/>
  <c r="K94" i="4" s="1"/>
  <c r="J111" i="4"/>
  <c r="K111" i="4" s="1"/>
  <c r="J73" i="4"/>
  <c r="K73" i="4" s="1"/>
  <c r="J25" i="4"/>
  <c r="K25" i="4" s="1"/>
  <c r="J34" i="4"/>
  <c r="K34" i="4" s="1"/>
  <c r="J43" i="4"/>
  <c r="K43" i="4" s="1"/>
  <c r="J52" i="4"/>
  <c r="K52" i="4" s="1"/>
  <c r="J61" i="4"/>
  <c r="K61" i="4" s="1"/>
  <c r="J78" i="4"/>
  <c r="K78" i="4" s="1"/>
  <c r="J90" i="4"/>
  <c r="K90" i="4" s="1"/>
  <c r="J100" i="4"/>
  <c r="K100" i="4" s="1"/>
  <c r="J102" i="4"/>
  <c r="K102" i="4" s="1"/>
  <c r="J110" i="4"/>
  <c r="K110" i="4" s="1"/>
  <c r="J14" i="4"/>
  <c r="K14" i="4" s="1"/>
  <c r="J22" i="4"/>
  <c r="K22" i="4" s="1"/>
  <c r="J30" i="4"/>
  <c r="K30" i="4" s="1"/>
  <c r="J38" i="4"/>
  <c r="K38" i="4" s="1"/>
  <c r="J46" i="4"/>
  <c r="K46" i="4" s="1"/>
  <c r="J54" i="4"/>
  <c r="K54" i="4" s="1"/>
  <c r="J62" i="4"/>
  <c r="K62" i="4" s="1"/>
  <c r="J63" i="4"/>
  <c r="K63" i="4" s="1"/>
  <c r="J18" i="4"/>
  <c r="K18" i="4" s="1"/>
  <c r="J15" i="4"/>
  <c r="K15" i="4" s="1"/>
  <c r="J17" i="4"/>
  <c r="K17" i="4" s="1"/>
  <c r="J71" i="4"/>
  <c r="K71" i="4" s="1"/>
  <c r="J68" i="4"/>
  <c r="K68" i="4" s="1"/>
  <c r="A5" i="4"/>
  <c r="A7" i="4"/>
  <c r="J135" i="4"/>
  <c r="K135" i="4" s="1"/>
  <c r="J137" i="4"/>
  <c r="K137" i="4" s="1"/>
  <c r="J136" i="4"/>
  <c r="K136" i="4" s="1"/>
  <c r="J129" i="4"/>
  <c r="K129" i="4" s="1"/>
  <c r="J128" i="4"/>
  <c r="K128" i="4" s="1"/>
  <c r="J127" i="4"/>
  <c r="K127" i="4" s="1"/>
  <c r="J126" i="4"/>
  <c r="K126" i="4" s="1"/>
  <c r="J131" i="4"/>
  <c r="K131" i="4" s="1"/>
  <c r="J130" i="4"/>
  <c r="K130" i="4" s="1"/>
  <c r="J133" i="4"/>
  <c r="K133" i="4" s="1"/>
  <c r="J132" i="4"/>
  <c r="K132" i="4" s="1"/>
  <c r="J120" i="4"/>
  <c r="K120" i="4" s="1"/>
  <c r="J119" i="4"/>
  <c r="K119" i="4" s="1"/>
  <c r="J118" i="4"/>
  <c r="K118" i="4" s="1"/>
  <c r="J117" i="4"/>
  <c r="K117" i="4" s="1"/>
  <c r="J124" i="4"/>
  <c r="K124" i="4" s="1"/>
  <c r="J122" i="4"/>
  <c r="K122" i="4" s="1"/>
  <c r="J123" i="4"/>
  <c r="K123" i="4" s="1"/>
  <c r="J138" i="4"/>
  <c r="K138" i="4" s="1"/>
  <c r="J187" i="4"/>
  <c r="K187" i="4" s="1"/>
  <c r="J143" i="4"/>
  <c r="K143" i="4" s="1"/>
  <c r="J201" i="4"/>
  <c r="K201" i="4" s="1"/>
  <c r="J188" i="4"/>
  <c r="K188" i="4" s="1"/>
  <c r="J163" i="4"/>
  <c r="K163" i="4" s="1"/>
  <c r="J147" i="4"/>
  <c r="K147" i="4" s="1"/>
  <c r="J168" i="4"/>
  <c r="K168" i="4" s="1"/>
  <c r="J191" i="4"/>
  <c r="K191" i="4" s="1"/>
  <c r="J151" i="4"/>
  <c r="K151" i="4" s="1"/>
  <c r="J141" i="4"/>
  <c r="K141" i="4" s="1"/>
  <c r="J185" i="4"/>
  <c r="K185" i="4" s="1"/>
  <c r="J156" i="4"/>
  <c r="K156" i="4" s="1"/>
  <c r="J134" i="4"/>
  <c r="K134" i="4" s="1"/>
  <c r="J170" i="4"/>
  <c r="K170" i="4" s="1"/>
  <c r="J194" i="4"/>
  <c r="K194" i="4" s="1"/>
  <c r="J181" i="4"/>
  <c r="K181" i="4" s="1"/>
  <c r="J159" i="4"/>
  <c r="K159" i="4" s="1"/>
  <c r="J203" i="4"/>
  <c r="K203" i="4" s="1"/>
  <c r="J197" i="4"/>
  <c r="K197" i="4" s="1"/>
  <c r="J184" i="4"/>
  <c r="K184" i="4" s="1"/>
  <c r="J152" i="4"/>
  <c r="K152" i="4" s="1"/>
  <c r="J142" i="4"/>
  <c r="K142" i="4" s="1"/>
  <c r="J139" i="4"/>
  <c r="K139" i="4" s="1"/>
  <c r="J140" i="4"/>
  <c r="K140" i="4" s="1"/>
  <c r="J183" i="4"/>
  <c r="K183" i="4" s="1"/>
  <c r="J157" i="4"/>
  <c r="K157" i="4" s="1"/>
  <c r="J125" i="4"/>
  <c r="K125" i="4" s="1"/>
  <c r="J199" i="4"/>
  <c r="K199" i="4" s="1"/>
  <c r="J173" i="4"/>
  <c r="K173" i="4" s="1"/>
  <c r="J149" i="4"/>
  <c r="K149" i="4" s="1"/>
  <c r="J198" i="4"/>
  <c r="K198" i="4" s="1"/>
  <c r="J160" i="4"/>
  <c r="K160" i="4" s="1"/>
  <c r="J205" i="4"/>
  <c r="K205" i="4" s="1"/>
  <c r="J176" i="4"/>
  <c r="K176" i="4" s="1"/>
  <c r="J172" i="4"/>
  <c r="K172" i="4" s="1"/>
  <c r="J155" i="4"/>
  <c r="K155" i="4" s="1"/>
  <c r="J169" i="4"/>
  <c r="K169" i="4" s="1"/>
  <c r="J193" i="4"/>
  <c r="K193" i="4" s="1"/>
  <c r="J179" i="4"/>
  <c r="K179" i="4" s="1"/>
  <c r="J158" i="4"/>
  <c r="K158" i="4" s="1"/>
  <c r="J196" i="4"/>
  <c r="K196" i="4" s="1"/>
  <c r="J178" i="4"/>
  <c r="K178" i="4" s="1"/>
  <c r="J153" i="4"/>
  <c r="K153" i="4" s="1"/>
  <c r="J177" i="4"/>
  <c r="K177" i="4" s="1"/>
  <c r="J165" i="4"/>
  <c r="K165" i="4" s="1"/>
  <c r="J145" i="4"/>
  <c r="K145" i="4" s="1"/>
  <c r="J202" i="4"/>
  <c r="K202" i="4" s="1"/>
  <c r="J189" i="4"/>
  <c r="K189" i="4" s="1"/>
  <c r="J164" i="4"/>
  <c r="K164" i="4" s="1"/>
  <c r="J148" i="4"/>
  <c r="K148" i="4" s="1"/>
  <c r="J121" i="4"/>
  <c r="K121" i="4" s="1"/>
  <c r="J204" i="4"/>
  <c r="K204" i="4" s="1"/>
  <c r="J175" i="4"/>
  <c r="K175" i="4" s="1"/>
  <c r="J171" i="4"/>
  <c r="K171" i="4" s="1"/>
  <c r="J154" i="4"/>
  <c r="K154" i="4" s="1"/>
  <c r="J144" i="4"/>
  <c r="K144" i="4" s="1"/>
  <c r="J192" i="4"/>
  <c r="K192" i="4" s="1"/>
  <c r="J167" i="4"/>
  <c r="K167" i="4" s="1"/>
  <c r="J180" i="4"/>
  <c r="K180" i="4" s="1"/>
  <c r="J166" i="4"/>
  <c r="K166" i="4" s="1"/>
  <c r="J190" i="4"/>
  <c r="K190" i="4" s="1"/>
  <c r="H7" i="4"/>
  <c r="J7" i="4"/>
  <c r="I7" i="4"/>
  <c r="J200" i="4"/>
  <c r="K200" i="4" s="1"/>
  <c r="J186" i="4"/>
  <c r="K186" i="4" s="1"/>
  <c r="J162" i="4"/>
  <c r="K162" i="4" s="1"/>
  <c r="J146" i="4"/>
  <c r="K146" i="4" s="1"/>
  <c r="J195" i="4"/>
  <c r="K195" i="4" s="1"/>
  <c r="J182" i="4"/>
  <c r="K182" i="4" s="1"/>
  <c r="J150" i="4"/>
  <c r="K150" i="4" s="1"/>
  <c r="J174" i="4"/>
  <c r="K174" i="4" s="1"/>
  <c r="J6" i="4"/>
  <c r="I6" i="4"/>
  <c r="H6" i="4"/>
  <c r="K13" i="4" l="1"/>
  <c r="D8" i="8"/>
  <c r="D14" i="8"/>
  <c r="D13" i="8" s="1"/>
  <c r="D12" i="8"/>
  <c r="D11" i="8"/>
  <c r="D10" i="8"/>
  <c r="D6" i="8"/>
  <c r="D5" i="8"/>
  <c r="D4" i="8"/>
  <c r="D7" i="8" l="1"/>
  <c r="D3" i="8" s="1"/>
  <c r="D9" i="8"/>
  <c r="D1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Derry Aziz</author>
    <author>Donna Batavia (HMSI)</author>
  </authors>
  <commentList>
    <comment ref="G56" authorId="0" shapeId="0" xr:uid="{26840F0E-6C39-4EB0-B79F-FE289D3F7498}">
      <text>
        <r>
          <rPr>
            <b/>
            <sz val="9"/>
            <color indexed="81"/>
            <rFont val="Tahoma"/>
            <family val="2"/>
          </rPr>
          <t>Definisi:</t>
        </r>
        <r>
          <rPr>
            <sz val="9"/>
            <color indexed="81"/>
            <rFont val="Tahoma"/>
            <family val="2"/>
          </rPr>
          <t xml:space="preserve">
- Tidak ada sampah berserakan
- Tidak becek
- Tidak berbau
- Tidak ada kotoran
- Sediakan Tisu &amp; sabun
- List pekerjaan</t>
        </r>
      </text>
    </comment>
    <comment ref="G64" authorId="0" shapeId="0" xr:uid="{B00F77C7-451C-4617-8C72-8D27CB33F2D0}">
      <text>
        <r>
          <rPr>
            <b/>
            <sz val="9"/>
            <color indexed="81"/>
            <rFont val="Tahoma"/>
            <family val="2"/>
          </rPr>
          <t>Definisi:</t>
        </r>
        <r>
          <rPr>
            <sz val="9"/>
            <color indexed="81"/>
            <rFont val="Tahoma"/>
            <family val="2"/>
          </rPr>
          <t xml:space="preserve">
Stok ada/ tidak</t>
        </r>
      </text>
    </comment>
    <comment ref="G65" authorId="0" shapeId="0" xr:uid="{F32FC2E7-DF7B-401C-AB84-0D6E11A582A5}">
      <text>
        <r>
          <rPr>
            <b/>
            <sz val="9"/>
            <color indexed="81"/>
            <rFont val="Tahoma"/>
            <family val="2"/>
          </rPr>
          <t xml:space="preserve">Kriteria:
</t>
        </r>
        <r>
          <rPr>
            <sz val="9"/>
            <color indexed="81"/>
            <rFont val="Tahoma"/>
            <family val="2"/>
          </rPr>
          <t>Masih dikerjakan tapi diluar Bay tetap pakai wheel stopper</t>
        </r>
      </text>
    </comment>
    <comment ref="G67" authorId="0" shapeId="0" xr:uid="{5559C3AD-1C56-4CE3-858F-3EA2E94ABB3F}">
      <text>
        <r>
          <rPr>
            <b/>
            <sz val="9"/>
            <color indexed="81"/>
            <rFont val="Tahoma"/>
            <family val="2"/>
          </rPr>
          <t xml:space="preserve">Item:
- </t>
        </r>
        <r>
          <rPr>
            <sz val="9"/>
            <color indexed="81"/>
            <rFont val="Tahoma"/>
            <family val="2"/>
          </rPr>
          <t xml:space="preserve">Betadine
- Alkohol
- Perban
- Plester
- Gunting
- Kapas
</t>
        </r>
      </text>
    </comment>
    <comment ref="I68" authorId="0" shapeId="0" xr:uid="{0D097597-2CC6-4B88-8EED-323B0B357B08}">
      <text>
        <r>
          <rPr>
            <b/>
            <sz val="9"/>
            <color indexed="81"/>
            <rFont val="Tahoma"/>
            <family val="2"/>
          </rPr>
          <t>Terlihat di Area Bay Workshop dari 6M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0" authorId="0" shapeId="0" xr:uid="{532DF7AF-E6E5-413E-A3D6-108ACCA5BD34}">
      <text>
        <r>
          <rPr>
            <b/>
            <sz val="9"/>
            <color indexed="81"/>
            <rFont val="Tahoma"/>
            <family val="2"/>
          </rPr>
          <t>Kriteria diwilayah Workshop &amp; Warehouse:</t>
        </r>
        <r>
          <rPr>
            <sz val="9"/>
            <color indexed="81"/>
            <rFont val="Tahoma"/>
            <family val="2"/>
          </rPr>
          <t xml:space="preserve">
- Sign Smoking Area
- Tidak ada orang yg rokok diluar smoking area</t>
        </r>
      </text>
    </comment>
    <comment ref="G71" authorId="0" shapeId="0" xr:uid="{CEA22CCB-2278-4AF1-8EA3-D562D7835DBF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- Tida ada ceceran Chemical &amp; Water
- Epoxy rusak
- Tools &amp; Equip rapih
- Garis Bay terlihat jelas</t>
        </r>
      </text>
    </comment>
    <comment ref="G72" authorId="0" shapeId="0" xr:uid="{0B0EA6FB-DD80-4323-A1F6-89B9E0BAACC3}">
      <text>
        <r>
          <rPr>
            <b/>
            <sz val="9"/>
            <color indexed="81"/>
            <rFont val="Tahoma"/>
            <family val="2"/>
          </rPr>
          <t>Terlihat di Area Bay Workshop dari 6M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 xr:uid="{D62D43AD-AEBA-443D-9307-5DBB535D4E37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- Tidak ada Sampah
- Tidak ada sarang laba2
- Cat berkelupas/ kotor</t>
        </r>
      </text>
    </comment>
    <comment ref="I73" authorId="0" shapeId="0" xr:uid="{A65CA123-D1BE-4758-A031-8F7A86C495E1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- Dispenser berfungsi
- Air minum ada
- Kopi masih tersedia</t>
        </r>
      </text>
    </comment>
    <comment ref="G74" authorId="0" shapeId="0" xr:uid="{A2063B0A-660B-4324-91D8-737951008833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- Dispenser berfungsi
- Air minum ada
- Kopi masih tersedia</t>
        </r>
      </text>
    </comment>
    <comment ref="G75" authorId="0" shapeId="0" xr:uid="{92683322-FDF7-4E04-90CE-4AF1529AD931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Hanya ada Sparepart Bekas</t>
        </r>
      </text>
    </comment>
    <comment ref="G79" authorId="0" shapeId="0" xr:uid="{18E06A56-A352-4091-8AAB-612B74A43D4D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Crossline untuk perbedaan tinggi termasuk tangga</t>
        </r>
      </text>
    </comment>
    <comment ref="G81" authorId="0" shapeId="0" xr:uid="{94586051-A453-447B-A35B-5A9759EE9B7A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- Keranjang
- Mesin wraping
- Trolly 2
- Workbench</t>
        </r>
      </text>
    </comment>
    <comment ref="G84" authorId="0" shapeId="0" xr:uid="{5C3A3D1E-C5E4-4D86-ADE8-CC03F2A63F3A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- Sparepart tertata rapih
- Epoxy rusak
- Tidak ada sampah
- Warehouse tidak menjadi File Room
- Line Rak &amp; Transit area terlihat jelas</t>
        </r>
      </text>
    </comment>
    <comment ref="G85" authorId="0" shapeId="0" xr:uid="{AC7ADD38-053C-4AAE-ACFB-58B67D55911C}">
      <text>
        <r>
          <rPr>
            <b/>
            <sz val="9"/>
            <color indexed="81"/>
            <rFont val="Tahoma"/>
            <family val="2"/>
          </rPr>
          <t>Harus ada nama setiap kotak transit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6" authorId="0" shapeId="0" xr:uid="{B5F41829-38B0-4739-A7C2-8619CA35C152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Tidak boleh kehalang benda lain</t>
        </r>
      </text>
    </comment>
    <comment ref="G89" authorId="0" shapeId="0" xr:uid="{8367459D-E0D6-4FC4-9368-86B7BB847027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- Nyala
- Menampilkan Dasboard Antrian
- Status pekerjaan
- Aplikasi
- Waktu berjalan</t>
        </r>
      </text>
    </comment>
    <comment ref="G91" authorId="0" shapeId="0" xr:uid="{AEA25C3A-802C-4483-9EBA-904719BD8388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- Policy masih berlaku
- sesuai nopol</t>
        </r>
      </text>
    </comment>
    <comment ref="G182" authorId="1" shapeId="0" xr:uid="{8D22B60E-E6E7-45A0-9AE5-DC5BFCC774AA}">
      <text>
        <r>
          <rPr>
            <b/>
            <sz val="9"/>
            <color indexed="81"/>
            <rFont val="Tahoma"/>
            <family val="2"/>
          </rPr>
          <t>Donna Batavia (HMSI):</t>
        </r>
        <r>
          <rPr>
            <sz val="9"/>
            <color indexed="81"/>
            <rFont val="Tahoma"/>
            <family val="2"/>
          </rPr>
          <t xml:space="preserve">
WO dari Service Booking Register : Appointement Closed/UE Service Daily Report (bay regular &amp; EM)</t>
        </r>
      </text>
    </comment>
    <comment ref="G185" authorId="1" shapeId="0" xr:uid="{02034243-9022-48A9-B04C-E8B90B9AEC3D}">
      <text>
        <r>
          <rPr>
            <b/>
            <sz val="9"/>
            <color indexed="81"/>
            <rFont val="Tahoma"/>
            <family val="2"/>
          </rPr>
          <t>Donna Batavia (HMSI):</t>
        </r>
        <r>
          <rPr>
            <sz val="9"/>
            <color indexed="81"/>
            <rFont val="Tahoma"/>
            <family val="2"/>
          </rPr>
          <t xml:space="preserve">
Report error</t>
        </r>
      </text>
    </comment>
    <comment ref="G186" authorId="0" shapeId="0" xr:uid="{9376AB5F-7FD5-4C32-8520-474E83359B98}">
      <text>
        <r>
          <rPr>
            <b/>
            <sz val="9"/>
            <color indexed="81"/>
            <rFont val="Tahoma"/>
            <family val="2"/>
          </rPr>
          <t>Derry Aziz:</t>
        </r>
        <r>
          <rPr>
            <sz val="9"/>
            <color indexed="81"/>
            <rFont val="Tahoma"/>
            <family val="2"/>
          </rPr>
          <t xml:space="preserve">
Status Complete di HOYU Smart</t>
        </r>
      </text>
    </comment>
    <comment ref="G190" authorId="0" shapeId="0" xr:uid="{412E6A3C-6B5E-4E7B-8931-7912EE27911D}">
      <text>
        <r>
          <rPr>
            <b/>
            <sz val="9"/>
            <color indexed="81"/>
            <rFont val="Tahoma"/>
            <family val="2"/>
          </rPr>
          <t>Derry Aziz:</t>
        </r>
        <r>
          <rPr>
            <sz val="9"/>
            <color indexed="81"/>
            <rFont val="Tahoma"/>
            <family val="2"/>
          </rPr>
          <t xml:space="preserve">
WO merefer No. Booking PDI</t>
        </r>
      </text>
    </comment>
    <comment ref="G194" authorId="0" shapeId="0" xr:uid="{CEAEB19C-91DF-4CCF-9B09-570E202880FA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Based on QC Pass Date</t>
        </r>
      </text>
    </comment>
    <comment ref="G207" authorId="0" shapeId="0" xr:uid="{0167ADD7-F072-4207-9D19-E5CDD291A077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PMC 1 dengan Qty terbanyak</t>
        </r>
      </text>
    </comment>
    <comment ref="G208" authorId="0" shapeId="0" xr:uid="{63D1769A-B5E4-445F-8286-B52C267EBAC4}">
      <text>
        <r>
          <rPr>
            <b/>
            <sz val="9"/>
            <color indexed="81"/>
            <rFont val="Tahoma"/>
            <family val="2"/>
          </rPr>
          <t>Derry Aziz:</t>
        </r>
        <r>
          <rPr>
            <sz val="9"/>
            <color indexed="81"/>
            <rFont val="Tahoma"/>
            <family val="2"/>
          </rPr>
          <t xml:space="preserve">
Closed, Reject
vs
Status (Exc: Draft)
Company code : Transfer Note</t>
        </r>
      </text>
    </comment>
    <comment ref="G209" authorId="0" shapeId="0" xr:uid="{786425BE-2547-4734-9092-C9086E7103C7}">
      <text>
        <r>
          <rPr>
            <b/>
            <sz val="9"/>
            <color indexed="81"/>
            <rFont val="Tahoma"/>
            <family val="2"/>
          </rPr>
          <t>Kriteria:</t>
        </r>
        <r>
          <rPr>
            <sz val="9"/>
            <color indexed="81"/>
            <rFont val="Tahoma"/>
            <family val="2"/>
          </rPr>
          <t xml:space="preserve">
ditanyakan mengenai code yang biasa digunakan (ada stok)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Batavia (HMSI)</author>
  </authors>
  <commentList>
    <comment ref="G40" authorId="0" shapeId="0" xr:uid="{5DCCDBB1-B669-4868-AFA8-AF1B40A7023D}">
      <text>
        <r>
          <rPr>
            <b/>
            <sz val="9"/>
            <color indexed="81"/>
            <rFont val="Tahoma"/>
            <family val="2"/>
          </rPr>
          <t>Donna Batavia (HMSI):</t>
        </r>
        <r>
          <rPr>
            <sz val="9"/>
            <color indexed="81"/>
            <rFont val="Tahoma"/>
            <family val="2"/>
          </rPr>
          <t xml:space="preserve">
Review Google My Business:
Target 30 review per tahun dan harus dibalas semua</t>
        </r>
      </text>
    </comment>
    <comment ref="G41" authorId="0" shapeId="0" xr:uid="{572B505F-3A90-418D-A390-B5E5B5B841F8}">
      <text>
        <r>
          <rPr>
            <b/>
            <sz val="9"/>
            <color indexed="81"/>
            <rFont val="Tahoma"/>
            <family val="2"/>
          </rPr>
          <t>Donna Batavia (HMSI):</t>
        </r>
        <r>
          <rPr>
            <sz val="9"/>
            <color indexed="81"/>
            <rFont val="Tahoma"/>
            <family val="2"/>
          </rPr>
          <t xml:space="preserve">
Lihat star yg terakhir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Batavia (HMSI)</author>
  </authors>
  <commentList>
    <comment ref="G40" authorId="0" shapeId="0" xr:uid="{CBE94D67-AF69-4FA4-A4A6-E02D48D5B164}">
      <text>
        <r>
          <rPr>
            <b/>
            <sz val="9"/>
            <color indexed="81"/>
            <rFont val="Tahoma"/>
            <family val="2"/>
          </rPr>
          <t>Donna Batavia (HMSI):</t>
        </r>
        <r>
          <rPr>
            <sz val="9"/>
            <color indexed="81"/>
            <rFont val="Tahoma"/>
            <family val="2"/>
          </rPr>
          <t xml:space="preserve">
Review Google My Business:
Target 30 review per tahun dan harus dibalas semua</t>
        </r>
      </text>
    </comment>
    <comment ref="G41" authorId="0" shapeId="0" xr:uid="{0C565881-3C53-4D0F-B0B2-1FBB6B2F81DC}">
      <text>
        <r>
          <rPr>
            <b/>
            <sz val="9"/>
            <color indexed="81"/>
            <rFont val="Tahoma"/>
            <family val="2"/>
          </rPr>
          <t>Donna Batavia (HMSI):</t>
        </r>
        <r>
          <rPr>
            <sz val="9"/>
            <color indexed="81"/>
            <rFont val="Tahoma"/>
            <family val="2"/>
          </rPr>
          <t xml:space="preserve">
Lihat star yg terakhir</t>
        </r>
      </text>
    </comment>
  </commentList>
</comments>
</file>

<file path=xl/sharedStrings.xml><?xml version="1.0" encoding="utf-8"?>
<sst xmlns="http://schemas.openxmlformats.org/spreadsheetml/2006/main" count="2365" uniqueCount="531">
  <si>
    <t>Item KPI Level 1</t>
  </si>
  <si>
    <t>Item KPI Level 2</t>
  </si>
  <si>
    <t>Item KPI Level 3</t>
  </si>
  <si>
    <t>Item KPI Level 4</t>
  </si>
  <si>
    <t>NO</t>
  </si>
  <si>
    <t>KPI Type</t>
  </si>
  <si>
    <t>Aspect</t>
  </si>
  <si>
    <t>Divisi</t>
  </si>
  <si>
    <t>Category</t>
  </si>
  <si>
    <t>Item KPI</t>
  </si>
  <si>
    <t>Status KPI</t>
  </si>
  <si>
    <t>Notes</t>
  </si>
  <si>
    <t>FUNDAMENTAL</t>
  </si>
  <si>
    <t>3S</t>
  </si>
  <si>
    <t xml:space="preserve">TOTAL ACTIVE BRANCH </t>
  </si>
  <si>
    <t>Keep</t>
  </si>
  <si>
    <t>CS CONTEST</t>
  </si>
  <si>
    <t>Drop</t>
  </si>
  <si>
    <t>FINANCE</t>
  </si>
  <si>
    <t>Finance Aspect</t>
  </si>
  <si>
    <t>SALES</t>
  </si>
  <si>
    <t>Training Sales (sales &amp; SPV)</t>
  </si>
  <si>
    <t>Merge</t>
  </si>
  <si>
    <t>Merge to Training Participant (Salesman, SPV &amp; BM)</t>
  </si>
  <si>
    <t xml:space="preserve">BRANCH HEAD TRAINING </t>
  </si>
  <si>
    <t>Manpower Sales</t>
  </si>
  <si>
    <t>??</t>
  </si>
  <si>
    <t>Tidak ada Target ADC</t>
  </si>
  <si>
    <t>GSO DEDICATED</t>
  </si>
  <si>
    <t>BUS SALESMAN DEDICATED</t>
  </si>
  <si>
    <t xml:space="preserve">TURN OVER RATIO SALESMAN </t>
  </si>
  <si>
    <t>SERVICE</t>
  </si>
  <si>
    <t>JUMLAH DX TOOLS</t>
  </si>
  <si>
    <t>Merge to SST Tools equipment Availability include DX tool</t>
  </si>
  <si>
    <t>JUMLAH MECHANIC</t>
  </si>
  <si>
    <t>New Formula</t>
  </si>
  <si>
    <t>MECHANIC COMPOSTION</t>
  </si>
  <si>
    <t>HOYU</t>
  </si>
  <si>
    <t xml:space="preserve">DATABASE QUALITY </t>
  </si>
  <si>
    <t>Item Audit Duplicate Account, Contact Merge to This KPI</t>
  </si>
  <si>
    <t>5S Monitoring</t>
  </si>
  <si>
    <t>Sudah ada di Detail item audit</t>
  </si>
  <si>
    <t>PERFOMANCE</t>
  </si>
  <si>
    <t>SSI INDEX</t>
  </si>
  <si>
    <t>CSI INDEX</t>
  </si>
  <si>
    <t>UNIT SALES WS</t>
  </si>
  <si>
    <t>Change to RS</t>
  </si>
  <si>
    <t>MARKET SHARE</t>
  </si>
  <si>
    <t>Data Market Share Not UpToDate</t>
  </si>
  <si>
    <t>CPUS Performance</t>
  </si>
  <si>
    <t>ONSITE SERVICE Performance</t>
  </si>
  <si>
    <t>SERVICE CAMPAIGN</t>
  </si>
  <si>
    <t>PDI Ratio</t>
  </si>
  <si>
    <t>Input PDI Request in Hoyu SMART</t>
  </si>
  <si>
    <t>SPAREPART</t>
  </si>
  <si>
    <t>CONTRACT SPAREPART (PPC &amp; Consigment)</t>
  </si>
  <si>
    <t>WHOLE SALES SPARE PART</t>
  </si>
  <si>
    <t>PROCESS</t>
  </si>
  <si>
    <t>RESULT AUDIT</t>
  </si>
  <si>
    <t>SUBMISSION SELF AUDIT</t>
  </si>
  <si>
    <t>Opsi Change to Self Audit Facility by Hearts Mobile</t>
  </si>
  <si>
    <t>RATIO USER LOCKED HEARTS MOBILE</t>
  </si>
  <si>
    <t xml:space="preserve">HOYU VISIT </t>
  </si>
  <si>
    <t>HOYU Delegasi 1 KPI
Result --&gt; Split</t>
  </si>
  <si>
    <t>ADVERTISING SUBSIDY FOR LOCAL AREA DEALER</t>
  </si>
  <si>
    <t>SALESMAN PRODUCTIVITY</t>
  </si>
  <si>
    <t>GRASS ROOT ACTIVITY (EVENT)</t>
  </si>
  <si>
    <t>GATHERING EVENT</t>
  </si>
  <si>
    <t>CNYB FOLLOW UP</t>
  </si>
  <si>
    <t>VISIT REPORT SALESMAN IN HEARTS (CAT 2)</t>
  </si>
  <si>
    <t xml:space="preserve">Merge to Activity visit Reguler by salesman </t>
  </si>
  <si>
    <t>KAIZEN ACTIVITY (3S)</t>
  </si>
  <si>
    <t>MY HINO VEHICLE REGISTRATION</t>
  </si>
  <si>
    <t>Merge dengan item yang ada di Audit</t>
  </si>
  <si>
    <t>MONITORING OUTSTANDING OPPORTUNITY</t>
  </si>
  <si>
    <t>BOOKING SERVICE MYHINO</t>
  </si>
  <si>
    <t>Aftersales VISIT REALIZATION</t>
  </si>
  <si>
    <t>Opsi Split KPI Visit FA &amp; FS (Follow Audit)</t>
  </si>
  <si>
    <t>DEALER TECHNICAL REPORT</t>
  </si>
  <si>
    <t>FSP IMPLEMENTATION</t>
  </si>
  <si>
    <t>SERVICE REMINDER ACTIVITY</t>
  </si>
  <si>
    <t>Merge to KPI Audit Rasio Reminder</t>
  </si>
  <si>
    <t>MONITORING OUTSTANDING WORKORDER</t>
  </si>
  <si>
    <t>SERVICE CAR PRODUCTIVY</t>
  </si>
  <si>
    <t>STOCK OPNAME (Adjusment)</t>
  </si>
  <si>
    <t>Stock Opname Activity Merge to this KPI</t>
  </si>
  <si>
    <t>PARTS STOCK MONTH &amp; COMPOSITION</t>
  </si>
  <si>
    <t>MONITORING OUTSTANDING SALES ORDER</t>
  </si>
  <si>
    <t xml:space="preserve">DFO </t>
  </si>
  <si>
    <t>Telematics</t>
  </si>
  <si>
    <t>Registrasi Ratio Telematics</t>
  </si>
  <si>
    <t>Dealer Utilization – Visit Vehicle Score Card</t>
  </si>
  <si>
    <t>Login Ratio Telematics</t>
  </si>
  <si>
    <t>FACILITY</t>
  </si>
  <si>
    <t>Clean, Convininency &amp; Safety</t>
  </si>
  <si>
    <t>APAR in Showroom</t>
  </si>
  <si>
    <t>APAR in Security Post</t>
  </si>
  <si>
    <t>Kebersihan Toilet Customer</t>
  </si>
  <si>
    <t>Dealing Table ( Aqua &amp; Permen )</t>
  </si>
  <si>
    <t>APAR in Bay (1 APAR per 2 Bay)</t>
  </si>
  <si>
    <t>APAR Sign</t>
  </si>
  <si>
    <t>Apar Sign menjadi Kriteria</t>
  </si>
  <si>
    <t>Safety Cap / Helmet</t>
  </si>
  <si>
    <t>Safety Shoes</t>
  </si>
  <si>
    <t>Welding Googles</t>
  </si>
  <si>
    <t>Welding Gloves</t>
  </si>
  <si>
    <t>Sarung Tangan Kain</t>
  </si>
  <si>
    <t>Wheel Stopper (Jumlah Bay &amp; Unit Outstanding)</t>
  </si>
  <si>
    <t>Perubahan Kriteria tidak menghitung outstanding</t>
  </si>
  <si>
    <t>Placement P3K  : Workshop Area</t>
  </si>
  <si>
    <t xml:space="preserve">Completeness of P3K </t>
  </si>
  <si>
    <t>Spanduk APD di Workshop</t>
  </si>
  <si>
    <t>No Smoking Banner</t>
  </si>
  <si>
    <t>X Banner - Safety : Counter Service</t>
  </si>
  <si>
    <t xml:space="preserve">Smoking Area </t>
  </si>
  <si>
    <t>Clean Bay Area Workshop</t>
  </si>
  <si>
    <t>Kebersihan Ruang Tunggu</t>
  </si>
  <si>
    <t>Ketersediaan Kopi &amp; Dispenser</t>
  </si>
  <si>
    <t>Utilization Properly Ex part Room</t>
  </si>
  <si>
    <t>Utilization Tools Room &amp; Cleaness</t>
  </si>
  <si>
    <t>Fokus ke Cleaness, Kelengkapan Tools masuk ke KPI SST</t>
  </si>
  <si>
    <t>Utilization Compressor Room</t>
  </si>
  <si>
    <t>Utilization Mechanic Room Cleaness</t>
  </si>
  <si>
    <t>Cross Line</t>
  </si>
  <si>
    <t>Spanduk APD di Warehouse</t>
  </si>
  <si>
    <t>Tools &amp; Equipment in Warehouse</t>
  </si>
  <si>
    <t>Clean Area Warehouse</t>
  </si>
  <si>
    <t>Transit Area Sparepart (utilization properly)</t>
  </si>
  <si>
    <t>APAR in Warehouse</t>
  </si>
  <si>
    <t>Euro 4 Facility</t>
  </si>
  <si>
    <t>DX Tools Workshop Availability</t>
  </si>
  <si>
    <t>DX Tools Service Car Availability</t>
  </si>
  <si>
    <t>Merge to Tools Service Car</t>
  </si>
  <si>
    <t>TV Board Monitoring</t>
  </si>
  <si>
    <t>Function Overhoul</t>
  </si>
  <si>
    <t>Asuransi Service Car</t>
  </si>
  <si>
    <t>KIR Validity Period</t>
  </si>
  <si>
    <t>Limbah B3 Area Availability</t>
  </si>
  <si>
    <t>Unit Display Euro 4 (Ranger)</t>
  </si>
  <si>
    <t>Unit Display Euro 4 (Dutro)</t>
  </si>
  <si>
    <t>Standing Display Euro 4 (Ranger)</t>
  </si>
  <si>
    <t>Standing Display Euro 4 (Dutro)</t>
  </si>
  <si>
    <t>Corporate Identity HINO</t>
  </si>
  <si>
    <t>Hino logo Maintainence</t>
  </si>
  <si>
    <t>Backdrop Counter Sales</t>
  </si>
  <si>
    <t>Manpower</t>
  </si>
  <si>
    <t>ASS Manager</t>
  </si>
  <si>
    <t>Service Head</t>
  </si>
  <si>
    <t>Service Advisor</t>
  </si>
  <si>
    <t>Field Advisor</t>
  </si>
  <si>
    <t>Foreman</t>
  </si>
  <si>
    <t>Mechanic</t>
  </si>
  <si>
    <t>CCO</t>
  </si>
  <si>
    <t>Admin Service</t>
  </si>
  <si>
    <t>Admin Sparepart</t>
  </si>
  <si>
    <t>Supaya tidak terhitung 2 kali</t>
  </si>
  <si>
    <t>Fleet Salesman</t>
  </si>
  <si>
    <t>Inventory</t>
  </si>
  <si>
    <t>Part Counter</t>
  </si>
  <si>
    <t>Part Head</t>
  </si>
  <si>
    <t>Partshop Salesman</t>
  </si>
  <si>
    <t>Warehouse</t>
  </si>
  <si>
    <t>Admin / Stock Control</t>
  </si>
  <si>
    <t xml:space="preserve">GSO </t>
  </si>
  <si>
    <t>Sales Counter</t>
  </si>
  <si>
    <t>Salesman Cat 2</t>
  </si>
  <si>
    <t>Salesman Cat 3</t>
  </si>
  <si>
    <t>Supervisor Cat 2</t>
  </si>
  <si>
    <t>Supervisor Cat 3</t>
  </si>
  <si>
    <t>CRO / HTO</t>
  </si>
  <si>
    <t>Hoyu Manager</t>
  </si>
  <si>
    <t>SSO</t>
  </si>
  <si>
    <t>PPL Dev</t>
  </si>
  <si>
    <t>a. Have social media (IG/Facebook/Youtube/Tiktok)</t>
  </si>
  <si>
    <t>b. Promotion in social media</t>
  </si>
  <si>
    <t>Use Credit Simulation</t>
  </si>
  <si>
    <t>Post Test (Participant Ratio)</t>
  </si>
  <si>
    <t>IDT Activity</t>
  </si>
  <si>
    <t>Participant Ratio</t>
  </si>
  <si>
    <t>ROT</t>
  </si>
  <si>
    <t>participate on training program</t>
  </si>
  <si>
    <t>Training Participant (Salesman, SPV &amp; BM)</t>
  </si>
  <si>
    <t>OBP Implementation</t>
  </si>
  <si>
    <t>a. Knowledge Test (1-3 Month)</t>
  </si>
  <si>
    <t>Merge to Evaluation Training</t>
  </si>
  <si>
    <t>b. Feedback Superior (3 Month)</t>
  </si>
  <si>
    <t>Turn Over Ratio Salesman</t>
  </si>
  <si>
    <t>Employee Data</t>
  </si>
  <si>
    <t>Klausal perjanjian kerja karyawan</t>
  </si>
  <si>
    <t>Visit Plan</t>
  </si>
  <si>
    <t>a. Post Test</t>
  </si>
  <si>
    <t>a. FA Training to Customer</t>
  </si>
  <si>
    <t>b. HTSCC Training for LVIP / Fleet Customer (Customer (partisipasi) Konfirmasi target)</t>
  </si>
  <si>
    <t>a. Participant Ratio</t>
  </si>
  <si>
    <t>participate on training program (Mekanik, Foreman, FA, SA, CCO, Admin)</t>
  </si>
  <si>
    <t>Mekanik OBP</t>
  </si>
  <si>
    <t>a. Administration Selection (Timeline, Participant Ratio, Completeness)</t>
  </si>
  <si>
    <t>Merge to Mechanic Grading</t>
  </si>
  <si>
    <t>b. Theory Test (Timeline, Participant Ratio, Completeness)</t>
  </si>
  <si>
    <t>c. Practical Test (Timeline, Participant Ratio, Completeness)</t>
  </si>
  <si>
    <t>Ratio penggunaan DX3 Tools</t>
  </si>
  <si>
    <t>drop</t>
  </si>
  <si>
    <t>Item Inquery</t>
  </si>
  <si>
    <t>participate on training program (Part Salesman, Warehouse, Inventory, Admin)</t>
  </si>
  <si>
    <t>SOP</t>
  </si>
  <si>
    <t>Ration Vehicle Reg in my Hino</t>
  </si>
  <si>
    <t>Registration Telematics on Customer Unit</t>
  </si>
  <si>
    <t>Rasio kehadiran tamu pada event gathering</t>
  </si>
  <si>
    <t>Rasio pelaksanaan event di dealer untuk Exhibition</t>
  </si>
  <si>
    <t>Rasio pelaksanaan event di dealer untuk Gathering</t>
  </si>
  <si>
    <t>Rasio pelaksanaan event di dealer untuk Service Campaign</t>
  </si>
  <si>
    <t>Rasio pengajuan proposal Event tepat waktu untuk Gathering (H-14)</t>
  </si>
  <si>
    <t>Rasio pengajuan proposal Event tepat waktu untuk Service Campaign &amp; Exhibition (H-10)</t>
  </si>
  <si>
    <t>Rasio report event tepat waktu untuk Gathering (Maks. 1x24 Jam)</t>
  </si>
  <si>
    <t>Rasio report event tepat waktu untuk Service Campaign &amp; Exhibition (H+10)</t>
  </si>
  <si>
    <t>User role check in (SVC Campaign &amp; Exhibition) H+10</t>
  </si>
  <si>
    <t>Validitas Database Event Service Campaign &amp; Exhibition</t>
  </si>
  <si>
    <t>PDI Request Ratio input in Hoyu Smart</t>
  </si>
  <si>
    <t>Disclaimer Upload on Hoyu Smart</t>
  </si>
  <si>
    <t>Accuracy contact number After BAST  (Retail Based on HOYU Smart)</t>
  </si>
  <si>
    <t>Mystery Call to CRO</t>
  </si>
  <si>
    <t>Ratio survey terhadap BAST (max : 5 hari setelah status BAST completed)</t>
  </si>
  <si>
    <t>SSI merge to this KPI</t>
  </si>
  <si>
    <t>Activity visit Reguler by salesman</t>
  </si>
  <si>
    <t>Deactive Ratio Hearts Mobile</t>
  </si>
  <si>
    <t>Monitoring Prospect / SPV</t>
  </si>
  <si>
    <t>Plan Actual Visit Reguler New Hearts Mobile  (Exc: CNYB &amp; Event)</t>
  </si>
  <si>
    <t>Merge to Activity visit Reguler by salesman</t>
  </si>
  <si>
    <t>Visit Ratio CNYB  (Hearts Mobile)</t>
  </si>
  <si>
    <t>Booking Kontribusi Workshop Bay</t>
  </si>
  <si>
    <t>Mystery Call to CCO</t>
  </si>
  <si>
    <t>Utilization Ratio Booking Service by MyHINO apps</t>
  </si>
  <si>
    <t>WO Booking Realization Ratio</t>
  </si>
  <si>
    <t>Follow Up After Service (Based on Hoyu Smart)</t>
  </si>
  <si>
    <t>CSI merge to this KPI</t>
  </si>
  <si>
    <t>Reminder Ratio</t>
  </si>
  <si>
    <t>Succes Call Ratio Telematic</t>
  </si>
  <si>
    <t>Update KM Telematics Ratio CRS</t>
  </si>
  <si>
    <t>Rename to Rasio Update data Telematics di CRS</t>
  </si>
  <si>
    <t>Kwitansi FSP/Warranty</t>
  </si>
  <si>
    <t>(Approve / Reject) PDI Receipt via DMS</t>
  </si>
  <si>
    <t>PDI Booking Ratio</t>
  </si>
  <si>
    <t>PDI Receipt Ratio</t>
  </si>
  <si>
    <t>Rename to WO PDI Ratio</t>
  </si>
  <si>
    <t>Rasio peminjaman spare part saat storing menggunakan transfer out (Status Draft)</t>
  </si>
  <si>
    <t>Service Car Activity Booking Ratio [Only Job Type FSP &amp; Maintenance]</t>
  </si>
  <si>
    <t>Inputing Target Service in DMS</t>
  </si>
  <si>
    <t>Registration Service Contract on DMS</t>
  </si>
  <si>
    <t>Waiting Time / Actual Time, Clock On Off</t>
  </si>
  <si>
    <t>WO FSP No Invoice</t>
  </si>
  <si>
    <t>WO Outstanding by age</t>
  </si>
  <si>
    <t>WO Outstanding Information Ratio</t>
  </si>
  <si>
    <t>Unit Exit Pass Ratio</t>
  </si>
  <si>
    <t>Update Service Done Web Telematic</t>
  </si>
  <si>
    <t>FSP Only</t>
  </si>
  <si>
    <t>Utilization Form Final Inspection EURO4</t>
  </si>
  <si>
    <t>Plan Actual Visit Reguler New Hearts Mobile</t>
  </si>
  <si>
    <t>Change to Actual Visit Regular FA</t>
  </si>
  <si>
    <t>Accuration Item Location For Fast Moving PMC 1 ( Actual vs System )</t>
  </si>
  <si>
    <t>utilisasi PR PO VS  GR (not same Day)</t>
  </si>
  <si>
    <t>Rasio peminjaman spare part saat storing menggunakan transfer out</t>
  </si>
  <si>
    <t>Service On Site Sparepart return after Storing</t>
  </si>
  <si>
    <t>Sparepart transfer request ratio</t>
  </si>
  <si>
    <t>Registration Spareparts Contract on DMS</t>
  </si>
  <si>
    <t>Merge to Contract Spareparts</t>
  </si>
  <si>
    <t>Adjustment Hasil Stock Opname (Based on Total Item Stok Opname)</t>
  </si>
  <si>
    <t>Analisa Stok Opname (Based on Total Item Stok Opname) GAP 0.01</t>
  </si>
  <si>
    <t>Frekuensi Rasio Stock Opname min. 2x / tahun (Based on Total Item Stok Opname)</t>
  </si>
  <si>
    <t>Change to Actual Visit Regular FS</t>
  </si>
  <si>
    <t>Increasing follower Instagram</t>
  </si>
  <si>
    <t>Like posting on Instagram  (128 like/month)</t>
  </si>
  <si>
    <t>Reply comment on Instagram</t>
  </si>
  <si>
    <t>SMS / WA Blast (depend on target dealer)</t>
  </si>
  <si>
    <t>Opsi Split Delivery Ratio &amp; Total Blast</t>
  </si>
  <si>
    <t>Upload Material Promosi  to Social Media 2 times / week</t>
  </si>
  <si>
    <t>Accuration Data (Nama Dealer, Foto, Nomor Tlp, Alamat, Hari Kerja)</t>
  </si>
  <si>
    <t>Accuration Location</t>
  </si>
  <si>
    <t>Total Review Google My Bussiness Dealer</t>
  </si>
  <si>
    <t>Total Star Rate Google My Bussiness Dealer</t>
  </si>
  <si>
    <t>Visit customer LVIP (all PIC dealer)</t>
  </si>
  <si>
    <t xml:space="preserve">Rename to Retention customer LVIP
(all PIC dealer) </t>
  </si>
  <si>
    <t>Accuracy Contact Name (Max &lt; 30% Not Accurate)</t>
  </si>
  <si>
    <t>Merge to Database Quality</t>
  </si>
  <si>
    <t>Data Completeness HOYU Smart Vehicle (PREVENTIVE)</t>
  </si>
  <si>
    <t>Duplicate Account Ratio (Max &lt; 25% Duplicate)</t>
  </si>
  <si>
    <t>Klasifikasi Faktur Hino</t>
  </si>
  <si>
    <t>Whatsapp ratio avaibility</t>
  </si>
  <si>
    <t>Actual Report Visit Sales  (by new heart mobile)</t>
  </si>
  <si>
    <t>Delegasi Visit 3S Customer Prioritas HOYU Sales (by new heart mobile)</t>
  </si>
  <si>
    <t>Laporan Sales Clasification</t>
  </si>
  <si>
    <t>Ratio update transaksi service di form classification aftersales</t>
  </si>
  <si>
    <t>Actual Report After Visit (by New Hearts Mobile)</t>
  </si>
  <si>
    <t>Delegasi Visit 3S Customer Prioritas HOYU Service (by new heart mobile)</t>
  </si>
  <si>
    <t>Report Vehicle Score Card (Min. 4 Visit/ Month)</t>
  </si>
  <si>
    <t>Ratio update transaksi sparepart di form classification aftersales</t>
  </si>
  <si>
    <t>Delegasi Visit 3S Customer Prioritas HOYU Sparepart (by new heart mobile)</t>
  </si>
  <si>
    <t xml:space="preserve">KPI Explanation </t>
  </si>
  <si>
    <t>Tujuan</t>
  </si>
  <si>
    <t>Sumber Data</t>
  </si>
  <si>
    <t>Cara Perhitungan</t>
  </si>
  <si>
    <t>Kontribusi Terhadap Score Total</t>
  </si>
  <si>
    <t>DATABASE</t>
  </si>
  <si>
    <t>Database Quality</t>
  </si>
  <si>
    <t>Corporate Identity</t>
  </si>
  <si>
    <t>Facility Sales Area</t>
  </si>
  <si>
    <t>Facility Service Area</t>
  </si>
  <si>
    <t>Facility Sparepart Area</t>
  </si>
  <si>
    <t>Network</t>
  </si>
  <si>
    <t>Finance DLR</t>
  </si>
  <si>
    <t>MANPOWER</t>
  </si>
  <si>
    <t>Manpower HOYU</t>
  </si>
  <si>
    <t>Manpower Service</t>
  </si>
  <si>
    <t>Manpower Sparepart</t>
  </si>
  <si>
    <t>PEOPLE DEVELOPMENT</t>
  </si>
  <si>
    <t>PPL Dev Sales</t>
  </si>
  <si>
    <t>PPL Dev Service</t>
  </si>
  <si>
    <t>PPL Dev Sparepart</t>
  </si>
  <si>
    <t>PERFORMANCE</t>
  </si>
  <si>
    <t xml:space="preserve">SALES PERFORMANCE </t>
  </si>
  <si>
    <t>RS CAT 2</t>
  </si>
  <si>
    <t>RS CAT 3</t>
  </si>
  <si>
    <t>SERVICE PERFORMANCE</t>
  </si>
  <si>
    <t>Active UIO</t>
  </si>
  <si>
    <t>Non CPUS Performance</t>
  </si>
  <si>
    <t>SPAREPART PERFORMANCE</t>
  </si>
  <si>
    <t>Contract Sparepart</t>
  </si>
  <si>
    <t>Retail Sales Sparepart</t>
  </si>
  <si>
    <t>Fill Rate</t>
  </si>
  <si>
    <t>Whole Sales Sparepart</t>
  </si>
  <si>
    <t>AFTERSALES Visit Realization</t>
  </si>
  <si>
    <t>Booking Service</t>
  </si>
  <si>
    <t>Dealer Stock Order &amp; Forecast</t>
  </si>
  <si>
    <t>Digital Marketing</t>
  </si>
  <si>
    <t>Finance Monitoring</t>
  </si>
  <si>
    <t>Follow Up Reminder</t>
  </si>
  <si>
    <t>Forecast Unit</t>
  </si>
  <si>
    <t>Hoyu Visit</t>
  </si>
  <si>
    <t>Incoming sparepart</t>
  </si>
  <si>
    <t>Inventory Stock</t>
  </si>
  <si>
    <t>Kaizen</t>
  </si>
  <si>
    <t>LVIP</t>
  </si>
  <si>
    <t>Maintenance Location</t>
  </si>
  <si>
    <t>MyHINO</t>
  </si>
  <si>
    <t xml:space="preserve">Outgoing Sparepart </t>
  </si>
  <si>
    <t>Pre Delivery Inspection</t>
  </si>
  <si>
    <t>Retail Sales</t>
  </si>
  <si>
    <t>Sales - Customer Visit and Follow Up</t>
  </si>
  <si>
    <t>Salesman Productivity</t>
  </si>
  <si>
    <t>Service Car Activity</t>
  </si>
  <si>
    <t>Service Contract</t>
  </si>
  <si>
    <t>Service Procedure</t>
  </si>
  <si>
    <t>SPK Control</t>
  </si>
  <si>
    <t>Stock Opname Activity</t>
  </si>
  <si>
    <t>Survey Management</t>
  </si>
  <si>
    <t>Telematic</t>
  </si>
  <si>
    <t>Unit Handover</t>
  </si>
  <si>
    <t>Visit FA</t>
  </si>
  <si>
    <t>Warranty</t>
  </si>
  <si>
    <t>Priority</t>
  </si>
  <si>
    <t>Hoyu</t>
  </si>
  <si>
    <t>Driver Contact Number</t>
  </si>
  <si>
    <t>Hino logo Maintainence Shopsign</t>
  </si>
  <si>
    <t>Hino logo Maintainence Tower</t>
  </si>
  <si>
    <t>4S Monitoring / Self Audit Facility</t>
  </si>
  <si>
    <t>Wheel Stopper (unit display)</t>
  </si>
  <si>
    <t>Telematic Corner</t>
  </si>
  <si>
    <t>Unit Display Euro 4 (Hino 300)</t>
  </si>
  <si>
    <t>Unit Display Euro 4 (Hino 500)</t>
  </si>
  <si>
    <t>Standing Display Euro 4 (Hino 300)</t>
  </si>
  <si>
    <t>Standing Display Euro 4 (Hino 500)</t>
  </si>
  <si>
    <t>Meja &amp; Kursi Counter Sales</t>
  </si>
  <si>
    <t>1 KONEKSI DEDICATED DMS</t>
  </si>
  <si>
    <t>Security Gate Device</t>
  </si>
  <si>
    <t>Wheel Stopper (Jumlah Bay)</t>
  </si>
  <si>
    <t>Spanduk di workshop</t>
  </si>
  <si>
    <t>Update STO Workshop di Control Board</t>
  </si>
  <si>
    <t>Kebersihan &amp; Kelengkapan Ruang Tunggu</t>
  </si>
  <si>
    <t>Toilet &amp; Mechanic Room Cleaness</t>
  </si>
  <si>
    <t>Standard Garis Bay</t>
  </si>
  <si>
    <t>SST Tools equipment Availability include DX tool</t>
  </si>
  <si>
    <t>Function Overhoul Room</t>
  </si>
  <si>
    <t xml:space="preserve">TV Board Monitoring Counter Service </t>
  </si>
  <si>
    <t>TV Board Monitoring Ruang tunggu</t>
  </si>
  <si>
    <t>KIR Validity Period Service Car</t>
  </si>
  <si>
    <t>Tools equipment Service car include Wheel Stopper</t>
  </si>
  <si>
    <t>Noren Tag</t>
  </si>
  <si>
    <t>TV Board Monitoring Spare part</t>
  </si>
  <si>
    <t>Delivery Car</t>
  </si>
  <si>
    <t>Asuransi Delivery Car</t>
  </si>
  <si>
    <t>KIR Validity Period Delivery Car</t>
  </si>
  <si>
    <t>Total Active Branch</t>
  </si>
  <si>
    <t>Finance Statement Submission</t>
  </si>
  <si>
    <t>Collateral Sufficiency</t>
  </si>
  <si>
    <t>AR Payment Sparepart</t>
  </si>
  <si>
    <t>AR Payment Sales</t>
  </si>
  <si>
    <t>GSO Dedicated</t>
  </si>
  <si>
    <t>BUS SALESMAN Dedicated</t>
  </si>
  <si>
    <t>SPV Cat 2 Standard Quantity</t>
  </si>
  <si>
    <t>SPV Cat 3 Standard Quantity</t>
  </si>
  <si>
    <t>Salesman cat 2 Standard Quantity</t>
  </si>
  <si>
    <t>Salesman cat 3 Standard Quantity</t>
  </si>
  <si>
    <t>AFS Manager</t>
  </si>
  <si>
    <t>Mechanic Quantity</t>
  </si>
  <si>
    <t>Mechanic Composition (HQS Senior)</t>
  </si>
  <si>
    <t>OBP Implementation - Salesman</t>
  </si>
  <si>
    <t>IDT Activity - Sales</t>
  </si>
  <si>
    <t>Regular Online Test (ROT) - Sales</t>
  </si>
  <si>
    <t>Evaluasi Pasca Training (Knowledge Test &amp; Feedback Superior)</t>
  </si>
  <si>
    <t>IDT Activity - Service</t>
  </si>
  <si>
    <t>Regular Online Test (ROT) - Service</t>
  </si>
  <si>
    <t>Training Participant (Mekanik, Foreman, FA, SA, CCO)</t>
  </si>
  <si>
    <t>OBP Implementation - Mechanic</t>
  </si>
  <si>
    <t>Evaluasi Pasca Training (Knowledge Test &amp; Feedback Superior) - Service</t>
  </si>
  <si>
    <t>IDT Activity - Spareparts</t>
  </si>
  <si>
    <t>Regular Online Test (ROT) - Spareparts</t>
  </si>
  <si>
    <t>Training Participant (Part Salesman, Warehouse, Inventory)</t>
  </si>
  <si>
    <t>Evaluasi Pasca Training - Spareparts</t>
  </si>
  <si>
    <t>RS CAT 2 BUS GOV</t>
  </si>
  <si>
    <t>RS CAT 2 TRUCK GOV</t>
  </si>
  <si>
    <t>RS CAT 2 BUS PRIVATE</t>
  </si>
  <si>
    <t>RS CAT 3 BUS GOV</t>
  </si>
  <si>
    <t>RS CAT 3 BUS PRIVATE</t>
  </si>
  <si>
    <t xml:space="preserve">RS CAT 3 </t>
  </si>
  <si>
    <t>RS CAT 3 TRUCK GOV</t>
  </si>
  <si>
    <t>RS CAT 3 TRUCK PRIVATAE</t>
  </si>
  <si>
    <t>CPUS Unit Entry</t>
  </si>
  <si>
    <t>CPUS Amount</t>
  </si>
  <si>
    <t>Service</t>
  </si>
  <si>
    <t>Non CPUS Unit Entry</t>
  </si>
  <si>
    <t>Non CPUS Amount</t>
  </si>
  <si>
    <t>ONSITE SERVICE Unit enty</t>
  </si>
  <si>
    <t>Nasional CAMPAIGN</t>
  </si>
  <si>
    <t>Dealer CAMPAIGN</t>
  </si>
  <si>
    <t>Contract Sparepart PPC</t>
  </si>
  <si>
    <t>Contract Sparepart Consigment</t>
  </si>
  <si>
    <t>External Parts Sales</t>
  </si>
  <si>
    <t>Internal Parts Sales</t>
  </si>
  <si>
    <t>Actual Visit Reguler FA</t>
  </si>
  <si>
    <t>Actual Visit Reguler Fleet Salesman</t>
  </si>
  <si>
    <t>Rasio Realisasi WO Booking</t>
  </si>
  <si>
    <t>Total Delivered Blasting to customer number</t>
  </si>
  <si>
    <t>Increasing follower</t>
  </si>
  <si>
    <t>Upload Material Promosi  to Social Media</t>
  </si>
  <si>
    <t>Akurasi data Google Bussiness Profile Dealer</t>
  </si>
  <si>
    <t>Total Review &amp; Reply Google Bussiness Profile Dealer</t>
  </si>
  <si>
    <t>Monitoring Payment Invoice Service</t>
  </si>
  <si>
    <t>Monitoring Payment Invoice Spareparts</t>
  </si>
  <si>
    <t>Rasio Reminder</t>
  </si>
  <si>
    <t>Rasio Update data Telematics di CRS</t>
  </si>
  <si>
    <t>Forecast Accuracy</t>
  </si>
  <si>
    <t>Stock Unit Update</t>
  </si>
  <si>
    <t>Kaizen Sales</t>
  </si>
  <si>
    <t>Sales</t>
  </si>
  <si>
    <t>Kaizen Service</t>
  </si>
  <si>
    <t>Kaizen Sparepart</t>
  </si>
  <si>
    <t>Sparepart</t>
  </si>
  <si>
    <t>Handover plakat LVIP</t>
  </si>
  <si>
    <t xml:space="preserve">Retention customer LVIP
(all PIC dealer) </t>
  </si>
  <si>
    <t>Ratio Vehicle Reg in my Hino</t>
  </si>
  <si>
    <t>Monitoring Outstanding Sales Order Remark</t>
  </si>
  <si>
    <t>Rasio proses packing barang atas dokumen picking list yang sudah di terbitkan</t>
  </si>
  <si>
    <t>Supply Slip Print Out Utilization</t>
  </si>
  <si>
    <t>Input PDI Request ke Hoyu Smart</t>
  </si>
  <si>
    <t>WO PDI Ratio</t>
  </si>
  <si>
    <t>BAST Document Complete Check</t>
  </si>
  <si>
    <t xml:space="preserve">Monitoring Activity &amp; Lead </t>
  </si>
  <si>
    <t xml:space="preserve">Activity visit Reguler by salesman </t>
  </si>
  <si>
    <t>Number Of Lead</t>
  </si>
  <si>
    <t>Service Car Activity Booking Ratio</t>
  </si>
  <si>
    <t xml:space="preserve">Rasio Assigment Letter by WO Service Car </t>
  </si>
  <si>
    <t>Clock On / Off Utilization</t>
  </si>
  <si>
    <t>WO Print-out Utilization</t>
  </si>
  <si>
    <t>Entry Waiting Time</t>
  </si>
  <si>
    <t>Monitoring Outstanding Work Order (Remark)</t>
  </si>
  <si>
    <t>Upload Disclaimer ke Hoyu Smart</t>
  </si>
  <si>
    <t>TELEMATICS</t>
  </si>
  <si>
    <t>Rasio survey terhadap BAST</t>
  </si>
  <si>
    <t>Registrasi Telematics di kendaraan customer</t>
  </si>
  <si>
    <t>Report Vehicle Score Card</t>
  </si>
  <si>
    <t>Event Telematic</t>
  </si>
  <si>
    <t>Security Gate Ratio</t>
  </si>
  <si>
    <t>FA Training to Customer</t>
  </si>
  <si>
    <t>Dealer Technical Report</t>
  </si>
  <si>
    <t>Dealer Warranty Claim</t>
  </si>
  <si>
    <t>Weight Score</t>
  </si>
  <si>
    <t>QTY KPI</t>
  </si>
  <si>
    <t>Weight Per Type</t>
  </si>
  <si>
    <t>Max Score</t>
  </si>
  <si>
    <t>Total Poin Score Base On Score Priority</t>
  </si>
  <si>
    <t>Score per Weight</t>
  </si>
  <si>
    <t>Score 1st Priority (Weight 5 Poin)</t>
  </si>
  <si>
    <t>Score 2nd Priority (Weight 3 Poin)</t>
  </si>
  <si>
    <t>Score 3th Priority
(Weight 1 Poin)</t>
  </si>
  <si>
    <t>Total KPI</t>
  </si>
  <si>
    <t>Bobot Poin</t>
  </si>
  <si>
    <t>Scoring Max</t>
  </si>
  <si>
    <t>Scoring Max (%)</t>
  </si>
  <si>
    <t>SALES PERFORMANCE</t>
  </si>
  <si>
    <t>RS CAT 2 TRUCK PRIVATAE</t>
  </si>
  <si>
    <t>ONSITE SERVICE Amount</t>
  </si>
  <si>
    <t>Follow Up After Service
(Based on Hoyu Smart)</t>
  </si>
  <si>
    <t>Delegasi Visit 3S Customer Prioritas HOYU Sales
(by new heart mobile)</t>
  </si>
  <si>
    <t>Result Visit 3S Customer Prioritas HOYU Sales
(by new heart mobile)</t>
  </si>
  <si>
    <t>Delegasi Visit 3S Customer Prioritas HOYU Service
(by new heart mobile)</t>
  </si>
  <si>
    <t>Result Visit 3S Customer Prioritas HOYU Service
(by new heart mobile)</t>
  </si>
  <si>
    <t>Delegasi Visit 3S Customer Prioritas HOYU Sparepart
(by new heart mobile)</t>
  </si>
  <si>
    <t>Result Visit 3S Customer Prioritas HOYU Spare Parts
(by new heart mobile)</t>
  </si>
  <si>
    <t>Sales People</t>
  </si>
  <si>
    <t>Frekuensi Rasio Stock Opname min. 1x / 6 Bulan  (Based on Total Item Stok Opname)</t>
  </si>
  <si>
    <t>Analisa Stok Opname
(Based on Total Item Stok Opname)</t>
  </si>
  <si>
    <t>Adjustment Hasil Stock Opname
(Based on Total Item Stok Opname)</t>
  </si>
  <si>
    <t>Weight (%)</t>
  </si>
  <si>
    <t>Lvl 1</t>
  </si>
  <si>
    <t>Lvl 2</t>
  </si>
  <si>
    <t>Lvl 3</t>
  </si>
  <si>
    <t>Service People</t>
  </si>
  <si>
    <t>Sparepart People</t>
  </si>
  <si>
    <t>DATABASE QUALITY</t>
  </si>
  <si>
    <t>FINANCE DEALER</t>
  </si>
  <si>
    <t>Service Performance</t>
  </si>
  <si>
    <t>Service On Site (Service on Call)</t>
  </si>
  <si>
    <t>Visit Follow Up Reguler Fleet Salesman</t>
  </si>
  <si>
    <t>Incoming Sparepart</t>
  </si>
  <si>
    <t>No.</t>
  </si>
  <si>
    <t>Type</t>
  </si>
  <si>
    <t>Item</t>
  </si>
  <si>
    <t>Target</t>
  </si>
  <si>
    <t>KPI Master No.</t>
  </si>
  <si>
    <t>Period</t>
  </si>
  <si>
    <t>Dealer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</si>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</sst>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.##0.00_);_(* \(#.##0.00\);_(* &quot;-&quot;??_);_(@_)"/>
    <numFmt numFmtId="165" formatCode="_(* #.##0_);_(* \(#.##0\);_(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1"/>
      <color indexed="8"/>
      <name val="Calibri"/>
      <family val="2"/>
    </font>
    <font>
      <sz val="10"/>
      <name val="Tahoma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5" fillId="0" borderId="0"/>
    <xf numFmtId="0" fontId="12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5" fillId="0" borderId="0"/>
    <xf numFmtId="0" fontId="13" fillId="0" borderId="0" applyFill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4" fillId="0" borderId="0"/>
    <xf numFmtId="0" fontId="3" fillId="0" borderId="0"/>
    <xf numFmtId="0" fontId="11" fillId="0" borderId="0"/>
    <xf numFmtId="9" fontId="11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9" fontId="0" fillId="2" borderId="0" xfId="0" applyNumberFormat="1" applyFill="1"/>
    <xf numFmtId="0" fontId="0" fillId="2" borderId="0" xfId="0" applyFill="1"/>
    <xf numFmtId="9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9" fontId="0" fillId="0" borderId="2" xfId="4" applyFont="1" applyBorder="1" applyAlignment="1">
      <alignment horizontal="center" vertical="center"/>
    </xf>
    <xf numFmtId="0" fontId="0" fillId="0" borderId="2" xfId="4" applyNumberFormat="1" applyFont="1" applyBorder="1" applyAlignment="1">
      <alignment horizontal="center" vertical="center"/>
    </xf>
    <xf numFmtId="2" fontId="0" fillId="0" borderId="2" xfId="4" applyNumberFormat="1" applyFont="1" applyBorder="1" applyAlignment="1">
      <alignment horizontal="center" vertical="center"/>
    </xf>
    <xf numFmtId="2" fontId="0" fillId="0" borderId="2" xfId="4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9" fontId="9" fillId="2" borderId="2" xfId="4" applyFont="1" applyFill="1" applyBorder="1" applyAlignment="1">
      <alignment horizontal="center" vertical="center"/>
    </xf>
    <xf numFmtId="0" fontId="9" fillId="2" borderId="2" xfId="4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2" xfId="2" applyFont="1" applyBorder="1" applyAlignmen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0" fillId="2" borderId="2" xfId="2" applyFont="1" applyFill="1" applyBorder="1" applyAlignment="1">
      <alignment vertical="center"/>
    </xf>
    <xf numFmtId="0" fontId="0" fillId="0" borderId="2" xfId="2" applyFont="1" applyBorder="1" applyAlignment="1">
      <alignment vertical="center"/>
    </xf>
    <xf numFmtId="0" fontId="4" fillId="0" borderId="2" xfId="3" applyFont="1" applyBorder="1" applyAlignment="1">
      <alignment horizontal="left" vertical="center" wrapText="1"/>
    </xf>
    <xf numFmtId="0" fontId="1" fillId="0" borderId="2" xfId="2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2" fontId="0" fillId="0" borderId="0" xfId="0" applyNumberFormat="1"/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4" fillId="0" borderId="9" xfId="2" applyFont="1" applyBorder="1" applyAlignment="1">
      <alignment vertical="center"/>
    </xf>
    <xf numFmtId="0" fontId="0" fillId="5" borderId="9" xfId="0" applyFill="1" applyBorder="1" applyAlignment="1">
      <alignment horizontal="center"/>
    </xf>
    <xf numFmtId="0" fontId="0" fillId="0" borderId="9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 wrapText="1"/>
    </xf>
    <xf numFmtId="9" fontId="0" fillId="0" borderId="0" xfId="4" applyFont="1"/>
    <xf numFmtId="0" fontId="0" fillId="0" borderId="2" xfId="0" applyBorder="1" applyAlignment="1">
      <alignment horizontal="left" indent="1"/>
    </xf>
    <xf numFmtId="2" fontId="0" fillId="0" borderId="10" xfId="0" applyNumberFormat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9" fillId="0" borderId="2" xfId="4" applyNumberFormat="1" applyFont="1" applyBorder="1" applyAlignment="1">
      <alignment horizontal="center" vertical="center"/>
    </xf>
    <xf numFmtId="9" fontId="9" fillId="0" borderId="2" xfId="4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/>
    </xf>
    <xf numFmtId="0" fontId="4" fillId="0" borderId="2" xfId="3" applyFont="1" applyBorder="1" applyAlignment="1">
      <alignment horizontal="left" vertical="top" wrapText="1"/>
    </xf>
    <xf numFmtId="17" fontId="4" fillId="0" borderId="11" xfId="0" applyNumberFormat="1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34">
    <cellStyle name="Comma [0] 2" xfId="6" xr:uid="{00000000-0005-0000-0000-000032000000}"/>
    <cellStyle name="Comma [0] 2 2" xfId="22" xr:uid="{BD4E156C-EFCA-4002-AD5F-4D3FC3466CC4}"/>
    <cellStyle name="Comma 2" xfId="7" xr:uid="{4D9332AF-664C-4F84-A612-25807B7410E8}"/>
    <cellStyle name="Comma 23 2" xfId="16" xr:uid="{2AC7B7C0-5268-49B8-8702-17ACFA625B2F}"/>
    <cellStyle name="Comma 24 6 10 2 2 3 2 3 21" xfId="20" xr:uid="{A4D7D2E4-DAC1-45B7-BABC-664690A592E3}"/>
    <cellStyle name="Comma 3" xfId="8" xr:uid="{0C99B47B-FD50-4587-8825-319F373D28D6}"/>
    <cellStyle name="Comma 4" xfId="9" xr:uid="{434E4916-08D9-4FB0-B392-E0C48A3723BA}"/>
    <cellStyle name="Comma 5" xfId="10" xr:uid="{89BD436D-8E94-4794-B27A-E0D05C3B3A17}"/>
    <cellStyle name="Normal" xfId="0" builtinId="0"/>
    <cellStyle name="Normal 10" xfId="29" xr:uid="{67C4CC6C-8D2C-485C-B77C-6D2DCAA7B39C}"/>
    <cellStyle name="Normal 2" xfId="12" xr:uid="{00000000-0005-0000-0000-000035000000}"/>
    <cellStyle name="Normal 2 2" xfId="27" xr:uid="{3A69F3D0-7E72-48CD-9A56-B958336B7CC8}"/>
    <cellStyle name="Normal 2 3" xfId="17" xr:uid="{02A5F0A7-EE59-4F8D-B52D-0F233EBC5271}"/>
    <cellStyle name="Normal 2 3 24 2" xfId="18" xr:uid="{AFB507E2-E421-43A3-A787-A9747326BBB2}"/>
    <cellStyle name="Normal 3" xfId="5" xr:uid="{22544CC7-FE6A-4504-8FD6-2F575E41B3F8}"/>
    <cellStyle name="Normal 3 2" xfId="11" xr:uid="{6503788F-7C5B-40B2-B608-C6683B851881}"/>
    <cellStyle name="Normal 3 2 2" xfId="13" xr:uid="{72F502A0-19CA-42A5-B9CD-9F3BAE56151D}"/>
    <cellStyle name="Normal 3 3" xfId="15" xr:uid="{AA2A5548-8885-4677-B9A6-6091C19D90DB}"/>
    <cellStyle name="Normal 3 4" xfId="28" xr:uid="{C0E5DB52-E819-45ED-81AE-878C60309CCC}"/>
    <cellStyle name="Normal 3 5" xfId="23" xr:uid="{00000000-0005-0000-0000-000039000000}"/>
    <cellStyle name="Normal 4" xfId="2" xr:uid="{4727130A-0B4B-4098-A799-73AC1B75A5DA}"/>
    <cellStyle name="Normal 4 2" xfId="24" xr:uid="{C7884659-8098-48F6-A08A-D829DF4FCCB7}"/>
    <cellStyle name="Normal 4 3" xfId="14" xr:uid="{DCB986C5-7D83-4E39-B820-66CF2F114D2B}"/>
    <cellStyle name="Normal 5" xfId="30" xr:uid="{C61808BC-61DE-4F14-8450-1EA3E6FB93D3}"/>
    <cellStyle name="Normal 6" xfId="32" xr:uid="{82E86C0F-F63A-451C-8814-150CC36CEA83}"/>
    <cellStyle name="Normal 7 2" xfId="1" xr:uid="{40548F2F-64C1-4FE3-B023-F0C47A4424C0}"/>
    <cellStyle name="Normal 7 3 2" xfId="3" xr:uid="{5D2A542A-0057-4ADA-B41C-98F52930DDD5}"/>
    <cellStyle name="Percent" xfId="4" builtinId="5"/>
    <cellStyle name="Percent 2" xfId="21" xr:uid="{6168201C-D04C-4D8A-9806-949F1CCB99D6}"/>
    <cellStyle name="Percent 3" xfId="25" xr:uid="{07C4FFB8-D42D-4BFF-952D-6D0606091308}"/>
    <cellStyle name="Percent 4" xfId="26" xr:uid="{9ED167D9-3F4E-4E4C-8132-82B358DCB7FB}"/>
    <cellStyle name="Percent 5" xfId="31" xr:uid="{B82025CA-BC0F-4E44-9024-F0763540B714}"/>
    <cellStyle name="Percent 6" xfId="33" xr:uid="{81B119AA-FE06-49E6-AF6F-D3F10258CB8B}"/>
    <cellStyle name="Percent 7 2" xfId="19" xr:uid="{47BB295A-63FE-443D-8CEC-023FD7DE1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53" Type="http://schemas.openxmlformats.org/officeDocument/2006/relationships/externalLink" Target="externalLinks/externalLink46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INO\OPEX\Opex%20FY17%20-%20ANALYZ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f38696/Documents/MASTER%20DATA%202022/DATABASE%20DLR%20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Users/am36717/AppData/Local/Microsoft/Windows/Temporary%20Internet%20Files/Content.Outlook/IXQDLFPH/REPORT%202018/Agustus%202018/Laporan%20Pool/5/Tangerang/DAILY%20REPORT%20AGUSTUS%20201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tk03\ASMD$\Users\hp36678\AppData\Local\Microsoft\Windows\Temporary%20Internet%20Files\Content.Outlook\A5PJFZJD\DATA%20RETAIL%20SALES%20DEALER%202017-2018%20&amp;%20CUSTOM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HC3%20ACTIVITY/2_Receiving%20List/8_Receiving%20List%202015/12_Desember/Weekly%20Report/Weekly%2012%20Nov%20-%2019%20Nov%20201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%20File%20Agus/HINO%20CUST.%20CARE/HC3%20-%202015/CS%20Survey%202015/SA%20&amp;%20CCO%20Survey/CCO%20Survey/Result/Result%20Form%20CCO%20Survey%202015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36320/AppData/Local/Microsoft/Windows/Temporary%20Internet%20Files/Content.Outlook/JCDRHP32/Triwi_Mysterious%20Caller%20Survey%20-%20Result%20Fo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MARLIN/ACTION%20PLAN/OBP%2020/MATERI%20OBP/Copy%20of%20Format%20MPP%20-%20OBP20%20(00000003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8.213.54.185\&#36899;&#32080;&#32013;&#31246;\Documents%20and%20Settings\Administrator\&#12487;&#12473;&#12463;&#12488;&#12483;&#12503;\Version2\EXCEL&#36039;&#26009;\P&#20241;&#20013;&#24341;&#32153;&#12366;&#36039;&#26009;\&#26368;&#26032;&#12477;&#12540;&#12473;\&#23558;&#26469;&#35211;&#31309;&#35506;&#31246;&#25152;&#24471;&#24773;&#2257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Local%20Settings\Temporary%20Internet%20Files\Content.IE5\M16JSLQR\Version2\EXCEL&#36039;&#26009;\P&#20241;&#20013;&#24341;&#32153;&#12366;&#36039;&#26009;\&#26368;&#26032;&#12477;&#12540;&#12473;\&#23558;&#26469;&#35211;&#31309;&#35506;&#31246;&#25152;&#24471;&#24773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OP%20PLAN/2014%20FC/WP%20FC%202015%20v.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DATA%20BASE%20AWAN/REPORT%202021/Januari%202020/Laporan%20Pool/15/DAILY%20REPORT%202019%20(NEW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.yamashita/AppData/Local/Microsoft/Windows/Temporary%20Internet%20Files/Content.Outlook/BWLT4F6F/FY19App%20CreditFacility_FormABCDE(18OBP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personal/rio_aryanto_hino_co_id/Documents/All/Training/6.%20CS%20Contest/2019/Scoring/My%20D/Audit/Marketing%20&amp;%20Dealer%20Development/CS%20CONTEST%202016/Scoring%20Form/Recap%20-%20Sales%20Cat%20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Users/am36717/AppData/Local/Microsoft/Windows/Temporary%20Internet%20Files/Content.Outlook/IXQDLFPH/DAILY%20REPORT/Laporan/7.%20Agustus%202018/Daily%20Agustus%202018...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Users/PPD-02/Documents/CAMPURAN/BODY%20DAN%20LOKASI%20POO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D$/HINO%20WAJIB/HMSI%20MEDAN%20CS%20SOP/Service/03.Form%20CS%20SOP%20Service/22.Form%20Check%20List%20(Laporan%20Kunjungan%20Service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RBP/RBP/Users/AR36401/AppData/Local/Microsoft/Windows/Temporary%20Internet%20Files/Content.Outlook/T28N8SUR/Budget%20Format%20FY%202015%20Fill%200901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36816/AppData/Local/Microsoft/Windows/Temporary%20Internet%20Files/Content.Outlook/OG42H26Z/Budget%20Sheet%20to%20Div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Users/as38393/AppData/Local/Microsoft/Windows/Temporary%20Internet%20Files/Content.Outlook/10XK03JV/LAPORAN%20AKTIFITAS%20WORKSHOP%20I%20Juli%20201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/Hino%20Motor%20Sales%20indonesia/Budget%20Control%20Files/OP%20PLAN/2020%20MTP%20(RBP)/WP%2020MTP%20%232%20-%20Oct30,%202019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ck%20Up\Hino%20Motor%20Sales%20indonesia\Budget%20Control%20Files\OP%20PLAN\2016%20OBP\WP%20OBP16%20v.11%20(%23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\D$\HINO%20WAJIB\2017\project%20FMC%20PT.UTM\FMC\job%20monitoring\job%20monitoring%20FMC%20PT.UTM%20LPYT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8.213.54.185\&#36899;&#32080;&#32013;&#31246;\Documents%20and%20Settings\Administrator\&#12487;&#12473;&#12463;&#12488;&#12483;&#12503;\Version2\EXCEL&#36039;&#26009;\P&#20241;&#20013;&#24341;&#32153;&#12366;&#36039;&#26009;\&#26368;&#26032;&#12477;&#12540;&#12473;\&#22806;&#22269;&#31246;&#38989;&#25511;&#38500;&#24773;&#22577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36701/AppData/Local/Microsoft/Windows/Temporary%20Internet%20Files/Content.Outlook/6W27O9RJ/NEW%20TARGET%20RBP%20(3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\D$\HINO%20WAJIB\2017\project%20FMC%20PT.UTM\FMC\FORM\LIST%202017%20&amp;%20MONITORING%20%20VHS%20JAN%2020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oyu%2002\Check%20List%20HOYU%20(After%20Sales%20Service)%20Rev_Agustus-Rev3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01\AK\21&#36899;&#32080;&#27770;&#31639;&#65319;\&#20803;4817&#21495;&#27231;&#20849;&#26377;\&#27770;&#31639;&#36039;&#26009;\&#27770;&#31639;&#12524;&#12540;&#12488;\&#9733;'103&#27770;&#31639;&#12524;&#12540;&#1248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monthly%20report%20HMSI/2014/RPT%20FOR%20MGT%202014%20v.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Evi/ASMD%20PROPOSAL/Users/ds38149/AppData/Local/Microsoft/Windows/Temporary%20Internet%20Files/Content.Outlook/QQ7XH2OH/BWI/2014/Master%20Lap%20Harian/Master%20Laporan%20Harian%20TB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11007306\D\03.%20LAPORAN%20BULANAN%202009\01.%20LAPORAN%20BULANAN%20EMAIL%202009\12.%20Desember%202009\01.%20Email%20Jabodetabek\01.%20APM-JAKTIM%20(DES%202009%20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Users/AG36764/AppData/Local/Microsoft/Windows/Temporary%20Internet%20Files/Content.Outlook/7UA190BE/Weekly%20report%20%20service%20units%20PPD%20Bulan%20Agustus%202017%20(2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0TA&#12475;&#25080;&#26696;&#38283;&#30330;\FS0\&#36899;&#31246;SG\katayama\UCT37&#32244;&#32722;\&#22320;&#26041;&#31246;&#32244;&#32722;&#29992;\001\001_2004_P_&#23558;&#26469;&#35211;&#31309;&#35506;&#31246;&#25152;&#24471;&#24773;&#2257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8.213.54.185\&#36899;&#32080;&#32013;&#31246;\Documents%20and%20Settings\Administrator\&#12487;&#12473;&#12463;&#12488;&#12483;&#12503;\Version2\EXCEL&#36039;&#26009;\P&#20241;&#20013;&#24341;&#32153;&#12366;&#36039;&#26009;\&#26368;&#26032;&#12477;&#12540;&#12473;\&#21463;&#21462;&#37197;&#24403;&#31561;&#65295;&#36000;&#20661;&#21033;&#23376;&#24773;&#22577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HC3%20ACTIVITY/2_Receiving%20List/9_Receiving%20List%202016/4_April/1_Receiving%20April_2016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Drive%20D/FILE%20MARLIN/ACTION%20PLAN/OBP%2020/Corporate%20Strategy%20(Sample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37999/AppData/Local/Microsoft/Windows/Temporary%20Internet%20Files/Content.Outlook/QJNAZ0PY/Corporate%20Strategy%20(Sample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n38513/Documents/Guntur's/Data%20IAMI/DEALER/SDA%20MDP%20EUS%20Market%20share/2017/Feb%202017/West%20Java%20Market%202016%20R5%20-%20YTDDES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sindonesia-my.sharepoint.com/Users/user/AppData/Local/Temp/Temp1_RINCIAN%20STOCK%20UPM%20GROUP%20DES%202020%20SBY.zip/RINCIAN%20STOCK%20UPM%20GROUP%20DES%202020%20SBY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BASE%20AWAN\REPORT%202020\Janurai%202020\Laporan%20Pool\1\DAILY%20REPORT%20JANUARI%202020%20CIPUTAT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qdpc4818\&#20849;&#26377;\&#25613;&#30410;&#20998;&#26512;&#12510;&#12491;&#12517;&#12450;&#12523;\&#21407;&#20385;&#20250;&#35696;&#36039;&#26009;&#65288;255&#22238;050207&#6528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8.213.54.30\&#36899;&#31246;&#12475;\&#12486;&#12473;&#12488;\PB0496\help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40%20&#36899;&#31246;&#12475;\060%20&#38283;&#30330;&#25903;&#25588;\010%20RS_AS\01-15-A\X08_&#12456;&#12521;&#12540;&#12481;&#12455;&#12483;&#12463;&#12471;&#12540;&#12488;_&#38306;&#25968;&#35373;&#23450;_20061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Local%20Settings\Temporary%20Internet%20Files\Content.IE5\M16JSLQR\Version2\EXCEL&#36039;&#26009;\P&#20241;&#20013;&#24341;&#32153;&#12366;&#36039;&#26009;\&#26368;&#26032;&#12477;&#12540;&#12473;\&#21463;&#21462;&#37197;&#24403;&#31561;&#65295;&#36000;&#20661;&#21033;&#23376;&#24773;&#2257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f38696/Documents/00.%20DASHBOARD/DASHBOARD%20FY%20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f38696/Documents/00.%20AAADATA%20DI%20LUAR/NEW%20DATABAS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8.213.54.185\&#36899;&#32080;&#32013;&#31246;\Documents%20and%20Settings\Administrator\&#12487;&#12473;&#12463;&#12488;&#12483;&#12503;\Version2\EXCEL&#36039;&#26009;\P&#20241;&#20013;&#24341;&#32153;&#12366;&#36039;&#26009;\&#26368;&#26032;&#12477;&#12540;&#12473;\&#35698;&#28193;&#24773;&#225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Agus\AppData\Local\Temp\notes6030C8\ctv_Filtering%20dengan%20POMULA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.2 (2)"/>
      <sheetName val="Analysis.1"/>
      <sheetName val="Analysis.2"/>
      <sheetName val="Form B (Direct)"/>
      <sheetName val="Summary"/>
      <sheetName val="Schedule"/>
      <sheetName val="Pivot-Report"/>
      <sheetName val="BUDGET NO"/>
      <sheetName val="LY_Input"/>
      <sheetName val="OBP18#1_Input"/>
      <sheetName val="OBP17#1_Input"/>
      <sheetName val="OBP_Input"/>
      <sheetName val="RBP_Input"/>
      <sheetName val="PII_Input"/>
      <sheetName val="PROJ_Input"/>
      <sheetName val="BN MAP"/>
      <sheetName val="VLD"/>
      <sheetName val="CSD"/>
      <sheetName val="MINING"/>
      <sheetName val="CAD"/>
      <sheetName val="IAD"/>
      <sheetName val="MARKDEV"/>
      <sheetName val="BALIKPAPAN"/>
      <sheetName val="MARKCOM"/>
      <sheetName val="MEDAN"/>
      <sheetName val="ASMD"/>
      <sheetName val="SVC&amp;TECH"/>
      <sheetName val="DDT"/>
      <sheetName val="SPLD"/>
      <sheetName val="DUTRO"/>
      <sheetName val="RANGER"/>
      <sheetName val="FLEET"/>
      <sheetName val="IT"/>
      <sheetName val="PPD"/>
      <sheetName val="RCC"/>
      <sheetName val="FAD"/>
      <sheetName val="HR"/>
      <sheetName val="GA"/>
      <sheetName val="MGT"/>
      <sheetName val="UNBUDGETED"/>
      <sheetName val="HMSI"/>
      <sheetName val="Pivot"/>
      <sheetName val="CONTROL"/>
      <sheetName val="ACTUAL"/>
      <sheetName val="Form B.1"/>
      <sheetName val="Form B.2"/>
      <sheetName val="Summary_Form B"/>
      <sheetName val="REPORT"/>
      <sheetName val="FinancialMonth"/>
      <sheetName val="Map"/>
      <sheetName val="Map Account"/>
      <sheetName val="WP_FS"/>
      <sheetName val="WP_RPT"/>
      <sheetName val="Sales Portion"/>
      <sheetName val="Peri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ACTW21"/>
      <sheetName val="ACTW22"/>
      <sheetName val="TGTW22"/>
      <sheetName val="TGTR21"/>
      <sheetName val="TGTR22"/>
      <sheetName val="PROGTGT"/>
      <sheetName val="PROGRAM"/>
      <sheetName val="PROGACT"/>
      <sheetName val="SUMMARY 1"/>
      <sheetName val="DSO21"/>
      <sheetName val="DSO22"/>
      <sheetName val="CY AREA WS"/>
      <sheetName val="CY AREA RS"/>
      <sheetName val="DLR"/>
      <sheetName val="Set Target"/>
      <sheetName val="ACTR20"/>
      <sheetName val="ACTR21"/>
      <sheetName val="COMP20"/>
      <sheetName val="COMP21"/>
      <sheetName val="COMP22"/>
      <sheetName val="ACTR22"/>
      <sheetName val="ACTW20"/>
      <sheetName val="Target Q1  (Jan-March)"/>
      <sheetName val="TGTW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GO"/>
      <sheetName val="Planning JOB"/>
      <sheetName val="Daily Service"/>
      <sheetName val="Monitoring Periodik"/>
      <sheetName val="Monitoring CH Grease"/>
      <sheetName val="Data Uni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M JULI 201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 MPM (4)"/>
      <sheetName val="CUST PPK (3)"/>
      <sheetName val="CUST MPM (2)"/>
      <sheetName val="DATA RAW"/>
      <sheetName val="Sheet3"/>
      <sheetName val="RS ABP"/>
      <sheetName val="Sheet5"/>
      <sheetName val="RS MPM"/>
      <sheetName val="Sheet4"/>
      <sheetName val="RS PPK"/>
      <sheetName val="Sheet7"/>
      <sheetName val="RS KMSB"/>
      <sheetName val="Sheet2"/>
      <sheetName val="RS AMP"/>
      <sheetName val="CUST AAJ_x000a_"/>
      <sheetName val="CUST ABP"/>
      <sheetName val="CUST AMP"/>
      <sheetName val="CUST KMSB"/>
      <sheetName val="CUST MPM"/>
      <sheetName val="CUST PPK"/>
      <sheetName val="SUMMARY"/>
      <sheetName val="Initiate"/>
      <sheetName val="Data Dealer"/>
      <sheetName val="Stock PPK"/>
      <sheetName val="Stock MPM"/>
      <sheetName val="Stock KMSB"/>
      <sheetName val="Stock ABP"/>
      <sheetName val="Stock AMP"/>
      <sheetName val="Stock AAJ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k"/>
      <sheetName val="Data Base"/>
      <sheetName val="HOT NEWS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BR"/>
      <sheetName val="CPM"/>
      <sheetName val="NPI"/>
      <sheetName val="CAB"/>
      <sheetName val="MPM-Banjar"/>
      <sheetName val="RMM"/>
      <sheetName val="DCM"/>
      <sheetName val="HMSI-Mdn"/>
      <sheetName val="MPM-Solo"/>
      <sheetName val="ABP"/>
      <sheetName val="IPN-Sby"/>
      <sheetName val="AJA"/>
      <sheetName val="PPK"/>
      <sheetName val="DGMI"/>
      <sheetName val="KAK"/>
      <sheetName val="HMM"/>
      <sheetName val="IPN-Jkt"/>
      <sheetName val="KMS"/>
      <sheetName val="AAJ"/>
      <sheetName val="HAM-Klender"/>
      <sheetName val="CKMN-Kalianak"/>
      <sheetName val="KMSA"/>
      <sheetName val="NMM"/>
      <sheetName val="MGI"/>
      <sheetName val="MPM-Pwkt"/>
      <sheetName val="PPR"/>
      <sheetName val="HMSI-Jtk"/>
      <sheetName val="AP"/>
      <sheetName val="IPN-Medan"/>
      <sheetName val="TSA"/>
      <sheetName val="CSBI"/>
      <sheetName val="ICP"/>
      <sheetName val="PMA"/>
      <sheetName val="PLR-Bj"/>
      <sheetName val="PLR"/>
      <sheetName val="IST"/>
      <sheetName val="GRM"/>
      <sheetName val="CLM"/>
      <sheetName val="CMC-PP"/>
      <sheetName val="JIM"/>
      <sheetName val="KMS-Palopo"/>
      <sheetName val="VBM"/>
      <sheetName val="CKMN-Kalimas"/>
      <sheetName val="CMC-Cilacap"/>
      <sheetName val="HAM-Cilegon"/>
      <sheetName val="GLM"/>
      <sheetName val="NEW"/>
      <sheetName val="Basic &amp; Advance"/>
      <sheetName val="List CCO"/>
      <sheetName val="All Result"/>
      <sheetName val="Result Training - B&amp;A"/>
      <sheetName val="Result Training - New"/>
      <sheetName val="Result Area - B&amp;A"/>
      <sheetName val="Result Area - New "/>
      <sheetName val="Result Item - B&amp;A"/>
      <sheetName val="Result Item - New"/>
      <sheetName val="Copas"/>
      <sheetName val="Versi English"/>
      <sheetName val="Data CCO B&amp;A"/>
      <sheetName val="Data CCO New"/>
      <sheetName val="Result Training - B&amp;A (2)"/>
      <sheetName val="Kriteria Score"/>
      <sheetName val="All Result (2)"/>
      <sheetName val="All Result (Dealer &amp; Branch)"/>
      <sheetName val="All Result (Are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"/>
      <sheetName val="CAB - New"/>
      <sheetName val="JIM - New"/>
      <sheetName val="CMC PP - New"/>
      <sheetName val="MPM Banjar"/>
      <sheetName val="Basic &amp; Advance"/>
      <sheetName val="RMM"/>
      <sheetName val="DCM"/>
      <sheetName val="HMSI Mdn"/>
      <sheetName val="MPM Solo"/>
      <sheetName val="ABP"/>
      <sheetName val="IPN Sby"/>
      <sheetName val="AJA"/>
      <sheetName val="PPK"/>
      <sheetName val="CLM"/>
      <sheetName val="KAK"/>
      <sheetName val="HMM"/>
      <sheetName val="IPN Jkt"/>
      <sheetName val="KMS"/>
      <sheetName val="AAJ"/>
      <sheetName val="HAM Klender"/>
      <sheetName val="CKMN Kalianak"/>
      <sheetName val="KMSA"/>
      <sheetName val="NMM"/>
      <sheetName val="List CCO"/>
      <sheetName val="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"/>
      <sheetName val="Sheet 1"/>
      <sheetName val="Sheet3"/>
      <sheetName val="Sheet 2"/>
      <sheetName val="source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将来見積課税所得情報"/>
      <sheetName val="一時差異・将来所得減算差異以外（次葉） "/>
      <sheetName val="永久差異（次葉）"/>
      <sheetName val="一時差異・将来減算一時差異(次葉）"/>
      <sheetName val="基本情報"/>
      <sheetName val="調整項目マスタ"/>
      <sheetName val="AA01"/>
      <sheetName val="iFEM　table"/>
      <sheetName val="圧縮事由"/>
      <sheetName val="資産区分"/>
      <sheetName val="C"/>
      <sheetName val="E"/>
      <sheetName val="I"/>
      <sheetName val="M"/>
      <sheetName val="P"/>
      <sheetName val="R"/>
      <sheetName val="４号機"/>
      <sheetName val="装置別結線図"/>
      <sheetName val="EsconDirector"/>
      <sheetName val="１号機"/>
      <sheetName val="２号機"/>
      <sheetName val="３号機"/>
      <sheetName val="ドロップダウンリスト用"/>
      <sheetName val="Master"/>
      <sheetName val="supplier list"/>
      <sheetName val="T23"/>
      <sheetName val="T24"/>
      <sheetName val="PullDownList"/>
      <sheetName val="仕訳"/>
      <sheetName val="現行月額(DSのみ)"/>
      <sheetName val="1) Application"/>
      <sheetName val="BasicInfo"/>
      <sheetName val="PullDownLis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将来見積課税所得情報"/>
      <sheetName val="一時差異・将来所得減算差異以外（次葉） "/>
      <sheetName val="永久差異（次葉）"/>
      <sheetName val="一時差異・将来減算一時差異(次葉）"/>
      <sheetName val="基本情報"/>
      <sheetName val="調整項目マスタ"/>
      <sheetName val="配当区分"/>
      <sheetName val="証券区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MONTH"/>
      <sheetName val="PERIOD ACT"/>
      <sheetName val="MAP"/>
      <sheetName val="Sales &amp; COGS"/>
      <sheetName val="RDown"/>
      <sheetName val="Sales"/>
      <sheetName val="Purchase"/>
      <sheetName val="Adjustment"/>
      <sheetName val="BS det"/>
      <sheetName val="FA"/>
      <sheetName val="RPT "/>
      <sheetName val="Control"/>
      <sheetName val="Control (TB)"/>
      <sheetName val="FS"/>
      <sheetName val="CF"/>
      <sheetName val="Form F"/>
      <sheetName val="GP Analysis"/>
      <sheetName val="GP Analysis2"/>
      <sheetName val="BS Analysis"/>
      <sheetName val="Profit analysis"/>
      <sheetName val="Profit analysis_01"/>
      <sheetName val="Profit analysis_02"/>
      <sheetName val="Analysist"/>
      <sheetName val="Analysist-PL"/>
      <sheetName val="Analysist-SGA"/>
      <sheetName val="cost12"/>
      <sheetName val="costRBP12"/>
      <sheetName val="RPT FY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Report"/>
      <sheetName val="Monitoring Periodik"/>
      <sheetName val="Monitoring Grease Chassis (3)"/>
      <sheetName val="Monitoring Grease Chassis"/>
      <sheetName val="Daily2"/>
      <sheetName val="Monitoring grease"/>
      <sheetName val="Data Un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tter"/>
      <sheetName val="Guideline for Allowance"/>
      <sheetName val="1) Application"/>
      <sheetName val="2) short term"/>
      <sheetName val="3) CAPEX"/>
      <sheetName val="3)-2 Definition of FB08"/>
      <sheetName val="4) mid-long term"/>
      <sheetName val="FormA-Print page"/>
      <sheetName val="PL(data entry)"/>
      <sheetName val="BS(data entry)"/>
      <sheetName val="FA&amp;INVENTORY(data entry)"/>
      <sheetName val="FormB"/>
      <sheetName val="FormC"/>
      <sheetName val="FormD"/>
      <sheetName val="FormE"/>
      <sheetName val="check"/>
      <sheetName val="Pull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Cat 3"/>
      <sheetName val="Recap - Sales Cat 3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Unit"/>
      <sheetName val="IP"/>
      <sheetName val="KM Update"/>
      <sheetName val="Daily Report"/>
      <sheetName val="Data Km"/>
      <sheetName val="Monitoring Periodik "/>
      <sheetName val="Grease Up"/>
      <sheetName val="C. Bearing"/>
      <sheetName val="M. Desican"/>
      <sheetName val="Pending"/>
      <sheetName val="Part.Report"/>
      <sheetName val="Part.In"/>
      <sheetName val="DC1"/>
      <sheetName val="DC2"/>
      <sheetName val="DC3"/>
      <sheetName val="DC4"/>
      <sheetName val="DC5"/>
      <sheetName val="DC6"/>
      <sheetName val="DC7"/>
      <sheetName val="DC8"/>
      <sheetName val="DC9"/>
      <sheetName val="DC10"/>
      <sheetName val="DC11"/>
      <sheetName val="DC12"/>
      <sheetName val="DC13"/>
      <sheetName val="DC14"/>
      <sheetName val="DC15"/>
      <sheetName val="DC16"/>
      <sheetName val="DC17"/>
      <sheetName val="DC18"/>
      <sheetName val="DC19"/>
      <sheetName val="DC20"/>
      <sheetName val="DC21"/>
      <sheetName val="DC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.Cara Pengisian"/>
      <sheetName val="Definisi Cust"/>
      <sheetName val="Dealer"/>
      <sheetName val="Kota"/>
      <sheetName val="Daily"/>
      <sheetName val="Service On Si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vised Budget Format"/>
      <sheetName val="Notes"/>
      <sheetName val="Investment FY 2015"/>
    </sheetNames>
    <sheetDataSet>
      <sheetData sheetId="0"/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Month"/>
      <sheetName val="Summary"/>
      <sheetName val="Input"/>
      <sheetName val="Calculation"/>
      <sheetName val="Sample-FY14 (VLD)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Unit Entry"/>
      <sheetName val="Productivity"/>
      <sheetName val="Report"/>
      <sheetName val="Unit Retur"/>
      <sheetName val="Mech AV"/>
      <sheetName val="Service On Site"/>
      <sheetName val="Absensi"/>
      <sheetName val="Tool Box"/>
      <sheetName val="Tool Box Comp &amp; Service Car"/>
      <sheetName val="Internal HMSI"/>
      <sheetName val="Sheet1"/>
      <sheetName val="DATA UNIT TKMT UPDATE"/>
      <sheetName val="Sheet2"/>
      <sheetName val="Component Detail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"/>
      <sheetName val="FinancialMonth"/>
      <sheetName val="Notes"/>
      <sheetName val="Control (TB)"/>
      <sheetName val="Group by Series"/>
      <sheetName val="GP Data"/>
      <sheetName val="Summary_Rundown"/>
      <sheetName val="RDown"/>
      <sheetName val="Sales"/>
      <sheetName val="Purchase"/>
      <sheetName val="BS Detail"/>
      <sheetName val="Tax"/>
      <sheetName val="FA"/>
      <sheetName val="Form F"/>
      <sheetName val="Sheet1"/>
      <sheetName val="FS"/>
      <sheetName val="CF Analysis"/>
      <sheetName val="RPT"/>
      <sheetName val="DER"/>
      <sheetName val="GP Analysis"/>
      <sheetName val="BS Analysis"/>
      <sheetName val="BS Analysis.1"/>
      <sheetName val="Sum"/>
      <sheetName val="Movement"/>
      <sheetName val="PL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Month"/>
      <sheetName val="Period"/>
      <sheetName val="Map"/>
      <sheetName val="Control (TB)"/>
      <sheetName val="Group by Series"/>
      <sheetName val="Adj Cost Cat 3"/>
      <sheetName val="RDown"/>
      <sheetName val="GP Data"/>
      <sheetName val="Sales"/>
      <sheetName val="Purchase"/>
      <sheetName val="BS Detail"/>
      <sheetName val="FA"/>
      <sheetName val="RPT (old) "/>
      <sheetName val="RPT"/>
      <sheetName val="FS"/>
      <sheetName val="CF"/>
      <sheetName val="Form F"/>
      <sheetName val="GP Analysis"/>
      <sheetName val="GP Analysis v.1"/>
      <sheetName val="GP Analysis v.2"/>
      <sheetName val="BS Analysis"/>
      <sheetName val="Analysis"/>
      <sheetName val="PL Analysis (old)"/>
      <sheetName val="PL Analysis"/>
      <sheetName val="Profit analysis"/>
      <sheetName val="Profit analysis_01"/>
      <sheetName val="Profit analysis_02"/>
      <sheetName val="WP OBP16 v.11 (#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MSI MEDAN"/>
      <sheetName val="job monitoring"/>
      <sheetName val="DATA UNIT "/>
      <sheetName val="BG 8329 GC"/>
      <sheetName val="BN 4072 DS"/>
      <sheetName val="BB 8463 JA"/>
      <sheetName val="BB 8541 JA "/>
      <sheetName val="BB 8542 JA"/>
      <sheetName val="BB 8543 JA"/>
      <sheetName val="BB 8439 JA "/>
      <sheetName val="BB 8434 JA "/>
      <sheetName val="BG 8331 GC "/>
      <sheetName val="BG 8277 GC"/>
      <sheetName val="BG 8328 GC "/>
      <sheetName val="BG 8330 GC "/>
      <sheetName val="BB 8436 JA "/>
      <sheetName val="BB 8437 JA "/>
      <sheetName val=" BB 4838 JA "/>
      <sheetName val="BB 8435 JA "/>
      <sheetName val="BM 9065 SA "/>
      <sheetName val="BB 8446 JA "/>
      <sheetName val="BB 8449 JA"/>
      <sheetName val="BB 8448 JA "/>
      <sheetName val="BB 8445 JA"/>
      <sheetName val="Differential"/>
      <sheetName val="BH8135SJ"/>
      <sheetName val="modif"/>
      <sheetName val="18sep16 (4)"/>
      <sheetName val="18sep16 (3)"/>
      <sheetName val="18sep16 (2)"/>
      <sheetName val="BB 8444 JA "/>
      <sheetName val="Sheet1"/>
      <sheetName val="Sheet2"/>
      <sheetName val="DATA UNIT"/>
      <sheetName val="Sales 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別表6(4)"/>
      <sheetName val="基本情報"/>
      <sheetName val="所得の種類"/>
      <sheetName val="税種目"/>
      <sheetName val="リスト3"/>
      <sheetName val="(3)Large Exposures"/>
      <sheetName val="調整項目マスタ"/>
      <sheetName val="外国税額控除情報"/>
      <sheetName val="#REF"/>
      <sheetName val="ｽｸﾗｯﾌﾟ@"/>
      <sheetName val="列数"/>
      <sheetName val="ｴｷｽﾄﾗ"/>
      <sheetName val="行数"/>
      <sheetName val="ﾍﾞｰｽ"/>
      <sheetName val="圧縮事由"/>
      <sheetName val="資産区分"/>
      <sheetName val="Corolla Ga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ole Sales Jun 19 FY"/>
      <sheetName val="FY 2019 Parts"/>
      <sheetName val="FY 2019 Parts REVISI"/>
      <sheetName val="FY 2019 Parts (3)"/>
      <sheetName val="FY 2019 Parts (4)"/>
      <sheetName val="FY 2019 Reason"/>
      <sheetName val="FY 2019 Parts (2)"/>
      <sheetName val="CY 2019 Service"/>
      <sheetName val="Sheet3"/>
      <sheetName val="MP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2017"/>
      <sheetName val="JAN 2018"/>
      <sheetName val="INCOMING "/>
      <sheetName val="PARTS OUTGOING "/>
      <sheetName val="MASTER DATA"/>
      <sheetName val="PROBLEM &amp; 5S "/>
      <sheetName val="selisih"/>
      <sheetName val="PART PP"/>
      <sheetName val="PO LOKA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.Cara Pengisian"/>
      <sheetName val="03.Customer List"/>
      <sheetName val="04.Pivot Svc"/>
      <sheetName val="05.Pivot SP"/>
      <sheetName val="06.Jadwal &amp; aktual Visit"/>
      <sheetName val="07.KPI"/>
      <sheetName val="Checklist Svc"/>
      <sheetName val="Checklist Sph"/>
      <sheetName val="Definisi Cust"/>
      <sheetName val="Dealer"/>
      <sheetName val="Ko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ﾚｰﾄ表"/>
      <sheetName val="ＡＲﾚｰﾄ表"/>
      <sheetName val="ﾊﾟｷｽﾀﾝ"/>
      <sheetName val="主要通貨表"/>
      <sheetName val="相場ｲﾝﾃﾞｨｹｰｼｮﾝ"/>
      <sheetName val="ﾃﾞｰﾀﾍﾞｰｽ・月次"/>
      <sheetName val="月次"/>
      <sheetName val="月次ｱｯﾌﾟ"/>
      <sheetName val="年次"/>
      <sheetName val="4Q"/>
      <sheetName val="3Q累計"/>
      <sheetName val="3Q"/>
      <sheetName val="2Q累計"/>
      <sheetName val="2Q"/>
      <sheetName val="1Q"/>
      <sheetName val="決算アップ"/>
      <sheetName val="決算ｱｯﾌﾟ"/>
      <sheetName val="リスト他"/>
      <sheetName val="年月mst"/>
      <sheetName val="V03G部別"/>
      <sheetName val="V04G工場別実績"/>
      <sheetName val="V13G予想集計結果"/>
      <sheetName val="PRODUCTION"/>
      <sheetName val="CPU"/>
      <sheetName val="FEB99"/>
      <sheetName val="OCT98"/>
      <sheetName val="TMMK Vehicle Data"/>
      <sheetName val="TMMC Vehicle Data"/>
      <sheetName val="Comparison data"/>
      <sheetName val="Income Stmnt Budg"/>
      <sheetName val="M_ACCOUNT"/>
      <sheetName val="data"/>
      <sheetName val="リスト3"/>
      <sheetName val="所得の種類"/>
      <sheetName val="税種目"/>
      <sheetName val="Sheet1"/>
      <sheetName val="AVE."/>
      <sheetName val="Non Exec"/>
      <sheetName val="plastic"/>
      <sheetName val="Income_Stmnt_Budg"/>
      <sheetName val="Income_Stmnt_Budg2"/>
      <sheetName val="Income_Stmnt_Budg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"/>
      <sheetName val="Control"/>
      <sheetName val="PERIOD"/>
      <sheetName val="BOD Report"/>
      <sheetName val="MGT Report"/>
      <sheetName val="MGT Report-HML"/>
      <sheetName val="Expenses"/>
      <sheetName val="GP Analysis"/>
      <sheetName val="IS by Div"/>
      <sheetName val="SalesProgram"/>
      <sheetName val="Adj_Manual"/>
      <sheetName val="DATABASE_OBP"/>
      <sheetName val="DATABASE_ACT"/>
      <sheetName val="DATABASE_RBP"/>
      <sheetName val="GP Data"/>
      <sheetName val="GP Data (old)"/>
      <sheetName val="GP Data (2)"/>
      <sheetName val="ReconHarto"/>
      <sheetName val="Print"/>
      <sheetName val="04"/>
      <sheetName val="05"/>
      <sheetName val="06"/>
      <sheetName val="07"/>
      <sheetName val="08"/>
      <sheetName val="09"/>
      <sheetName val="10"/>
      <sheetName val="11"/>
      <sheetName val="12"/>
      <sheetName val="01"/>
      <sheetName val="02"/>
      <sheetName val="Sheet1"/>
      <sheetName val="03"/>
      <sheetName val="FINANCIAL MONTH"/>
      <sheetName val="RPT FOR MGT 2014 v.2"/>
      <sheetName val="DATABASE"/>
      <sheetName val="P_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ance"/>
      <sheetName val="Asset"/>
      <sheetName val="Estate"/>
      <sheetName val="Rekap"/>
      <sheetName val="Matrik"/>
      <sheetName val="26"/>
      <sheetName val="27"/>
      <sheetName val="28"/>
      <sheetName val="29"/>
      <sheetName val="30"/>
      <sheetName val="31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1"/>
      <sheetName val="Page 2"/>
      <sheetName val="Master Data Bengkel"/>
      <sheetName val="Master Data SDM"/>
      <sheetName val="SRC LIST"/>
      <sheetName val="References"/>
      <sheetName val="Dumps"/>
      <sheetName val="Days"/>
      <sheetName val="Tech Prod"/>
      <sheetName val="Bay Prod"/>
      <sheetName val="Charge Job Type"/>
      <sheetName val="Free Service"/>
      <sheetName val="Revenue per Unit"/>
      <sheetName val="Non Charge Job"/>
      <sheetName val="SMR Activit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rat Pengantar Status List"/>
      <sheetName val="pulo gadung"/>
      <sheetName val="Rental Service Car"/>
      <sheetName val="FLOW CHART"/>
      <sheetName val="Rekap SPK Ciputat"/>
      <sheetName val="Jasa Kontrak Man Power"/>
      <sheetName val="Ciputat"/>
      <sheetName val="PuloGadung"/>
      <sheetName val="Cakung"/>
      <sheetName val="Tanger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将来見積課税所得情報"/>
      <sheetName val="一時差異・将来所得減算差異以外（次葉） "/>
      <sheetName val="永久差異（次葉）"/>
      <sheetName val="一時差異・将来減算一時差異(次葉）"/>
      <sheetName val="入力事項チェックリスト"/>
      <sheetName val="基本情報"/>
      <sheetName val="調整項目マスタ"/>
      <sheetName val="一時差異データ"/>
      <sheetName val="エラーチェックフラグ"/>
      <sheetName val="次葉明細入力"/>
      <sheetName val="合計残高試算表（貸借対照表）"/>
      <sheetName val="LEASE2"/>
      <sheetName val="PL"/>
      <sheetName val="001_2004_P_将来見積課税所得情報"/>
      <sheetName val="決算アップ"/>
      <sheetName val="02JOB"/>
      <sheetName val="SCR1_J"/>
      <sheetName val="FAC OVERHEAD"/>
      <sheetName val="ROYALTY(RUNG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受取配当等明細（第1期）"/>
      <sheetName val="受取配当等明細（第2期）"/>
      <sheetName val="受取配当等明細（第3期）"/>
      <sheetName val="受取配当等明細（第4期）"/>
      <sheetName val="受取配当等明細（第5期）"/>
      <sheetName val="受取配当等明細（第6期）"/>
      <sheetName val="受取配当等明細（第7期）"/>
      <sheetName val="受取配当等明細（第8期）"/>
      <sheetName val="受取配当等明細（第9期）"/>
      <sheetName val="受取配当等明細（第10期）"/>
      <sheetName val="受取配当等明細（第11期）"/>
      <sheetName val="受取配当等明細（第12期）"/>
      <sheetName val="負債利子入力（第1期）"/>
      <sheetName val="負債利子入力（第2期）"/>
      <sheetName val="負債利子入力（第3期）"/>
      <sheetName val="負債利子入力（第4期）"/>
      <sheetName val="負債利子入力（第5期）"/>
      <sheetName val="負債利子入力（第6期）"/>
      <sheetName val="負債利子入力（第7期）"/>
      <sheetName val="負債利子入力（第8期）"/>
      <sheetName val="負債利子入力（第9期）"/>
      <sheetName val="負債利子入力（第10期）"/>
      <sheetName val="負債利子入力（第11期）"/>
      <sheetName val="負債利子入力（第12期）"/>
      <sheetName val="基本情報"/>
      <sheetName val="法人マスタ1"/>
      <sheetName val="法人マスタ2"/>
      <sheetName val="証券区分"/>
      <sheetName val="配当区分"/>
      <sheetName val="調整項目マスタ"/>
      <sheetName val="AA01"/>
      <sheetName val="主要経営管理指標 (確定版)"/>
      <sheetName val="通貨"/>
      <sheetName val="参照用データ"/>
      <sheetName val="ドロップダウンリスト用"/>
      <sheetName val="送金RATE"/>
      <sheetName val="G&amp;A"/>
      <sheetName val="受取配当等／負債利子情報"/>
      <sheetName val="For COP"/>
      <sheetName val="For USD"/>
      <sheetName val="Ejecutado"/>
      <sheetName val="Parametros"/>
      <sheetName val="Nomina Servikom"/>
      <sheetName val="Forcast SVK Gloria"/>
      <sheetName val="Nomina 15 octubre"/>
      <sheetName val="HE"/>
      <sheetName val="Personal SVK a 15 sept"/>
      <sheetName val="Maestro Empleados a 15 agosto "/>
      <sheetName val="nuevos cargos"/>
      <sheetName val="RBP"/>
      <sheetName val="OBP"/>
      <sheetName val="Average RBP"/>
      <sheetName val="Average OBP"/>
      <sheetName val="投資･工数推移"/>
      <sheetName val="合算収益"/>
      <sheetName val="OBP21"/>
      <sheetName val="Summary RBP"/>
      <sheetName val="RBP21"/>
      <sheetName val="Summary OBP"/>
      <sheetName val="Actual2020"/>
      <sheetName val="Detail RBP21"/>
      <sheetName val="Detail OBP-2020"/>
      <sheetName val="BS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Total Item"/>
      <sheetName val="Total Cust&amp;Tool&amp;Problem"/>
      <sheetName val="MONTH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MPP"/>
      <sheetName val="Detail"/>
      <sheetName val="Sheet3"/>
    </sheetNames>
    <sheetDataSet>
      <sheetData sheetId="0"/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MPP"/>
      <sheetName val="Detail"/>
      <sheetName val="Sheet3"/>
      <sheetName val="Sheet5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Input Data LT"/>
      <sheetName val="Input Data MT"/>
      <sheetName val="EUS (Yearly) LT"/>
      <sheetName val="Target LT"/>
      <sheetName val="Data LT"/>
      <sheetName val="4T-DUMP"/>
      <sheetName val="4T-BOX"/>
      <sheetName val="4T-BUS"/>
      <sheetName val="Total-LT"/>
      <sheetName val="LT-D"/>
      <sheetName val="LT-F"/>
      <sheetName val="LT-E"/>
      <sheetName val="LT-T"/>
      <sheetName val="LT-A"/>
      <sheetName val="LT-Z"/>
      <sheetName val="Target MT"/>
      <sheetName val="Data MT"/>
      <sheetName val="EUS (Yearly) MT"/>
      <sheetName val="Total-MT"/>
      <sheetName val="MT-D"/>
      <sheetName val="MT-A"/>
      <sheetName val="MT-T"/>
      <sheetName val="MT-F"/>
      <sheetName val="MT-E"/>
      <sheetName val="MT-Z"/>
      <sheetName val="4x2"/>
      <sheetName val="6x4"/>
      <sheetName val="X-Trans"/>
      <sheetName val="Proposed Program"/>
      <sheetName val="Materi Program"/>
      <sheetName val="Resume Program"/>
      <sheetName val="Program-D"/>
      <sheetName val="Program-F"/>
      <sheetName val="Program-E"/>
      <sheetName val="Program-T"/>
      <sheetName val="Program-A"/>
      <sheetName val="Program-Z"/>
      <sheetName val="Cruise Program"/>
      <sheetName val="SPK"/>
      <sheetName val="EUS"/>
      <sheetName val="SPK vs EUS"/>
      <sheetName val="UD"/>
      <sheetName val="Input 4x2"/>
      <sheetName val="Activities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List"/>
      <sheetName val="IFR INVENTORY"/>
      <sheetName val="JKT"/>
      <sheetName val="IFR JKT"/>
      <sheetName val="STR"/>
      <sheetName val="IFR STR"/>
      <sheetName val="PIK"/>
      <sheetName val="IFR PIK"/>
      <sheetName val="BSD"/>
      <sheetName val="IFR BSD"/>
      <sheetName val="MTH"/>
      <sheetName val="IFR MTH"/>
      <sheetName val="KJI"/>
      <sheetName val="IFR KJI"/>
      <sheetName val="SEINO"/>
      <sheetName val="IFR SEINO"/>
      <sheetName val="DPK"/>
      <sheetName val="IFR DPK"/>
      <sheetName val="SLM"/>
      <sheetName val="IFR SLM"/>
      <sheetName val="JKT WP"/>
      <sheetName val="MDN"/>
      <sheetName val="IFR MDN"/>
      <sheetName val="MDN WP"/>
      <sheetName val="MDN-SSM"/>
      <sheetName val="IFR MDN-SSM"/>
      <sheetName val="MDN-PSP"/>
      <sheetName val="IFR MDN-PSP"/>
      <sheetName val="MDN-RR"/>
      <sheetName val="IFR MDN-RR"/>
      <sheetName val="ACEH"/>
      <sheetName val="IFR ACEH"/>
      <sheetName val="UPM"/>
      <sheetName val="IFR UPM"/>
      <sheetName val="ISB"/>
      <sheetName val="IFR ISB"/>
      <sheetName val="ICP"/>
      <sheetName val="ICP WP"/>
      <sheetName val="IFR ICP"/>
      <sheetName val="MATARAM"/>
      <sheetName val="IFR MATARAM"/>
      <sheetName val="KUPANG"/>
      <sheetName val="IFR KUPANG"/>
      <sheetName val="SUMBAWA"/>
      <sheetName val="IFR SUMBAWA"/>
      <sheetName val="SBY"/>
      <sheetName val="IFR SBY"/>
      <sheetName val="SBY WP"/>
      <sheetName val="JMR"/>
      <sheetName val="IFR JMR"/>
      <sheetName val="KLETEK"/>
      <sheetName val="IFR KLETEK"/>
      <sheetName val="KIA2"/>
      <sheetName val="IFR KIA"/>
      <sheetName val="MALANG"/>
      <sheetName val="IFR MALANG"/>
      <sheetName val="KEDIRI"/>
      <sheetName val="IFR KEDIRI"/>
      <sheetName val="TUBAN"/>
      <sheetName val="IFR TUBAN"/>
      <sheetName val="PROBOLINGGO"/>
      <sheetName val="IFR PROBOLINGGO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Daily2"/>
      <sheetName val="Monitoring Periodik"/>
      <sheetName val="Monitoring Grease Chassis"/>
      <sheetName val="Monitoring grease"/>
      <sheetName val="Data Uni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本紙 "/>
      <sheetName val="工場別明細"/>
      <sheetName val="工場別総括"/>
      <sheetName val="保全費改善目標"/>
      <sheetName val="投資計画vs実績"/>
      <sheetName val="工場別主な活動成果要約"/>
      <sheetName val="物流総括"/>
      <sheetName val="カメラ２"/>
      <sheetName val="カメラ３"/>
      <sheetName val="コメント"/>
      <sheetName val="予想集計"/>
      <sheetName val="V13G予想集計結果"/>
      <sheetName val="分析集計"/>
      <sheetName val="V03G部別"/>
      <sheetName val="V04G工場別実績"/>
      <sheetName val="Graph1"/>
      <sheetName val="Sheet1"/>
      <sheetName val="改善計画vs実績"/>
      <sheetName val="改善計画vs実績1Q"/>
      <sheetName val="改善計画vs実績2Q"/>
      <sheetName val="改善計画vs実績3Q"/>
      <sheetName val="改善計画vs実績4Q"/>
      <sheetName val="Sheet3"/>
      <sheetName val="Sheet4"/>
      <sheetName val="Total"/>
      <sheetName val="Plant II 99-2"/>
      <sheetName val="index"/>
      <sheetName val="データ"/>
      <sheetName val="マスタ"/>
      <sheetName val="Sum"/>
      <sheetName val="T00_TAMWork_konkai"/>
      <sheetName val="TMS Data"/>
      <sheetName val="1WT素材費"/>
      <sheetName val="本紙_"/>
      <sheetName val="Plant_II_99-2"/>
      <sheetName val="TMS_Data"/>
      <sheetName val="MY Forecast-Units"/>
      <sheetName val="M_ACCOUNT"/>
      <sheetName val="BY CATEGORY"/>
      <sheetName val="Plant II 99-1"/>
      <sheetName val="_88W_Crosstab1"/>
      <sheetName val="POI"/>
      <sheetName val="Competitor"/>
      <sheetName val="Income tax testing ต.ย."/>
      <sheetName val="Line 90 TUNDRA 2007"/>
      <sheetName val="ﾌﾟﾙﾀﾞｳﾝﾒﾆｭｰ用ｺｰﾄﾞ表"/>
      <sheetName val="問提書ｺｰﾄﾞ表"/>
      <sheetName val="V03G??"/>
      <sheetName val="V04G?????"/>
      <sheetName val="V13G??????"/>
      <sheetName val="N-6 Tail Gate (P)"/>
      <sheetName val="sum_gtm"/>
      <sheetName val="Supp.List"/>
      <sheetName val="Ｅ製合計"/>
      <sheetName val="2006"/>
      <sheetName val="コウホート出生率実績値"/>
      <sheetName val="TB"/>
      <sheetName val="E"/>
      <sheetName val="Assumption(CAPEX)"/>
      <sheetName val="NON PROD TARGET"/>
      <sheetName val="効果資格"/>
      <sheetName val="B20N"/>
      <sheetName val="B190"/>
      <sheetName val="B200A NOR"/>
      <sheetName val="B200 LSD"/>
      <sheetName val="S20"/>
      <sheetName val="S20ADD"/>
      <sheetName val="１２月６日全点価格一覧"/>
      <sheetName val="Income Stmnt Budg"/>
      <sheetName val="AR(Act)"/>
      <sheetName val="原価会議資料（255回050207）"/>
      <sheetName val="本紙_1"/>
      <sheetName val="Plant_II_99-21"/>
      <sheetName val="TMS_Data1"/>
      <sheetName val="MY_Forecast-Units"/>
      <sheetName val="BY_CATEGORY"/>
      <sheetName val="Plant_II_99-1"/>
      <sheetName val="Income_tax_testing_ต_ย_"/>
      <sheetName val="Line_90_TUNDRA_2007"/>
      <sheetName val="N-6_Tail_Gate_(P)"/>
      <sheetName val="Supp_List"/>
      <sheetName val="NON_PROD_TARGET"/>
      <sheetName val="B200A_NOR"/>
      <sheetName val="B200_LSD"/>
      <sheetName val="tos"/>
      <sheetName val="FGJJ"/>
      <sheetName val="評価月報"/>
      <sheetName val="Chassis Analysis 2016 RBP"/>
      <sheetName val="Validation"/>
      <sheetName val="measured"/>
      <sheetName val="1A2300"/>
      <sheetName val="1A3600"/>
      <sheetName val="1R5000"/>
      <sheetName val="1S5100"/>
      <sheetName val="（別紙5-1）PP02簡素化"/>
      <sheetName val="drop down list"/>
      <sheetName val="(明細3.4)仕向別輸出"/>
      <sheetName val="KA KO"/>
      <sheetName val="%E5%8E%9F%E4%BE%A1%E4%BC%9A%E8%"/>
      <sheetName val="Report 本紙 (月標記)"/>
      <sheetName val="DT事務所、OSHA情報"/>
      <sheetName val="Engine"/>
      <sheetName val="Dulieu"/>
      <sheetName val="Income-from Investment-SD2"/>
      <sheetName val="ピストンリング合い口"/>
      <sheetName val="ROYALTY(RUNG)"/>
      <sheetName val="売上高表(半期別)"/>
      <sheetName val="dtct cong"/>
      <sheetName val="IS_COM yr"/>
      <sheetName val="商品力向上"/>
      <sheetName val="Assumption"/>
      <sheetName val="JULY 98"/>
      <sheetName val="V03G__"/>
      <sheetName val="V04G_____"/>
      <sheetName val="V13G______"/>
      <sheetName val="Packaging"/>
      <sheetName val="107L 鋼板メーカー"/>
      <sheetName val="ｸﾞﾗﾌDATA"/>
      <sheetName val="Additional"/>
      <sheetName val="test existense"/>
      <sheetName val="Backlog"/>
      <sheetName val="合算収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別添１３"/>
      <sheetName val="調整項目マスタ"/>
      <sheetName val="tos"/>
      <sheetName val="V03G部別"/>
      <sheetName val="V04G工場別実績"/>
      <sheetName val="V13G予想集計結果"/>
      <sheetName val="part"/>
      <sheetName val="sum_gtm"/>
      <sheetName val="BO"/>
      <sheetName val="Corolla Gas"/>
      <sheetName val="Adj2002"/>
      <sheetName val="INF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関数修正履歴"/>
      <sheetName val="設定関数詳細"/>
      <sheetName val="次葉明細入力"/>
      <sheetName val="エラーチェックシート"/>
      <sheetName val="集計表"/>
      <sheetName val="調整項目マスタ"/>
      <sheetName val="調整項目マスタ (留保)"/>
      <sheetName val="調整項目マスタ (社外流出)"/>
      <sheetName val="AS対象外"/>
      <sheetName val="関数作成シート１"/>
      <sheetName val="列番号定義"/>
      <sheetName val="配当区分"/>
      <sheetName val="Japanese"/>
      <sheetName val="☆取引先組替MST1103"/>
      <sheetName val="iFEM（TMC×TFCマッチング）201103"/>
      <sheetName val="リスト"/>
      <sheetName val="Sheet1"/>
      <sheetName val="マスター"/>
      <sheetName val="ﾌﾟﾚｽ品番順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受取配当等明細（第1期）"/>
      <sheetName val="受取配当等明細（第2期）"/>
      <sheetName val="受取配当等明細（第3期）"/>
      <sheetName val="受取配当等明細（第4期）"/>
      <sheetName val="受取配当等明細（第5期）"/>
      <sheetName val="受取配当等明細（第6期）"/>
      <sheetName val="受取配当等明細（第7期）"/>
      <sheetName val="受取配当等明細（第8期）"/>
      <sheetName val="受取配当等明細（第9期）"/>
      <sheetName val="受取配当等明細（第10期）"/>
      <sheetName val="受取配当等明細（第11期）"/>
      <sheetName val="受取配当等明細（第12期）"/>
      <sheetName val="負債利子入力（第1期）"/>
      <sheetName val="負債利子入力（第2期）"/>
      <sheetName val="負債利子入力（第3期）"/>
      <sheetName val="負債利子入力（第4期）"/>
      <sheetName val="負債利子入力（第5期）"/>
      <sheetName val="負債利子入力（第6期）"/>
      <sheetName val="負債利子入力（第7期）"/>
      <sheetName val="負債利子入力（第8期）"/>
      <sheetName val="負債利子入力（第9期）"/>
      <sheetName val="負債利子入力（第10期）"/>
      <sheetName val="負債利子入力（第11期）"/>
      <sheetName val="負債利子入力（第12期）"/>
      <sheetName val="基本情報"/>
      <sheetName val="法人マスタ1"/>
      <sheetName val="法人マスタ2"/>
      <sheetName val="証券区分"/>
      <sheetName val="配当区分"/>
      <sheetName val="調整項目マスタ"/>
      <sheetName val="G&amp;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"/>
      <sheetName val="Sheet2"/>
      <sheetName val="JUNE"/>
      <sheetName val="DASHBOARD RETAIL CY21"/>
      <sheetName val="DASHBOARD WHOLESALES FY"/>
      <sheetName val="DASHBOARD SEGMEN (2)"/>
      <sheetName val="TOP 20 (2)"/>
      <sheetName val="Sheet9"/>
      <sheetName val="Sheet7"/>
      <sheetName val="R20 NEW"/>
      <sheetName val="Sheet6"/>
      <sheetName val="R21 NEW"/>
      <sheetName val="C20 NEW"/>
      <sheetName val="W20 New"/>
      <sheetName val="C21 NEW"/>
      <sheetName val="DC20 NEW"/>
      <sheetName val="DC21 NEW"/>
      <sheetName val="W21"/>
      <sheetName val="DASHBOARD WHOLESALES"/>
      <sheetName val="Sheet4"/>
      <sheetName val="Sheet3"/>
      <sheetName val="Sheet1"/>
      <sheetName val="W19"/>
      <sheetName val="W20"/>
      <sheetName val="DASHBOARD RETAIL"/>
      <sheetName val="R19"/>
      <sheetName val="R20"/>
      <sheetName val="C19"/>
      <sheetName val="C20"/>
      <sheetName val="DC19"/>
      <sheetName val="DC20"/>
      <sheetName val="DASHBOARD SEGMEN"/>
      <sheetName val="Sheet5"/>
      <sheetName val="TOP 20"/>
      <sheetName val="WH+RS+Stock"/>
      <sheetName val="MTD WHOLESALES 2020 Non"/>
      <sheetName val="SA20"/>
      <sheetName val="DASHBOARD STOCK"/>
      <sheetName val="Sheet8"/>
      <sheetName val="SM20"/>
      <sheetName val="2019"/>
      <sheetName val="Retail Sales 2019 VS 2020"/>
      <sheetName val="Whole Sales 2019 VS 2020"/>
      <sheetName val="DETAIL TARGET 2020"/>
      <sheetName val="CONSIGNMENT"/>
      <sheetName val="PPC"/>
      <sheetName val="DSO Ach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shboard RetailSales"/>
      <sheetName val="Dashboard WholeSales"/>
      <sheetName val="DASHBOARD DFO"/>
      <sheetName val="Sheet2"/>
      <sheetName val="Sheet1"/>
      <sheetName val="COMP20"/>
      <sheetName val="COMP21"/>
      <sheetName val="COMP22"/>
      <sheetName val="TIPE"/>
      <sheetName val="TRS"/>
      <sheetName val="ARS"/>
      <sheetName val="TDF"/>
      <sheetName val="TWS"/>
      <sheetName val="TWS2"/>
      <sheetName val="DFO"/>
      <sheetName val="AWS"/>
      <sheetName val="Dashboard WholeSales RBP C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譲渡情報入力（第1期）"/>
      <sheetName val="譲渡情報入力（第2期）"/>
      <sheetName val="譲渡情報入力（第3期）"/>
      <sheetName val="譲渡情報入力（第4期）"/>
      <sheetName val="譲渡情報入力（第5期）"/>
      <sheetName val="譲渡情報入力（第6期）"/>
      <sheetName val="譲渡情報入力（第7期）"/>
      <sheetName val="譲渡情報入力（第8期）"/>
      <sheetName val="譲渡情報入力（第9期）"/>
      <sheetName val="譲渡情報入力（第10期）"/>
      <sheetName val="譲渡情報入力（第11期）"/>
      <sheetName val="譲渡情報入力（第12期）"/>
      <sheetName val="基本情報"/>
      <sheetName val="法人マスタ"/>
      <sheetName val="資産区分"/>
      <sheetName val="圧縮事由"/>
      <sheetName val="SEGMENT"/>
      <sheetName val="CURRENCY"/>
      <sheetName val="OutputSummary"/>
      <sheetName val="Book Defs"/>
      <sheetName val="CreditExposure"/>
      <sheetName val="Setting"/>
      <sheetName val="配当区分"/>
      <sheetName val="MARCH-APRIL. 03"/>
      <sheetName val="drop down List"/>
      <sheetName val="Target380NX "/>
      <sheetName val="BR (C Matrix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"/>
      <sheetName val="DISPLAY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7F28-29D1-4238-A343-D00F2142C718}">
  <dimension ref="B1:I242"/>
  <sheetViews>
    <sheetView zoomScale="85" zoomScaleNormal="85" workbookViewId="0">
      <pane xSplit="2" ySplit="2" topLeftCell="C130" activePane="bottomRight" state="frozen"/>
      <selection pane="topRight" activeCell="C1" sqref="C1"/>
      <selection pane="bottomLeft" activeCell="A3" sqref="A3"/>
      <selection pane="bottomRight" activeCell="F145" sqref="F145"/>
    </sheetView>
  </sheetViews>
  <sheetFormatPr defaultRowHeight="15" x14ac:dyDescent="0.25"/>
  <cols>
    <col min="1" max="1" width="3.42578125" customWidth="1"/>
    <col min="2" max="2" width="3.85546875" bestFit="1" customWidth="1"/>
    <col min="3" max="3" width="15.140625" bestFit="1" customWidth="1"/>
    <col min="4" max="4" width="15.140625" customWidth="1"/>
    <col min="5" max="5" width="15.28515625" customWidth="1"/>
    <col min="6" max="6" width="27.42578125" bestFit="1" customWidth="1"/>
    <col min="7" max="7" width="43.85546875" bestFit="1" customWidth="1"/>
    <col min="8" max="8" width="9.7109375" bestFit="1" customWidth="1"/>
    <col min="9" max="9" width="53.5703125" bestFit="1" customWidth="1"/>
  </cols>
  <sheetData>
    <row r="1" spans="2:9" x14ac:dyDescent="0.25">
      <c r="C1" s="28" t="s">
        <v>0</v>
      </c>
      <c r="D1" s="28" t="s">
        <v>1</v>
      </c>
      <c r="F1" s="28" t="s">
        <v>2</v>
      </c>
      <c r="G1" s="28" t="s">
        <v>3</v>
      </c>
    </row>
    <row r="2" spans="2:9" x14ac:dyDescent="0.25">
      <c r="B2" s="40" t="s">
        <v>4</v>
      </c>
      <c r="C2" s="41" t="s">
        <v>5</v>
      </c>
      <c r="D2" s="41" t="s">
        <v>6</v>
      </c>
      <c r="E2" s="41" t="s">
        <v>7</v>
      </c>
      <c r="F2" s="41" t="s">
        <v>8</v>
      </c>
      <c r="G2" s="41" t="s">
        <v>9</v>
      </c>
      <c r="H2" s="43" t="s">
        <v>10</v>
      </c>
      <c r="I2" s="43" t="s">
        <v>11</v>
      </c>
    </row>
    <row r="3" spans="2:9" x14ac:dyDescent="0.25">
      <c r="B3">
        <v>1</v>
      </c>
      <c r="C3" t="s">
        <v>12</v>
      </c>
      <c r="E3" t="s">
        <v>13</v>
      </c>
      <c r="G3" t="s">
        <v>14</v>
      </c>
      <c r="H3" t="s">
        <v>15</v>
      </c>
    </row>
    <row r="4" spans="2:9" x14ac:dyDescent="0.25">
      <c r="B4">
        <v>2</v>
      </c>
      <c r="C4" t="s">
        <v>12</v>
      </c>
      <c r="E4" t="s">
        <v>13</v>
      </c>
      <c r="G4" t="s">
        <v>16</v>
      </c>
      <c r="H4" t="s">
        <v>17</v>
      </c>
    </row>
    <row r="5" spans="2:9" x14ac:dyDescent="0.25">
      <c r="B5">
        <v>3</v>
      </c>
      <c r="C5" t="s">
        <v>12</v>
      </c>
      <c r="D5" t="s">
        <v>18</v>
      </c>
      <c r="E5" t="s">
        <v>18</v>
      </c>
      <c r="G5" t="s">
        <v>19</v>
      </c>
      <c r="H5" t="s">
        <v>15</v>
      </c>
    </row>
    <row r="6" spans="2:9" x14ac:dyDescent="0.25">
      <c r="B6">
        <v>4</v>
      </c>
      <c r="C6" t="s">
        <v>12</v>
      </c>
      <c r="E6" t="s">
        <v>20</v>
      </c>
      <c r="G6" t="s">
        <v>21</v>
      </c>
      <c r="H6" t="s">
        <v>22</v>
      </c>
      <c r="I6" t="s">
        <v>23</v>
      </c>
    </row>
    <row r="7" spans="2:9" x14ac:dyDescent="0.25">
      <c r="B7">
        <v>5</v>
      </c>
      <c r="C7" t="s">
        <v>12</v>
      </c>
      <c r="E7" t="s">
        <v>20</v>
      </c>
      <c r="G7" t="s">
        <v>24</v>
      </c>
      <c r="H7" t="s">
        <v>22</v>
      </c>
      <c r="I7" t="s">
        <v>23</v>
      </c>
    </row>
    <row r="8" spans="2:9" x14ac:dyDescent="0.25">
      <c r="B8">
        <v>6</v>
      </c>
      <c r="C8" t="s">
        <v>12</v>
      </c>
      <c r="E8" t="s">
        <v>20</v>
      </c>
      <c r="G8" t="s">
        <v>25</v>
      </c>
      <c r="H8" t="s">
        <v>26</v>
      </c>
      <c r="I8" t="s">
        <v>27</v>
      </c>
    </row>
    <row r="9" spans="2:9" x14ac:dyDescent="0.25">
      <c r="B9">
        <v>7</v>
      </c>
      <c r="C9" t="s">
        <v>12</v>
      </c>
      <c r="E9" t="s">
        <v>20</v>
      </c>
      <c r="G9" t="s">
        <v>28</v>
      </c>
      <c r="H9" t="s">
        <v>15</v>
      </c>
    </row>
    <row r="10" spans="2:9" x14ac:dyDescent="0.25">
      <c r="B10">
        <v>8</v>
      </c>
      <c r="C10" t="s">
        <v>12</v>
      </c>
      <c r="E10" t="s">
        <v>20</v>
      </c>
      <c r="G10" t="s">
        <v>29</v>
      </c>
      <c r="H10" t="s">
        <v>15</v>
      </c>
    </row>
    <row r="11" spans="2:9" x14ac:dyDescent="0.25">
      <c r="B11">
        <v>9</v>
      </c>
      <c r="C11" t="s">
        <v>12</v>
      </c>
      <c r="E11" t="s">
        <v>20</v>
      </c>
      <c r="G11" t="s">
        <v>30</v>
      </c>
      <c r="H11" t="s">
        <v>15</v>
      </c>
    </row>
    <row r="12" spans="2:9" x14ac:dyDescent="0.25">
      <c r="B12">
        <v>10</v>
      </c>
      <c r="C12" t="s">
        <v>12</v>
      </c>
      <c r="E12" t="s">
        <v>31</v>
      </c>
      <c r="G12" t="s">
        <v>32</v>
      </c>
      <c r="H12" t="s">
        <v>22</v>
      </c>
      <c r="I12" t="s">
        <v>33</v>
      </c>
    </row>
    <row r="13" spans="2:9" x14ac:dyDescent="0.25">
      <c r="B13">
        <v>11</v>
      </c>
      <c r="C13" t="s">
        <v>12</v>
      </c>
      <c r="E13" t="s">
        <v>31</v>
      </c>
      <c r="G13" t="s">
        <v>34</v>
      </c>
      <c r="H13" t="s">
        <v>15</v>
      </c>
      <c r="I13" t="s">
        <v>35</v>
      </c>
    </row>
    <row r="14" spans="2:9" x14ac:dyDescent="0.25">
      <c r="B14">
        <v>12</v>
      </c>
      <c r="C14" t="s">
        <v>12</v>
      </c>
      <c r="E14" t="s">
        <v>31</v>
      </c>
      <c r="G14" t="s">
        <v>36</v>
      </c>
      <c r="H14" t="s">
        <v>15</v>
      </c>
    </row>
    <row r="15" spans="2:9" x14ac:dyDescent="0.25">
      <c r="B15">
        <v>13</v>
      </c>
      <c r="C15" t="s">
        <v>12</v>
      </c>
      <c r="E15" t="s">
        <v>37</v>
      </c>
      <c r="G15" t="s">
        <v>38</v>
      </c>
      <c r="H15" t="s">
        <v>15</v>
      </c>
      <c r="I15" t="s">
        <v>39</v>
      </c>
    </row>
    <row r="16" spans="2:9" x14ac:dyDescent="0.25">
      <c r="B16">
        <v>14</v>
      </c>
      <c r="C16" t="s">
        <v>12</v>
      </c>
      <c r="E16" t="s">
        <v>31</v>
      </c>
      <c r="G16" t="s">
        <v>40</v>
      </c>
      <c r="H16" t="s">
        <v>17</v>
      </c>
      <c r="I16" t="s">
        <v>41</v>
      </c>
    </row>
    <row r="17" spans="2:9" x14ac:dyDescent="0.25">
      <c r="B17">
        <v>15</v>
      </c>
      <c r="C17" t="s">
        <v>42</v>
      </c>
      <c r="E17" t="s">
        <v>20</v>
      </c>
      <c r="G17" t="s">
        <v>43</v>
      </c>
      <c r="H17" t="s">
        <v>17</v>
      </c>
    </row>
    <row r="18" spans="2:9" x14ac:dyDescent="0.25">
      <c r="B18">
        <v>16</v>
      </c>
      <c r="C18" t="s">
        <v>42</v>
      </c>
      <c r="E18" t="s">
        <v>31</v>
      </c>
      <c r="G18" t="s">
        <v>44</v>
      </c>
      <c r="H18" t="s">
        <v>17</v>
      </c>
    </row>
    <row r="19" spans="2:9" x14ac:dyDescent="0.25">
      <c r="B19">
        <v>17</v>
      </c>
      <c r="C19" t="s">
        <v>42</v>
      </c>
      <c r="E19" t="s">
        <v>20</v>
      </c>
      <c r="G19" t="s">
        <v>45</v>
      </c>
      <c r="H19" t="s">
        <v>17</v>
      </c>
      <c r="I19" t="s">
        <v>46</v>
      </c>
    </row>
    <row r="20" spans="2:9" x14ac:dyDescent="0.25">
      <c r="B20">
        <v>18</v>
      </c>
      <c r="C20" t="s">
        <v>42</v>
      </c>
      <c r="E20" t="s">
        <v>20</v>
      </c>
      <c r="G20" t="s">
        <v>47</v>
      </c>
      <c r="H20" t="s">
        <v>17</v>
      </c>
      <c r="I20" t="s">
        <v>48</v>
      </c>
    </row>
    <row r="21" spans="2:9" x14ac:dyDescent="0.25">
      <c r="B21">
        <v>19</v>
      </c>
      <c r="C21" t="s">
        <v>42</v>
      </c>
      <c r="E21" t="s">
        <v>31</v>
      </c>
      <c r="G21" t="s">
        <v>49</v>
      </c>
      <c r="H21" t="s">
        <v>15</v>
      </c>
    </row>
    <row r="22" spans="2:9" x14ac:dyDescent="0.25">
      <c r="B22">
        <v>20</v>
      </c>
      <c r="C22" t="s">
        <v>42</v>
      </c>
      <c r="E22" t="s">
        <v>31</v>
      </c>
      <c r="G22" t="s">
        <v>50</v>
      </c>
      <c r="H22" t="s">
        <v>15</v>
      </c>
    </row>
    <row r="23" spans="2:9" x14ac:dyDescent="0.25">
      <c r="B23">
        <v>21</v>
      </c>
      <c r="C23" t="s">
        <v>42</v>
      </c>
      <c r="E23" t="s">
        <v>31</v>
      </c>
      <c r="G23" t="s">
        <v>51</v>
      </c>
      <c r="H23" t="s">
        <v>15</v>
      </c>
    </row>
    <row r="24" spans="2:9" x14ac:dyDescent="0.25">
      <c r="B24">
        <v>22</v>
      </c>
      <c r="C24" t="s">
        <v>42</v>
      </c>
      <c r="E24" t="s">
        <v>31</v>
      </c>
      <c r="G24" t="s">
        <v>52</v>
      </c>
      <c r="H24" t="s">
        <v>22</v>
      </c>
      <c r="I24" t="s">
        <v>53</v>
      </c>
    </row>
    <row r="25" spans="2:9" x14ac:dyDescent="0.25">
      <c r="B25">
        <v>23</v>
      </c>
      <c r="C25" t="s">
        <v>42</v>
      </c>
      <c r="E25" t="s">
        <v>54</v>
      </c>
      <c r="G25" t="s">
        <v>55</v>
      </c>
      <c r="H25" t="s">
        <v>15</v>
      </c>
    </row>
    <row r="26" spans="2:9" x14ac:dyDescent="0.25">
      <c r="B26">
        <v>24</v>
      </c>
      <c r="C26" t="s">
        <v>42</v>
      </c>
      <c r="E26" t="s">
        <v>54</v>
      </c>
      <c r="G26" t="s">
        <v>56</v>
      </c>
      <c r="H26" t="s">
        <v>15</v>
      </c>
    </row>
    <row r="27" spans="2:9" x14ac:dyDescent="0.25">
      <c r="B27">
        <v>25</v>
      </c>
      <c r="C27" t="s">
        <v>57</v>
      </c>
      <c r="E27" t="s">
        <v>13</v>
      </c>
      <c r="G27" t="s">
        <v>58</v>
      </c>
      <c r="H27" t="s">
        <v>17</v>
      </c>
    </row>
    <row r="28" spans="2:9" x14ac:dyDescent="0.25">
      <c r="B28">
        <v>26</v>
      </c>
      <c r="C28" t="s">
        <v>57</v>
      </c>
      <c r="E28" t="s">
        <v>13</v>
      </c>
      <c r="G28" t="s">
        <v>59</v>
      </c>
      <c r="H28" t="s">
        <v>17</v>
      </c>
      <c r="I28" t="s">
        <v>60</v>
      </c>
    </row>
    <row r="29" spans="2:9" x14ac:dyDescent="0.25">
      <c r="B29">
        <v>27</v>
      </c>
      <c r="C29" t="s">
        <v>57</v>
      </c>
      <c r="E29" t="s">
        <v>13</v>
      </c>
      <c r="G29" t="s">
        <v>61</v>
      </c>
      <c r="H29" t="s">
        <v>17</v>
      </c>
    </row>
    <row r="30" spans="2:9" ht="30" x14ac:dyDescent="0.25">
      <c r="B30">
        <v>28</v>
      </c>
      <c r="C30" t="s">
        <v>57</v>
      </c>
      <c r="E30" t="s">
        <v>37</v>
      </c>
      <c r="G30" t="s">
        <v>62</v>
      </c>
      <c r="H30" t="s">
        <v>26</v>
      </c>
      <c r="I30" s="44" t="s">
        <v>63</v>
      </c>
    </row>
    <row r="31" spans="2:9" x14ac:dyDescent="0.25">
      <c r="B31">
        <v>29</v>
      </c>
      <c r="C31" t="s">
        <v>57</v>
      </c>
      <c r="E31" t="s">
        <v>20</v>
      </c>
      <c r="G31" t="s">
        <v>64</v>
      </c>
      <c r="H31" t="s">
        <v>26</v>
      </c>
    </row>
    <row r="32" spans="2:9" x14ac:dyDescent="0.25">
      <c r="B32">
        <v>30</v>
      </c>
      <c r="C32" t="s">
        <v>57</v>
      </c>
      <c r="E32" t="s">
        <v>20</v>
      </c>
      <c r="G32" t="s">
        <v>65</v>
      </c>
      <c r="H32" t="s">
        <v>15</v>
      </c>
    </row>
    <row r="33" spans="2:9" x14ac:dyDescent="0.25">
      <c r="B33">
        <v>31</v>
      </c>
      <c r="C33" t="s">
        <v>57</v>
      </c>
      <c r="E33" t="s">
        <v>20</v>
      </c>
      <c r="G33" t="s">
        <v>66</v>
      </c>
      <c r="H33" t="s">
        <v>17</v>
      </c>
    </row>
    <row r="34" spans="2:9" x14ac:dyDescent="0.25">
      <c r="B34">
        <v>32</v>
      </c>
      <c r="C34" t="s">
        <v>57</v>
      </c>
      <c r="E34" t="s">
        <v>20</v>
      </c>
      <c r="G34" t="s">
        <v>67</v>
      </c>
      <c r="H34" t="s">
        <v>17</v>
      </c>
    </row>
    <row r="35" spans="2:9" x14ac:dyDescent="0.25">
      <c r="B35">
        <v>33</v>
      </c>
      <c r="C35" t="s">
        <v>57</v>
      </c>
      <c r="E35" t="s">
        <v>20</v>
      </c>
      <c r="G35" t="s">
        <v>68</v>
      </c>
      <c r="H35" t="s">
        <v>17</v>
      </c>
    </row>
    <row r="36" spans="2:9" x14ac:dyDescent="0.25">
      <c r="B36">
        <v>34</v>
      </c>
      <c r="C36" t="s">
        <v>57</v>
      </c>
      <c r="E36" t="s">
        <v>20</v>
      </c>
      <c r="G36" t="s">
        <v>69</v>
      </c>
      <c r="H36" t="s">
        <v>22</v>
      </c>
      <c r="I36" t="s">
        <v>70</v>
      </c>
    </row>
    <row r="37" spans="2:9" x14ac:dyDescent="0.25">
      <c r="B37">
        <v>35</v>
      </c>
      <c r="C37" t="s">
        <v>57</v>
      </c>
      <c r="E37" t="s">
        <v>20</v>
      </c>
      <c r="G37" t="s">
        <v>71</v>
      </c>
      <c r="H37" t="s">
        <v>15</v>
      </c>
    </row>
    <row r="38" spans="2:9" x14ac:dyDescent="0.25">
      <c r="B38">
        <v>36</v>
      </c>
      <c r="C38" t="s">
        <v>57</v>
      </c>
      <c r="E38" t="s">
        <v>20</v>
      </c>
      <c r="G38" t="s">
        <v>72</v>
      </c>
      <c r="H38" t="s">
        <v>15</v>
      </c>
      <c r="I38" t="s">
        <v>73</v>
      </c>
    </row>
    <row r="39" spans="2:9" x14ac:dyDescent="0.25">
      <c r="B39">
        <v>37</v>
      </c>
      <c r="C39" t="s">
        <v>57</v>
      </c>
      <c r="E39" t="s">
        <v>20</v>
      </c>
      <c r="G39" t="s">
        <v>74</v>
      </c>
      <c r="H39" t="s">
        <v>17</v>
      </c>
    </row>
    <row r="40" spans="2:9" x14ac:dyDescent="0.25">
      <c r="B40">
        <v>38</v>
      </c>
      <c r="C40" t="s">
        <v>57</v>
      </c>
      <c r="E40" t="s">
        <v>31</v>
      </c>
      <c r="G40" t="s">
        <v>75</v>
      </c>
      <c r="H40" t="s">
        <v>15</v>
      </c>
    </row>
    <row r="41" spans="2:9" x14ac:dyDescent="0.25">
      <c r="B41">
        <v>39</v>
      </c>
      <c r="C41" t="s">
        <v>57</v>
      </c>
      <c r="E41" t="s">
        <v>31</v>
      </c>
      <c r="G41" t="s">
        <v>76</v>
      </c>
      <c r="H41" t="s">
        <v>26</v>
      </c>
      <c r="I41" t="s">
        <v>77</v>
      </c>
    </row>
    <row r="42" spans="2:9" x14ac:dyDescent="0.25">
      <c r="B42">
        <v>40</v>
      </c>
      <c r="C42" t="s">
        <v>57</v>
      </c>
      <c r="E42" t="s">
        <v>31</v>
      </c>
      <c r="G42" t="s">
        <v>78</v>
      </c>
      <c r="H42" t="s">
        <v>15</v>
      </c>
    </row>
    <row r="43" spans="2:9" x14ac:dyDescent="0.25">
      <c r="B43">
        <v>41</v>
      </c>
      <c r="C43" t="s">
        <v>57</v>
      </c>
      <c r="E43" t="s">
        <v>31</v>
      </c>
      <c r="G43" t="s">
        <v>79</v>
      </c>
      <c r="H43" t="s">
        <v>17</v>
      </c>
    </row>
    <row r="44" spans="2:9" x14ac:dyDescent="0.25">
      <c r="B44">
        <v>42</v>
      </c>
      <c r="C44" t="s">
        <v>57</v>
      </c>
      <c r="E44" t="s">
        <v>31</v>
      </c>
      <c r="G44" t="s">
        <v>80</v>
      </c>
      <c r="H44" t="s">
        <v>22</v>
      </c>
      <c r="I44" t="s">
        <v>81</v>
      </c>
    </row>
    <row r="45" spans="2:9" x14ac:dyDescent="0.25">
      <c r="B45">
        <v>43</v>
      </c>
      <c r="C45" t="s">
        <v>57</v>
      </c>
      <c r="E45" t="s">
        <v>31</v>
      </c>
      <c r="G45" t="s">
        <v>82</v>
      </c>
      <c r="H45" t="s">
        <v>15</v>
      </c>
    </row>
    <row r="46" spans="2:9" x14ac:dyDescent="0.25">
      <c r="B46">
        <v>44</v>
      </c>
      <c r="C46" t="s">
        <v>57</v>
      </c>
      <c r="E46" t="s">
        <v>31</v>
      </c>
      <c r="G46" t="s">
        <v>83</v>
      </c>
      <c r="H46" t="s">
        <v>17</v>
      </c>
    </row>
    <row r="47" spans="2:9" x14ac:dyDescent="0.25">
      <c r="B47">
        <v>45</v>
      </c>
      <c r="C47" t="s">
        <v>57</v>
      </c>
      <c r="E47" t="s">
        <v>54</v>
      </c>
      <c r="G47" t="s">
        <v>84</v>
      </c>
      <c r="H47" t="s">
        <v>15</v>
      </c>
      <c r="I47" t="s">
        <v>85</v>
      </c>
    </row>
    <row r="48" spans="2:9" x14ac:dyDescent="0.25">
      <c r="B48">
        <v>46</v>
      </c>
      <c r="C48" t="s">
        <v>57</v>
      </c>
      <c r="E48" t="s">
        <v>54</v>
      </c>
      <c r="G48" t="s">
        <v>86</v>
      </c>
      <c r="H48" t="s">
        <v>15</v>
      </c>
    </row>
    <row r="49" spans="2:9" x14ac:dyDescent="0.25">
      <c r="B49">
        <v>47</v>
      </c>
      <c r="C49" t="s">
        <v>57</v>
      </c>
      <c r="E49" t="s">
        <v>54</v>
      </c>
      <c r="G49" t="s">
        <v>87</v>
      </c>
      <c r="H49" t="s">
        <v>15</v>
      </c>
    </row>
    <row r="50" spans="2:9" x14ac:dyDescent="0.25">
      <c r="B50">
        <v>48</v>
      </c>
      <c r="C50" t="s">
        <v>57</v>
      </c>
      <c r="E50" t="s">
        <v>54</v>
      </c>
      <c r="G50" t="s">
        <v>88</v>
      </c>
      <c r="H50" t="s">
        <v>15</v>
      </c>
    </row>
    <row r="51" spans="2:9" x14ac:dyDescent="0.25">
      <c r="B51">
        <v>49</v>
      </c>
      <c r="C51" t="s">
        <v>57</v>
      </c>
      <c r="E51" t="s">
        <v>89</v>
      </c>
      <c r="G51" t="s">
        <v>90</v>
      </c>
      <c r="H51" t="s">
        <v>15</v>
      </c>
    </row>
    <row r="52" spans="2:9" x14ac:dyDescent="0.25">
      <c r="B52">
        <v>50</v>
      </c>
      <c r="C52" t="s">
        <v>57</v>
      </c>
      <c r="E52" t="s">
        <v>89</v>
      </c>
      <c r="G52" t="s">
        <v>91</v>
      </c>
      <c r="H52" t="s">
        <v>15</v>
      </c>
    </row>
    <row r="53" spans="2:9" x14ac:dyDescent="0.25">
      <c r="B53">
        <v>51</v>
      </c>
      <c r="C53" t="s">
        <v>57</v>
      </c>
      <c r="E53" t="s">
        <v>89</v>
      </c>
      <c r="G53" t="s">
        <v>92</v>
      </c>
      <c r="H53" t="s">
        <v>17</v>
      </c>
    </row>
    <row r="54" spans="2:9" ht="15" customHeight="1" x14ac:dyDescent="0.25">
      <c r="B54">
        <v>52</v>
      </c>
      <c r="D54" t="s">
        <v>93</v>
      </c>
      <c r="F54" t="s">
        <v>94</v>
      </c>
      <c r="G54" s="45" t="s">
        <v>95</v>
      </c>
      <c r="H54" t="s">
        <v>15</v>
      </c>
    </row>
    <row r="55" spans="2:9" x14ac:dyDescent="0.25">
      <c r="B55">
        <v>53</v>
      </c>
      <c r="D55" t="s">
        <v>93</v>
      </c>
      <c r="F55" t="s">
        <v>94</v>
      </c>
      <c r="G55" s="45" t="s">
        <v>96</v>
      </c>
      <c r="H55" t="s">
        <v>15</v>
      </c>
    </row>
    <row r="56" spans="2:9" x14ac:dyDescent="0.25">
      <c r="B56">
        <v>54</v>
      </c>
      <c r="D56" t="s">
        <v>93</v>
      </c>
      <c r="F56" t="s">
        <v>94</v>
      </c>
      <c r="G56" s="45" t="s">
        <v>97</v>
      </c>
      <c r="H56" t="s">
        <v>15</v>
      </c>
    </row>
    <row r="57" spans="2:9" x14ac:dyDescent="0.25">
      <c r="B57">
        <v>55</v>
      </c>
      <c r="D57" t="s">
        <v>93</v>
      </c>
      <c r="F57" t="s">
        <v>94</v>
      </c>
      <c r="G57" s="45" t="s">
        <v>98</v>
      </c>
      <c r="H57" t="s">
        <v>15</v>
      </c>
    </row>
    <row r="58" spans="2:9" x14ac:dyDescent="0.25">
      <c r="B58">
        <v>56</v>
      </c>
      <c r="D58" t="s">
        <v>93</v>
      </c>
      <c r="F58" t="s">
        <v>94</v>
      </c>
      <c r="G58" s="45" t="s">
        <v>99</v>
      </c>
      <c r="H58" t="s">
        <v>15</v>
      </c>
    </row>
    <row r="59" spans="2:9" x14ac:dyDescent="0.25">
      <c r="B59">
        <v>57</v>
      </c>
      <c r="D59" t="s">
        <v>93</v>
      </c>
      <c r="F59" t="s">
        <v>94</v>
      </c>
      <c r="G59" s="45" t="s">
        <v>100</v>
      </c>
      <c r="H59" t="s">
        <v>22</v>
      </c>
      <c r="I59" t="s">
        <v>101</v>
      </c>
    </row>
    <row r="60" spans="2:9" x14ac:dyDescent="0.25">
      <c r="B60">
        <v>58</v>
      </c>
      <c r="D60" t="s">
        <v>93</v>
      </c>
      <c r="F60" t="s">
        <v>94</v>
      </c>
      <c r="G60" s="15" t="s">
        <v>102</v>
      </c>
      <c r="H60" t="s">
        <v>15</v>
      </c>
    </row>
    <row r="61" spans="2:9" x14ac:dyDescent="0.25">
      <c r="B61">
        <v>59</v>
      </c>
      <c r="D61" t="s">
        <v>93</v>
      </c>
      <c r="F61" t="s">
        <v>94</v>
      </c>
      <c r="G61" s="18" t="s">
        <v>103</v>
      </c>
      <c r="H61" t="s">
        <v>15</v>
      </c>
    </row>
    <row r="62" spans="2:9" x14ac:dyDescent="0.25">
      <c r="B62">
        <v>60</v>
      </c>
      <c r="D62" t="s">
        <v>93</v>
      </c>
      <c r="F62" t="s">
        <v>94</v>
      </c>
      <c r="G62" s="45" t="s">
        <v>104</v>
      </c>
      <c r="H62" t="s">
        <v>15</v>
      </c>
    </row>
    <row r="63" spans="2:9" x14ac:dyDescent="0.25">
      <c r="B63">
        <v>61</v>
      </c>
      <c r="D63" t="s">
        <v>93</v>
      </c>
      <c r="F63" t="s">
        <v>94</v>
      </c>
      <c r="G63" s="45" t="s">
        <v>105</v>
      </c>
      <c r="H63" t="s">
        <v>15</v>
      </c>
    </row>
    <row r="64" spans="2:9" x14ac:dyDescent="0.25">
      <c r="B64">
        <v>62</v>
      </c>
      <c r="D64" t="s">
        <v>93</v>
      </c>
      <c r="F64" t="s">
        <v>94</v>
      </c>
      <c r="G64" s="45" t="s">
        <v>106</v>
      </c>
      <c r="H64" t="s">
        <v>15</v>
      </c>
    </row>
    <row r="65" spans="2:9" x14ac:dyDescent="0.25">
      <c r="B65">
        <v>63</v>
      </c>
      <c r="D65" t="s">
        <v>93</v>
      </c>
      <c r="F65" t="s">
        <v>94</v>
      </c>
      <c r="G65" s="18" t="s">
        <v>107</v>
      </c>
      <c r="H65" t="s">
        <v>15</v>
      </c>
      <c r="I65" t="s">
        <v>108</v>
      </c>
    </row>
    <row r="66" spans="2:9" x14ac:dyDescent="0.25">
      <c r="B66">
        <v>64</v>
      </c>
      <c r="D66" t="s">
        <v>93</v>
      </c>
      <c r="F66" t="s">
        <v>94</v>
      </c>
      <c r="G66" s="15" t="s">
        <v>109</v>
      </c>
      <c r="H66" t="s">
        <v>22</v>
      </c>
    </row>
    <row r="67" spans="2:9" x14ac:dyDescent="0.25">
      <c r="B67">
        <v>65</v>
      </c>
      <c r="D67" t="s">
        <v>93</v>
      </c>
      <c r="F67" t="s">
        <v>94</v>
      </c>
      <c r="G67" s="15" t="s">
        <v>110</v>
      </c>
      <c r="H67" t="s">
        <v>15</v>
      </c>
    </row>
    <row r="68" spans="2:9" x14ac:dyDescent="0.25">
      <c r="B68">
        <v>66</v>
      </c>
      <c r="D68" t="s">
        <v>93</v>
      </c>
      <c r="F68" t="s">
        <v>94</v>
      </c>
      <c r="G68" s="15" t="s">
        <v>111</v>
      </c>
      <c r="H68" t="s">
        <v>15</v>
      </c>
      <c r="I68" s="15" t="s">
        <v>112</v>
      </c>
    </row>
    <row r="69" spans="2:9" x14ac:dyDescent="0.25">
      <c r="B69">
        <v>67</v>
      </c>
      <c r="D69" t="s">
        <v>93</v>
      </c>
      <c r="F69" t="s">
        <v>94</v>
      </c>
      <c r="G69" s="15" t="s">
        <v>113</v>
      </c>
      <c r="H69" t="s">
        <v>15</v>
      </c>
    </row>
    <row r="70" spans="2:9" x14ac:dyDescent="0.25">
      <c r="B70">
        <v>68</v>
      </c>
      <c r="D70" t="s">
        <v>93</v>
      </c>
      <c r="F70" t="s">
        <v>94</v>
      </c>
      <c r="G70" s="46" t="s">
        <v>114</v>
      </c>
      <c r="H70" t="s">
        <v>15</v>
      </c>
    </row>
    <row r="71" spans="2:9" x14ac:dyDescent="0.25">
      <c r="B71">
        <v>69</v>
      </c>
      <c r="D71" t="s">
        <v>93</v>
      </c>
      <c r="F71" t="s">
        <v>94</v>
      </c>
      <c r="G71" s="47" t="s">
        <v>115</v>
      </c>
      <c r="H71" t="s">
        <v>15</v>
      </c>
    </row>
    <row r="72" spans="2:9" x14ac:dyDescent="0.25">
      <c r="B72">
        <v>70</v>
      </c>
      <c r="D72" t="s">
        <v>93</v>
      </c>
      <c r="F72" t="s">
        <v>94</v>
      </c>
      <c r="G72" s="15" t="s">
        <v>112</v>
      </c>
      <c r="H72" t="s">
        <v>22</v>
      </c>
    </row>
    <row r="73" spans="2:9" x14ac:dyDescent="0.25">
      <c r="B73">
        <v>71</v>
      </c>
      <c r="D73" t="s">
        <v>93</v>
      </c>
      <c r="F73" t="s">
        <v>94</v>
      </c>
      <c r="G73" s="15" t="s">
        <v>116</v>
      </c>
      <c r="H73" t="s">
        <v>15</v>
      </c>
      <c r="I73" s="15" t="s">
        <v>117</v>
      </c>
    </row>
    <row r="74" spans="2:9" x14ac:dyDescent="0.25">
      <c r="B74">
        <v>72</v>
      </c>
      <c r="D74" t="s">
        <v>93</v>
      </c>
      <c r="F74" t="s">
        <v>94</v>
      </c>
      <c r="G74" s="15" t="s">
        <v>117</v>
      </c>
      <c r="H74" t="s">
        <v>22</v>
      </c>
    </row>
    <row r="75" spans="2:9" x14ac:dyDescent="0.25">
      <c r="B75">
        <v>73</v>
      </c>
      <c r="D75" t="s">
        <v>93</v>
      </c>
      <c r="F75" t="s">
        <v>94</v>
      </c>
      <c r="G75" s="46" t="s">
        <v>118</v>
      </c>
      <c r="H75" t="s">
        <v>15</v>
      </c>
    </row>
    <row r="76" spans="2:9" x14ac:dyDescent="0.25">
      <c r="B76">
        <v>74</v>
      </c>
      <c r="D76" t="s">
        <v>93</v>
      </c>
      <c r="F76" t="s">
        <v>94</v>
      </c>
      <c r="G76" s="15" t="s">
        <v>119</v>
      </c>
      <c r="H76" t="s">
        <v>15</v>
      </c>
      <c r="I76" t="s">
        <v>120</v>
      </c>
    </row>
    <row r="77" spans="2:9" x14ac:dyDescent="0.25">
      <c r="B77">
        <v>75</v>
      </c>
      <c r="D77" t="s">
        <v>93</v>
      </c>
      <c r="F77" t="s">
        <v>94</v>
      </c>
      <c r="G77" s="15" t="s">
        <v>121</v>
      </c>
      <c r="H77" t="s">
        <v>15</v>
      </c>
    </row>
    <row r="78" spans="2:9" x14ac:dyDescent="0.25">
      <c r="B78">
        <v>76</v>
      </c>
      <c r="D78" t="s">
        <v>93</v>
      </c>
      <c r="F78" t="s">
        <v>94</v>
      </c>
      <c r="G78" s="15" t="s">
        <v>122</v>
      </c>
      <c r="H78" t="s">
        <v>15</v>
      </c>
    </row>
    <row r="79" spans="2:9" x14ac:dyDescent="0.25">
      <c r="B79">
        <v>77</v>
      </c>
      <c r="D79" t="s">
        <v>93</v>
      </c>
      <c r="F79" t="s">
        <v>94</v>
      </c>
      <c r="G79" s="15" t="s">
        <v>123</v>
      </c>
      <c r="H79" t="s">
        <v>15</v>
      </c>
    </row>
    <row r="80" spans="2:9" x14ac:dyDescent="0.25">
      <c r="B80">
        <v>78</v>
      </c>
      <c r="D80" t="s">
        <v>93</v>
      </c>
      <c r="F80" t="s">
        <v>94</v>
      </c>
      <c r="G80" s="18" t="s">
        <v>124</v>
      </c>
      <c r="H80" t="s">
        <v>15</v>
      </c>
    </row>
    <row r="81" spans="2:9" x14ac:dyDescent="0.25">
      <c r="B81">
        <v>79</v>
      </c>
      <c r="D81" t="s">
        <v>93</v>
      </c>
      <c r="F81" t="s">
        <v>94</v>
      </c>
      <c r="G81" s="18" t="s">
        <v>125</v>
      </c>
      <c r="H81" t="s">
        <v>15</v>
      </c>
    </row>
    <row r="82" spans="2:9" x14ac:dyDescent="0.25">
      <c r="B82">
        <v>80</v>
      </c>
      <c r="D82" t="s">
        <v>93</v>
      </c>
      <c r="F82" t="s">
        <v>94</v>
      </c>
      <c r="G82" s="15" t="s">
        <v>102</v>
      </c>
      <c r="H82" t="s">
        <v>15</v>
      </c>
    </row>
    <row r="83" spans="2:9" x14ac:dyDescent="0.25">
      <c r="B83">
        <v>81</v>
      </c>
      <c r="D83" t="s">
        <v>93</v>
      </c>
      <c r="F83" t="s">
        <v>94</v>
      </c>
      <c r="G83" s="18" t="s">
        <v>103</v>
      </c>
      <c r="H83" t="s">
        <v>15</v>
      </c>
    </row>
    <row r="84" spans="2:9" x14ac:dyDescent="0.25">
      <c r="B84">
        <v>82</v>
      </c>
      <c r="D84" t="s">
        <v>93</v>
      </c>
      <c r="F84" t="s">
        <v>94</v>
      </c>
      <c r="G84" s="48" t="s">
        <v>126</v>
      </c>
      <c r="H84" t="s">
        <v>15</v>
      </c>
    </row>
    <row r="85" spans="2:9" x14ac:dyDescent="0.25">
      <c r="B85">
        <v>83</v>
      </c>
      <c r="D85" t="s">
        <v>93</v>
      </c>
      <c r="F85" t="s">
        <v>94</v>
      </c>
      <c r="G85" s="18" t="s">
        <v>127</v>
      </c>
      <c r="H85" t="s">
        <v>15</v>
      </c>
    </row>
    <row r="86" spans="2:9" x14ac:dyDescent="0.25">
      <c r="B86">
        <v>84</v>
      </c>
      <c r="D86" t="s">
        <v>93</v>
      </c>
      <c r="F86" t="s">
        <v>94</v>
      </c>
      <c r="G86" s="49" t="s">
        <v>128</v>
      </c>
      <c r="H86" t="s">
        <v>15</v>
      </c>
    </row>
    <row r="87" spans="2:9" x14ac:dyDescent="0.25">
      <c r="B87">
        <v>85</v>
      </c>
      <c r="D87" t="s">
        <v>93</v>
      </c>
      <c r="F87" t="s">
        <v>129</v>
      </c>
      <c r="G87" s="48" t="s">
        <v>130</v>
      </c>
      <c r="H87" t="s">
        <v>22</v>
      </c>
      <c r="I87" t="s">
        <v>33</v>
      </c>
    </row>
    <row r="88" spans="2:9" x14ac:dyDescent="0.25">
      <c r="B88">
        <v>86</v>
      </c>
      <c r="D88" t="s">
        <v>93</v>
      </c>
      <c r="F88" t="s">
        <v>129</v>
      </c>
      <c r="G88" s="50" t="s">
        <v>131</v>
      </c>
      <c r="H88" t="s">
        <v>22</v>
      </c>
      <c r="I88" t="s">
        <v>132</v>
      </c>
    </row>
    <row r="89" spans="2:9" x14ac:dyDescent="0.25">
      <c r="B89">
        <v>87</v>
      </c>
      <c r="D89" t="s">
        <v>93</v>
      </c>
      <c r="F89" t="s">
        <v>129</v>
      </c>
      <c r="G89" s="50" t="s">
        <v>133</v>
      </c>
      <c r="H89" t="s">
        <v>15</v>
      </c>
    </row>
    <row r="90" spans="2:9" x14ac:dyDescent="0.25">
      <c r="B90">
        <v>88</v>
      </c>
      <c r="D90" t="s">
        <v>93</v>
      </c>
      <c r="F90" t="s">
        <v>129</v>
      </c>
      <c r="G90" s="50" t="s">
        <v>134</v>
      </c>
      <c r="H90" t="s">
        <v>15</v>
      </c>
    </row>
    <row r="91" spans="2:9" x14ac:dyDescent="0.25">
      <c r="B91">
        <v>89</v>
      </c>
      <c r="D91" t="s">
        <v>93</v>
      </c>
      <c r="F91" t="s">
        <v>129</v>
      </c>
      <c r="G91" s="48" t="s">
        <v>135</v>
      </c>
      <c r="H91" t="s">
        <v>15</v>
      </c>
    </row>
    <row r="92" spans="2:9" x14ac:dyDescent="0.25">
      <c r="B92">
        <v>90</v>
      </c>
      <c r="D92" t="s">
        <v>93</v>
      </c>
      <c r="F92" t="s">
        <v>129</v>
      </c>
      <c r="G92" s="50" t="s">
        <v>136</v>
      </c>
      <c r="H92" t="s">
        <v>15</v>
      </c>
    </row>
    <row r="93" spans="2:9" x14ac:dyDescent="0.25">
      <c r="B93">
        <v>91</v>
      </c>
      <c r="D93" t="s">
        <v>93</v>
      </c>
      <c r="F93" t="s">
        <v>129</v>
      </c>
      <c r="G93" s="47" t="s">
        <v>137</v>
      </c>
      <c r="H93" t="s">
        <v>15</v>
      </c>
    </row>
    <row r="94" spans="2:9" x14ac:dyDescent="0.25">
      <c r="B94">
        <v>92</v>
      </c>
      <c r="D94" t="s">
        <v>93</v>
      </c>
      <c r="F94" t="s">
        <v>129</v>
      </c>
      <c r="G94" s="50" t="s">
        <v>138</v>
      </c>
      <c r="H94" t="s">
        <v>15</v>
      </c>
    </row>
    <row r="95" spans="2:9" x14ac:dyDescent="0.25">
      <c r="B95">
        <v>93</v>
      </c>
      <c r="D95" t="s">
        <v>93</v>
      </c>
      <c r="F95" t="s">
        <v>129</v>
      </c>
      <c r="G95" s="50" t="s">
        <v>139</v>
      </c>
      <c r="H95" t="s">
        <v>15</v>
      </c>
    </row>
    <row r="96" spans="2:9" x14ac:dyDescent="0.25">
      <c r="B96">
        <v>94</v>
      </c>
      <c r="D96" t="s">
        <v>93</v>
      </c>
      <c r="F96" t="s">
        <v>129</v>
      </c>
      <c r="G96" s="50" t="s">
        <v>140</v>
      </c>
      <c r="H96" t="s">
        <v>15</v>
      </c>
    </row>
    <row r="97" spans="2:9" x14ac:dyDescent="0.25">
      <c r="B97">
        <v>95</v>
      </c>
      <c r="D97" t="s">
        <v>93</v>
      </c>
      <c r="F97" t="s">
        <v>129</v>
      </c>
      <c r="G97" s="50" t="s">
        <v>141</v>
      </c>
      <c r="H97" t="s">
        <v>15</v>
      </c>
    </row>
    <row r="98" spans="2:9" x14ac:dyDescent="0.25">
      <c r="B98">
        <v>96</v>
      </c>
      <c r="D98" t="s">
        <v>93</v>
      </c>
      <c r="F98" t="s">
        <v>142</v>
      </c>
      <c r="G98" s="48" t="s">
        <v>143</v>
      </c>
      <c r="H98" t="s">
        <v>15</v>
      </c>
    </row>
    <row r="99" spans="2:9" x14ac:dyDescent="0.25">
      <c r="B99">
        <v>97</v>
      </c>
      <c r="D99" t="s">
        <v>93</v>
      </c>
      <c r="F99" t="s">
        <v>142</v>
      </c>
      <c r="G99" s="48" t="s">
        <v>143</v>
      </c>
      <c r="H99" t="s">
        <v>15</v>
      </c>
    </row>
    <row r="100" spans="2:9" x14ac:dyDescent="0.25">
      <c r="B100">
        <v>98</v>
      </c>
      <c r="D100" t="s">
        <v>93</v>
      </c>
      <c r="F100" t="s">
        <v>142</v>
      </c>
      <c r="G100" s="50" t="s">
        <v>144</v>
      </c>
      <c r="H100" t="s">
        <v>15</v>
      </c>
    </row>
    <row r="101" spans="2:9" x14ac:dyDescent="0.25">
      <c r="B101">
        <v>99</v>
      </c>
      <c r="D101" t="s">
        <v>145</v>
      </c>
      <c r="E101" t="s">
        <v>31</v>
      </c>
      <c r="G101" t="s">
        <v>146</v>
      </c>
      <c r="H101" t="s">
        <v>15</v>
      </c>
    </row>
    <row r="102" spans="2:9" x14ac:dyDescent="0.25">
      <c r="B102">
        <v>100</v>
      </c>
      <c r="D102" t="s">
        <v>145</v>
      </c>
      <c r="E102" t="s">
        <v>31</v>
      </c>
      <c r="G102" t="s">
        <v>147</v>
      </c>
      <c r="H102" t="s">
        <v>15</v>
      </c>
    </row>
    <row r="103" spans="2:9" x14ac:dyDescent="0.25">
      <c r="B103">
        <v>101</v>
      </c>
      <c r="D103" t="s">
        <v>145</v>
      </c>
      <c r="E103" t="s">
        <v>31</v>
      </c>
      <c r="G103" t="s">
        <v>148</v>
      </c>
      <c r="H103" t="s">
        <v>15</v>
      </c>
    </row>
    <row r="104" spans="2:9" x14ac:dyDescent="0.25">
      <c r="B104">
        <v>102</v>
      </c>
      <c r="D104" t="s">
        <v>145</v>
      </c>
      <c r="E104" t="s">
        <v>31</v>
      </c>
      <c r="G104" t="s">
        <v>149</v>
      </c>
      <c r="H104" t="s">
        <v>15</v>
      </c>
    </row>
    <row r="105" spans="2:9" x14ac:dyDescent="0.25">
      <c r="B105">
        <v>103</v>
      </c>
      <c r="D105" t="s">
        <v>145</v>
      </c>
      <c r="E105" t="s">
        <v>31</v>
      </c>
      <c r="G105" t="s">
        <v>150</v>
      </c>
      <c r="H105" t="s">
        <v>15</v>
      </c>
    </row>
    <row r="106" spans="2:9" x14ac:dyDescent="0.25">
      <c r="B106">
        <v>104</v>
      </c>
      <c r="D106" t="s">
        <v>145</v>
      </c>
      <c r="E106" t="s">
        <v>31</v>
      </c>
      <c r="G106" t="s">
        <v>151</v>
      </c>
      <c r="H106" t="s">
        <v>22</v>
      </c>
    </row>
    <row r="107" spans="2:9" x14ac:dyDescent="0.25">
      <c r="B107">
        <v>105</v>
      </c>
      <c r="D107" t="s">
        <v>145</v>
      </c>
      <c r="E107" t="s">
        <v>31</v>
      </c>
      <c r="G107" t="s">
        <v>152</v>
      </c>
      <c r="H107" t="s">
        <v>15</v>
      </c>
    </row>
    <row r="108" spans="2:9" x14ac:dyDescent="0.25">
      <c r="B108">
        <v>106</v>
      </c>
      <c r="D108" t="s">
        <v>145</v>
      </c>
      <c r="E108" t="s">
        <v>31</v>
      </c>
      <c r="G108" t="s">
        <v>153</v>
      </c>
      <c r="H108" t="s">
        <v>15</v>
      </c>
    </row>
    <row r="109" spans="2:9" x14ac:dyDescent="0.25">
      <c r="B109">
        <v>107</v>
      </c>
      <c r="D109" t="s">
        <v>145</v>
      </c>
      <c r="E109" t="s">
        <v>31</v>
      </c>
      <c r="G109" s="51" t="s">
        <v>154</v>
      </c>
      <c r="H109" t="s">
        <v>15</v>
      </c>
    </row>
    <row r="110" spans="2:9" x14ac:dyDescent="0.25">
      <c r="B110">
        <v>108</v>
      </c>
      <c r="D110" t="s">
        <v>145</v>
      </c>
      <c r="E110" t="s">
        <v>54</v>
      </c>
      <c r="G110" s="51" t="s">
        <v>146</v>
      </c>
      <c r="H110" t="s">
        <v>22</v>
      </c>
      <c r="I110" t="s">
        <v>155</v>
      </c>
    </row>
    <row r="111" spans="2:9" x14ac:dyDescent="0.25">
      <c r="B111">
        <v>109</v>
      </c>
      <c r="D111" t="s">
        <v>145</v>
      </c>
      <c r="E111" t="s">
        <v>54</v>
      </c>
      <c r="G111" s="51" t="s">
        <v>156</v>
      </c>
      <c r="H111" t="s">
        <v>15</v>
      </c>
    </row>
    <row r="112" spans="2:9" x14ac:dyDescent="0.25">
      <c r="B112">
        <v>110</v>
      </c>
      <c r="D112" t="s">
        <v>145</v>
      </c>
      <c r="E112" t="s">
        <v>54</v>
      </c>
      <c r="G112" s="52" t="s">
        <v>157</v>
      </c>
      <c r="H112" t="s">
        <v>15</v>
      </c>
    </row>
    <row r="113" spans="2:8" x14ac:dyDescent="0.25">
      <c r="B113">
        <v>111</v>
      </c>
      <c r="D113" t="s">
        <v>145</v>
      </c>
      <c r="E113" t="s">
        <v>54</v>
      </c>
      <c r="G113" s="53" t="s">
        <v>158</v>
      </c>
      <c r="H113" t="s">
        <v>15</v>
      </c>
    </row>
    <row r="114" spans="2:8" x14ac:dyDescent="0.25">
      <c r="B114">
        <v>112</v>
      </c>
      <c r="D114" t="s">
        <v>145</v>
      </c>
      <c r="E114" t="s">
        <v>54</v>
      </c>
      <c r="G114" s="53" t="s">
        <v>159</v>
      </c>
      <c r="H114" t="s">
        <v>15</v>
      </c>
    </row>
    <row r="115" spans="2:8" x14ac:dyDescent="0.25">
      <c r="B115">
        <v>113</v>
      </c>
      <c r="D115" t="s">
        <v>145</v>
      </c>
      <c r="E115" t="s">
        <v>54</v>
      </c>
      <c r="G115" s="53" t="s">
        <v>160</v>
      </c>
      <c r="H115" t="s">
        <v>15</v>
      </c>
    </row>
    <row r="116" spans="2:8" x14ac:dyDescent="0.25">
      <c r="B116">
        <v>114</v>
      </c>
      <c r="D116" t="s">
        <v>145</v>
      </c>
      <c r="E116" t="s">
        <v>54</v>
      </c>
      <c r="G116" s="54" t="s">
        <v>161</v>
      </c>
      <c r="H116" t="s">
        <v>15</v>
      </c>
    </row>
    <row r="117" spans="2:8" x14ac:dyDescent="0.25">
      <c r="B117">
        <v>115</v>
      </c>
      <c r="D117" t="s">
        <v>145</v>
      </c>
      <c r="E117" t="s">
        <v>20</v>
      </c>
      <c r="G117" t="s">
        <v>162</v>
      </c>
      <c r="H117" t="s">
        <v>15</v>
      </c>
    </row>
    <row r="118" spans="2:8" x14ac:dyDescent="0.25">
      <c r="B118">
        <v>116</v>
      </c>
      <c r="D118" t="s">
        <v>145</v>
      </c>
      <c r="E118" t="s">
        <v>20</v>
      </c>
      <c r="G118" t="s">
        <v>163</v>
      </c>
      <c r="H118" t="s">
        <v>22</v>
      </c>
    </row>
    <row r="119" spans="2:8" x14ac:dyDescent="0.25">
      <c r="B119">
        <v>117</v>
      </c>
      <c r="D119" t="s">
        <v>145</v>
      </c>
      <c r="E119" t="s">
        <v>20</v>
      </c>
      <c r="G119" t="s">
        <v>164</v>
      </c>
      <c r="H119" t="s">
        <v>17</v>
      </c>
    </row>
    <row r="120" spans="2:8" x14ac:dyDescent="0.25">
      <c r="B120">
        <v>118</v>
      </c>
      <c r="D120" t="s">
        <v>145</v>
      </c>
      <c r="E120" t="s">
        <v>20</v>
      </c>
      <c r="G120" t="s">
        <v>165</v>
      </c>
      <c r="H120" t="s">
        <v>26</v>
      </c>
    </row>
    <row r="121" spans="2:8" x14ac:dyDescent="0.25">
      <c r="B121">
        <v>119</v>
      </c>
      <c r="D121" t="s">
        <v>145</v>
      </c>
      <c r="E121" t="s">
        <v>20</v>
      </c>
      <c r="G121" t="s">
        <v>166</v>
      </c>
      <c r="H121" t="s">
        <v>26</v>
      </c>
    </row>
    <row r="122" spans="2:8" x14ac:dyDescent="0.25">
      <c r="B122">
        <v>120</v>
      </c>
      <c r="D122" t="s">
        <v>145</v>
      </c>
      <c r="E122" t="s">
        <v>20</v>
      </c>
      <c r="G122" t="s">
        <v>167</v>
      </c>
      <c r="H122" t="s">
        <v>26</v>
      </c>
    </row>
    <row r="123" spans="2:8" x14ac:dyDescent="0.25">
      <c r="B123">
        <v>121</v>
      </c>
      <c r="D123" t="s">
        <v>145</v>
      </c>
      <c r="E123" t="s">
        <v>20</v>
      </c>
      <c r="G123" t="s">
        <v>168</v>
      </c>
      <c r="H123" t="s">
        <v>26</v>
      </c>
    </row>
    <row r="124" spans="2:8" x14ac:dyDescent="0.25">
      <c r="B124">
        <v>122</v>
      </c>
      <c r="D124" t="s">
        <v>145</v>
      </c>
      <c r="E124" t="s">
        <v>37</v>
      </c>
      <c r="G124" s="55" t="s">
        <v>169</v>
      </c>
      <c r="H124" t="s">
        <v>15</v>
      </c>
    </row>
    <row r="125" spans="2:8" x14ac:dyDescent="0.25">
      <c r="B125">
        <v>123</v>
      </c>
      <c r="D125" t="s">
        <v>145</v>
      </c>
      <c r="E125" t="s">
        <v>37</v>
      </c>
      <c r="G125" s="56" t="s">
        <v>170</v>
      </c>
      <c r="H125" t="s">
        <v>15</v>
      </c>
    </row>
    <row r="126" spans="2:8" x14ac:dyDescent="0.25">
      <c r="B126">
        <v>124</v>
      </c>
      <c r="D126" t="s">
        <v>145</v>
      </c>
      <c r="E126" t="s">
        <v>37</v>
      </c>
      <c r="G126" s="56" t="s">
        <v>171</v>
      </c>
      <c r="H126" t="s">
        <v>15</v>
      </c>
    </row>
    <row r="127" spans="2:8" x14ac:dyDescent="0.25">
      <c r="B127">
        <v>125</v>
      </c>
      <c r="D127" t="s">
        <v>172</v>
      </c>
      <c r="E127" t="s">
        <v>20</v>
      </c>
      <c r="G127" s="16" t="s">
        <v>173</v>
      </c>
      <c r="H127" t="s">
        <v>17</v>
      </c>
    </row>
    <row r="128" spans="2:8" x14ac:dyDescent="0.25">
      <c r="B128">
        <v>126</v>
      </c>
      <c r="D128" t="s">
        <v>172</v>
      </c>
      <c r="E128" t="s">
        <v>20</v>
      </c>
      <c r="G128" s="16" t="s">
        <v>174</v>
      </c>
      <c r="H128" t="s">
        <v>17</v>
      </c>
    </row>
    <row r="129" spans="2:9" x14ac:dyDescent="0.25">
      <c r="B129">
        <v>127</v>
      </c>
      <c r="D129" t="s">
        <v>172</v>
      </c>
      <c r="E129" t="s">
        <v>20</v>
      </c>
      <c r="G129" s="57" t="s">
        <v>175</v>
      </c>
      <c r="H129" t="s">
        <v>17</v>
      </c>
    </row>
    <row r="130" spans="2:9" x14ac:dyDescent="0.25">
      <c r="B130">
        <v>128</v>
      </c>
      <c r="D130" t="s">
        <v>172</v>
      </c>
      <c r="E130" t="s">
        <v>20</v>
      </c>
      <c r="G130" s="57" t="s">
        <v>176</v>
      </c>
      <c r="H130" t="s">
        <v>15</v>
      </c>
      <c r="I130" t="s">
        <v>177</v>
      </c>
    </row>
    <row r="131" spans="2:9" x14ac:dyDescent="0.25">
      <c r="B131">
        <v>129</v>
      </c>
      <c r="D131" t="s">
        <v>172</v>
      </c>
      <c r="E131" t="s">
        <v>20</v>
      </c>
      <c r="G131" s="57" t="s">
        <v>178</v>
      </c>
      <c r="H131" t="s">
        <v>15</v>
      </c>
      <c r="I131" t="s">
        <v>179</v>
      </c>
    </row>
    <row r="132" spans="2:9" x14ac:dyDescent="0.25">
      <c r="B132">
        <v>130</v>
      </c>
      <c r="D132" t="s">
        <v>172</v>
      </c>
      <c r="E132" t="s">
        <v>20</v>
      </c>
      <c r="G132" s="57" t="s">
        <v>180</v>
      </c>
      <c r="H132" t="s">
        <v>15</v>
      </c>
      <c r="I132" t="s">
        <v>181</v>
      </c>
    </row>
    <row r="133" spans="2:9" x14ac:dyDescent="0.25">
      <c r="B133">
        <v>131</v>
      </c>
      <c r="D133" t="s">
        <v>172</v>
      </c>
      <c r="E133" t="s">
        <v>20</v>
      </c>
      <c r="G133" s="57" t="s">
        <v>182</v>
      </c>
      <c r="H133" t="s">
        <v>15</v>
      </c>
    </row>
    <row r="134" spans="2:9" x14ac:dyDescent="0.25">
      <c r="B134">
        <v>132</v>
      </c>
      <c r="D134" t="s">
        <v>172</v>
      </c>
      <c r="E134" t="s">
        <v>20</v>
      </c>
      <c r="G134" s="57" t="s">
        <v>183</v>
      </c>
      <c r="H134" t="s">
        <v>22</v>
      </c>
      <c r="I134" t="s">
        <v>184</v>
      </c>
    </row>
    <row r="135" spans="2:9" x14ac:dyDescent="0.25">
      <c r="B135">
        <v>133</v>
      </c>
      <c r="D135" t="s">
        <v>172</v>
      </c>
      <c r="E135" t="s">
        <v>20</v>
      </c>
      <c r="G135" s="57" t="s">
        <v>185</v>
      </c>
      <c r="H135" t="s">
        <v>22</v>
      </c>
      <c r="I135" t="s">
        <v>184</v>
      </c>
    </row>
    <row r="136" spans="2:9" x14ac:dyDescent="0.25">
      <c r="B136">
        <v>134</v>
      </c>
      <c r="D136" t="s">
        <v>172</v>
      </c>
      <c r="E136" t="s">
        <v>20</v>
      </c>
      <c r="G136" s="58" t="s">
        <v>186</v>
      </c>
      <c r="H136" t="s">
        <v>22</v>
      </c>
    </row>
    <row r="137" spans="2:9" x14ac:dyDescent="0.25">
      <c r="B137">
        <v>135</v>
      </c>
      <c r="D137" t="s">
        <v>172</v>
      </c>
      <c r="E137" t="s">
        <v>20</v>
      </c>
      <c r="G137" s="9" t="s">
        <v>187</v>
      </c>
      <c r="H137" t="s">
        <v>17</v>
      </c>
    </row>
    <row r="138" spans="2:9" x14ac:dyDescent="0.25">
      <c r="B138">
        <v>136</v>
      </c>
      <c r="D138" t="s">
        <v>172</v>
      </c>
      <c r="E138" t="s">
        <v>20</v>
      </c>
      <c r="G138" s="9" t="s">
        <v>188</v>
      </c>
      <c r="H138" t="s">
        <v>17</v>
      </c>
    </row>
    <row r="139" spans="2:9" x14ac:dyDescent="0.25">
      <c r="B139">
        <v>137</v>
      </c>
      <c r="D139" t="s">
        <v>172</v>
      </c>
      <c r="E139" t="s">
        <v>31</v>
      </c>
      <c r="G139" s="57" t="s">
        <v>189</v>
      </c>
      <c r="H139" t="s">
        <v>17</v>
      </c>
    </row>
    <row r="140" spans="2:9" x14ac:dyDescent="0.25">
      <c r="B140">
        <v>138</v>
      </c>
      <c r="D140" t="s">
        <v>172</v>
      </c>
      <c r="E140" t="s">
        <v>31</v>
      </c>
      <c r="G140" s="18" t="s">
        <v>190</v>
      </c>
      <c r="H140" t="s">
        <v>15</v>
      </c>
      <c r="I140" t="s">
        <v>177</v>
      </c>
    </row>
    <row r="141" spans="2:9" x14ac:dyDescent="0.25">
      <c r="B141">
        <v>139</v>
      </c>
      <c r="D141" t="s">
        <v>172</v>
      </c>
      <c r="E141" t="s">
        <v>31</v>
      </c>
      <c r="G141" s="57" t="s">
        <v>191</v>
      </c>
      <c r="H141" t="s">
        <v>15</v>
      </c>
    </row>
    <row r="142" spans="2:9" x14ac:dyDescent="0.25">
      <c r="B142">
        <v>140</v>
      </c>
      <c r="D142" t="s">
        <v>172</v>
      </c>
      <c r="E142" t="s">
        <v>31</v>
      </c>
      <c r="G142" s="57" t="s">
        <v>192</v>
      </c>
      <c r="H142" t="s">
        <v>15</v>
      </c>
    </row>
    <row r="143" spans="2:9" x14ac:dyDescent="0.25">
      <c r="B143">
        <v>141</v>
      </c>
      <c r="D143" t="s">
        <v>172</v>
      </c>
      <c r="E143" t="s">
        <v>31</v>
      </c>
      <c r="G143" s="57" t="s">
        <v>193</v>
      </c>
      <c r="H143" t="s">
        <v>15</v>
      </c>
      <c r="I143" t="s">
        <v>179</v>
      </c>
    </row>
    <row r="144" spans="2:9" ht="30" x14ac:dyDescent="0.25">
      <c r="B144">
        <v>142</v>
      </c>
      <c r="D144" t="s">
        <v>172</v>
      </c>
      <c r="E144" t="s">
        <v>31</v>
      </c>
      <c r="G144" s="13" t="s">
        <v>194</v>
      </c>
      <c r="H144" t="s">
        <v>15</v>
      </c>
    </row>
    <row r="145" spans="2:9" x14ac:dyDescent="0.25">
      <c r="B145">
        <v>143</v>
      </c>
      <c r="D145" t="s">
        <v>172</v>
      </c>
      <c r="E145" t="s">
        <v>31</v>
      </c>
      <c r="G145" s="13" t="s">
        <v>195</v>
      </c>
      <c r="H145" t="s">
        <v>15</v>
      </c>
    </row>
    <row r="146" spans="2:9" x14ac:dyDescent="0.25">
      <c r="B146">
        <v>144</v>
      </c>
      <c r="D146" t="s">
        <v>172</v>
      </c>
      <c r="E146" t="s">
        <v>31</v>
      </c>
      <c r="G146" s="57" t="s">
        <v>183</v>
      </c>
      <c r="H146" t="s">
        <v>22</v>
      </c>
      <c r="I146" t="s">
        <v>184</v>
      </c>
    </row>
    <row r="147" spans="2:9" x14ac:dyDescent="0.25">
      <c r="B147">
        <v>145</v>
      </c>
      <c r="D147" t="s">
        <v>172</v>
      </c>
      <c r="E147" t="s">
        <v>31</v>
      </c>
      <c r="G147" s="57" t="s">
        <v>185</v>
      </c>
      <c r="H147" t="s">
        <v>22</v>
      </c>
      <c r="I147" t="s">
        <v>184</v>
      </c>
    </row>
    <row r="148" spans="2:9" ht="30" x14ac:dyDescent="0.25">
      <c r="B148">
        <v>146</v>
      </c>
      <c r="D148" t="s">
        <v>172</v>
      </c>
      <c r="E148" t="s">
        <v>31</v>
      </c>
      <c r="G148" s="13" t="s">
        <v>196</v>
      </c>
      <c r="H148" t="s">
        <v>22</v>
      </c>
      <c r="I148" t="s">
        <v>197</v>
      </c>
    </row>
    <row r="149" spans="2:9" ht="30" x14ac:dyDescent="0.25">
      <c r="B149">
        <v>147</v>
      </c>
      <c r="D149" t="s">
        <v>172</v>
      </c>
      <c r="E149" t="s">
        <v>31</v>
      </c>
      <c r="G149" s="13" t="s">
        <v>198</v>
      </c>
      <c r="H149" t="s">
        <v>22</v>
      </c>
      <c r="I149" t="s">
        <v>197</v>
      </c>
    </row>
    <row r="150" spans="2:9" ht="30" x14ac:dyDescent="0.25">
      <c r="B150">
        <v>148</v>
      </c>
      <c r="D150" t="s">
        <v>172</v>
      </c>
      <c r="E150" t="s">
        <v>31</v>
      </c>
      <c r="G150" s="13" t="s">
        <v>199</v>
      </c>
      <c r="H150" t="s">
        <v>22</v>
      </c>
      <c r="I150" t="s">
        <v>197</v>
      </c>
    </row>
    <row r="151" spans="2:9" x14ac:dyDescent="0.25">
      <c r="B151">
        <v>149</v>
      </c>
      <c r="D151" t="s">
        <v>172</v>
      </c>
      <c r="E151" t="s">
        <v>31</v>
      </c>
      <c r="G151" s="13" t="s">
        <v>200</v>
      </c>
      <c r="H151" t="s">
        <v>201</v>
      </c>
    </row>
    <row r="152" spans="2:9" x14ac:dyDescent="0.25">
      <c r="B152">
        <v>150</v>
      </c>
      <c r="D152" t="s">
        <v>172</v>
      </c>
      <c r="E152" t="s">
        <v>31</v>
      </c>
      <c r="G152" s="9" t="s">
        <v>187</v>
      </c>
      <c r="H152" t="s">
        <v>201</v>
      </c>
    </row>
    <row r="153" spans="2:9" x14ac:dyDescent="0.25">
      <c r="B153">
        <v>151</v>
      </c>
      <c r="D153" t="s">
        <v>172</v>
      </c>
      <c r="E153" t="s">
        <v>54</v>
      </c>
      <c r="G153" s="57" t="s">
        <v>202</v>
      </c>
      <c r="H153" t="s">
        <v>201</v>
      </c>
    </row>
    <row r="154" spans="2:9" x14ac:dyDescent="0.25">
      <c r="B154">
        <v>152</v>
      </c>
      <c r="D154" t="s">
        <v>172</v>
      </c>
      <c r="E154" t="s">
        <v>54</v>
      </c>
      <c r="G154" s="18" t="s">
        <v>190</v>
      </c>
      <c r="H154" t="s">
        <v>15</v>
      </c>
      <c r="I154" t="s">
        <v>177</v>
      </c>
    </row>
    <row r="155" spans="2:9" x14ac:dyDescent="0.25">
      <c r="B155">
        <v>153</v>
      </c>
      <c r="D155" t="s">
        <v>172</v>
      </c>
      <c r="E155" t="s">
        <v>54</v>
      </c>
      <c r="G155" s="57" t="s">
        <v>193</v>
      </c>
      <c r="H155" t="s">
        <v>15</v>
      </c>
      <c r="I155" t="s">
        <v>179</v>
      </c>
    </row>
    <row r="156" spans="2:9" ht="30" x14ac:dyDescent="0.25">
      <c r="B156">
        <v>154</v>
      </c>
      <c r="D156" t="s">
        <v>172</v>
      </c>
      <c r="E156" t="s">
        <v>54</v>
      </c>
      <c r="G156" s="13" t="s">
        <v>203</v>
      </c>
      <c r="H156" t="s">
        <v>15</v>
      </c>
    </row>
    <row r="157" spans="2:9" x14ac:dyDescent="0.25">
      <c r="B157">
        <v>155</v>
      </c>
      <c r="D157" t="s">
        <v>172</v>
      </c>
      <c r="E157" t="s">
        <v>54</v>
      </c>
      <c r="G157" s="57" t="s">
        <v>183</v>
      </c>
      <c r="H157" t="s">
        <v>22</v>
      </c>
      <c r="I157" t="s">
        <v>184</v>
      </c>
    </row>
    <row r="158" spans="2:9" x14ac:dyDescent="0.25">
      <c r="B158">
        <v>156</v>
      </c>
      <c r="D158" t="s">
        <v>172</v>
      </c>
      <c r="E158" t="s">
        <v>54</v>
      </c>
      <c r="G158" s="57" t="s">
        <v>185</v>
      </c>
      <c r="H158" t="s">
        <v>22</v>
      </c>
      <c r="I158" t="s">
        <v>184</v>
      </c>
    </row>
    <row r="159" spans="2:9" x14ac:dyDescent="0.25">
      <c r="B159">
        <v>157</v>
      </c>
      <c r="D159" t="s">
        <v>172</v>
      </c>
      <c r="E159" t="s">
        <v>54</v>
      </c>
      <c r="G159" s="9" t="s">
        <v>187</v>
      </c>
      <c r="H159" t="s">
        <v>17</v>
      </c>
    </row>
    <row r="160" spans="2:9" x14ac:dyDescent="0.25">
      <c r="B160">
        <v>158</v>
      </c>
      <c r="D160" t="s">
        <v>204</v>
      </c>
      <c r="E160" t="s">
        <v>20</v>
      </c>
      <c r="F160" s="9"/>
      <c r="G160" s="12" t="s">
        <v>205</v>
      </c>
      <c r="H160" t="s">
        <v>22</v>
      </c>
    </row>
    <row r="161" spans="2:9" x14ac:dyDescent="0.25">
      <c r="B161">
        <v>159</v>
      </c>
      <c r="D161" t="s">
        <v>204</v>
      </c>
      <c r="E161" t="s">
        <v>20</v>
      </c>
      <c r="G161" s="12" t="s">
        <v>206</v>
      </c>
      <c r="H161" t="s">
        <v>22</v>
      </c>
    </row>
    <row r="162" spans="2:9" x14ac:dyDescent="0.25">
      <c r="B162">
        <v>160</v>
      </c>
      <c r="D162" t="s">
        <v>204</v>
      </c>
      <c r="E162" t="s">
        <v>20</v>
      </c>
      <c r="G162" s="12" t="s">
        <v>207</v>
      </c>
      <c r="H162" t="s">
        <v>17</v>
      </c>
    </row>
    <row r="163" spans="2:9" ht="30" x14ac:dyDescent="0.25">
      <c r="B163">
        <v>161</v>
      </c>
      <c r="D163" t="s">
        <v>204</v>
      </c>
      <c r="E163" t="s">
        <v>20</v>
      </c>
      <c r="G163" s="12" t="s">
        <v>208</v>
      </c>
      <c r="H163" t="s">
        <v>17</v>
      </c>
    </row>
    <row r="164" spans="2:9" ht="30" x14ac:dyDescent="0.25">
      <c r="B164">
        <v>162</v>
      </c>
      <c r="D164" t="s">
        <v>204</v>
      </c>
      <c r="E164" t="s">
        <v>20</v>
      </c>
      <c r="G164" s="12" t="s">
        <v>209</v>
      </c>
      <c r="H164" t="s">
        <v>17</v>
      </c>
    </row>
    <row r="165" spans="2:9" ht="30" x14ac:dyDescent="0.25">
      <c r="B165">
        <v>163</v>
      </c>
      <c r="D165" t="s">
        <v>204</v>
      </c>
      <c r="E165" t="s">
        <v>20</v>
      </c>
      <c r="G165" s="12" t="s">
        <v>210</v>
      </c>
      <c r="H165" t="s">
        <v>17</v>
      </c>
    </row>
    <row r="166" spans="2:9" ht="30" x14ac:dyDescent="0.25">
      <c r="B166">
        <v>164</v>
      </c>
      <c r="D166" t="s">
        <v>204</v>
      </c>
      <c r="E166" t="s">
        <v>20</v>
      </c>
      <c r="G166" s="12" t="s">
        <v>211</v>
      </c>
      <c r="H166" t="s">
        <v>17</v>
      </c>
    </row>
    <row r="167" spans="2:9" ht="30" x14ac:dyDescent="0.25">
      <c r="B167">
        <v>165</v>
      </c>
      <c r="D167" t="s">
        <v>204</v>
      </c>
      <c r="E167" t="s">
        <v>20</v>
      </c>
      <c r="G167" s="12" t="s">
        <v>212</v>
      </c>
      <c r="H167" t="s">
        <v>17</v>
      </c>
    </row>
    <row r="168" spans="2:9" ht="30" x14ac:dyDescent="0.25">
      <c r="B168">
        <v>166</v>
      </c>
      <c r="D168" t="s">
        <v>204</v>
      </c>
      <c r="E168" t="s">
        <v>20</v>
      </c>
      <c r="G168" s="12" t="s">
        <v>213</v>
      </c>
      <c r="H168" t="s">
        <v>17</v>
      </c>
    </row>
    <row r="169" spans="2:9" ht="30" x14ac:dyDescent="0.25">
      <c r="B169">
        <v>167</v>
      </c>
      <c r="D169" t="s">
        <v>204</v>
      </c>
      <c r="E169" t="s">
        <v>20</v>
      </c>
      <c r="G169" s="12" t="s">
        <v>214</v>
      </c>
      <c r="H169" t="s">
        <v>17</v>
      </c>
    </row>
    <row r="170" spans="2:9" ht="30" x14ac:dyDescent="0.25">
      <c r="B170">
        <v>168</v>
      </c>
      <c r="D170" t="s">
        <v>204</v>
      </c>
      <c r="E170" t="s">
        <v>20</v>
      </c>
      <c r="G170" s="12" t="s">
        <v>215</v>
      </c>
      <c r="H170" t="s">
        <v>17</v>
      </c>
    </row>
    <row r="171" spans="2:9" ht="30" x14ac:dyDescent="0.25">
      <c r="B171">
        <v>169</v>
      </c>
      <c r="D171" t="s">
        <v>204</v>
      </c>
      <c r="E171" t="s">
        <v>20</v>
      </c>
      <c r="G171" s="12" t="s">
        <v>216</v>
      </c>
      <c r="H171" t="s">
        <v>17</v>
      </c>
    </row>
    <row r="172" spans="2:9" x14ac:dyDescent="0.25">
      <c r="B172">
        <v>170</v>
      </c>
      <c r="D172" t="s">
        <v>204</v>
      </c>
      <c r="E172" t="s">
        <v>20</v>
      </c>
      <c r="G172" s="12" t="s">
        <v>217</v>
      </c>
      <c r="H172" t="s">
        <v>15</v>
      </c>
    </row>
    <row r="173" spans="2:9" x14ac:dyDescent="0.25">
      <c r="B173">
        <v>171</v>
      </c>
      <c r="D173" t="s">
        <v>204</v>
      </c>
      <c r="E173" t="s">
        <v>20</v>
      </c>
      <c r="G173" s="12" t="s">
        <v>218</v>
      </c>
      <c r="H173" t="s">
        <v>15</v>
      </c>
    </row>
    <row r="174" spans="2:9" ht="30" x14ac:dyDescent="0.25">
      <c r="B174">
        <v>172</v>
      </c>
      <c r="D174" t="s">
        <v>204</v>
      </c>
      <c r="E174" t="s">
        <v>20</v>
      </c>
      <c r="G174" s="12" t="s">
        <v>219</v>
      </c>
      <c r="H174" t="s">
        <v>17</v>
      </c>
    </row>
    <row r="175" spans="2:9" x14ac:dyDescent="0.25">
      <c r="B175">
        <v>173</v>
      </c>
      <c r="D175" t="s">
        <v>204</v>
      </c>
      <c r="E175" t="s">
        <v>20</v>
      </c>
      <c r="G175" s="12" t="s">
        <v>220</v>
      </c>
      <c r="H175" t="s">
        <v>17</v>
      </c>
    </row>
    <row r="176" spans="2:9" ht="30" x14ac:dyDescent="0.25">
      <c r="B176">
        <v>174</v>
      </c>
      <c r="D176" t="s">
        <v>204</v>
      </c>
      <c r="E176" t="s">
        <v>20</v>
      </c>
      <c r="G176" s="12" t="s">
        <v>221</v>
      </c>
      <c r="H176" t="s">
        <v>15</v>
      </c>
      <c r="I176" t="s">
        <v>222</v>
      </c>
    </row>
    <row r="177" spans="2:9" x14ac:dyDescent="0.25">
      <c r="B177">
        <v>175</v>
      </c>
      <c r="D177" t="s">
        <v>204</v>
      </c>
      <c r="E177" t="s">
        <v>20</v>
      </c>
      <c r="G177" s="12" t="s">
        <v>223</v>
      </c>
      <c r="H177" t="s">
        <v>15</v>
      </c>
    </row>
    <row r="178" spans="2:9" x14ac:dyDescent="0.25">
      <c r="B178">
        <v>176</v>
      </c>
      <c r="D178" t="s">
        <v>204</v>
      </c>
      <c r="E178" t="s">
        <v>20</v>
      </c>
      <c r="G178" s="12" t="s">
        <v>224</v>
      </c>
      <c r="H178" t="s">
        <v>17</v>
      </c>
    </row>
    <row r="179" spans="2:9" x14ac:dyDescent="0.25">
      <c r="B179">
        <v>177</v>
      </c>
      <c r="D179" t="s">
        <v>204</v>
      </c>
      <c r="E179" t="s">
        <v>20</v>
      </c>
      <c r="G179" s="12" t="s">
        <v>225</v>
      </c>
      <c r="H179" t="s">
        <v>17</v>
      </c>
    </row>
    <row r="180" spans="2:9" ht="30" x14ac:dyDescent="0.25">
      <c r="B180">
        <v>178</v>
      </c>
      <c r="D180" t="s">
        <v>204</v>
      </c>
      <c r="E180" t="s">
        <v>20</v>
      </c>
      <c r="G180" s="12" t="s">
        <v>226</v>
      </c>
      <c r="H180" t="s">
        <v>22</v>
      </c>
      <c r="I180" s="12" t="s">
        <v>227</v>
      </c>
    </row>
    <row r="181" spans="2:9" x14ac:dyDescent="0.25">
      <c r="B181">
        <v>179</v>
      </c>
      <c r="D181" t="s">
        <v>204</v>
      </c>
      <c r="E181" t="s">
        <v>20</v>
      </c>
      <c r="G181" s="12" t="s">
        <v>228</v>
      </c>
      <c r="H181" t="s">
        <v>17</v>
      </c>
    </row>
    <row r="182" spans="2:9" x14ac:dyDescent="0.25">
      <c r="B182">
        <v>180</v>
      </c>
      <c r="D182" t="s">
        <v>204</v>
      </c>
      <c r="E182" t="s">
        <v>31</v>
      </c>
      <c r="G182" s="20" t="s">
        <v>229</v>
      </c>
      <c r="H182" t="s">
        <v>17</v>
      </c>
    </row>
    <row r="183" spans="2:9" x14ac:dyDescent="0.25">
      <c r="B183">
        <v>181</v>
      </c>
      <c r="D183" t="s">
        <v>204</v>
      </c>
      <c r="E183" t="s">
        <v>31</v>
      </c>
      <c r="G183" s="20" t="s">
        <v>230</v>
      </c>
      <c r="H183" t="s">
        <v>17</v>
      </c>
    </row>
    <row r="184" spans="2:9" ht="30" x14ac:dyDescent="0.25">
      <c r="B184">
        <v>182</v>
      </c>
      <c r="D184" t="s">
        <v>204</v>
      </c>
      <c r="E184" t="s">
        <v>31</v>
      </c>
      <c r="G184" s="20" t="s">
        <v>231</v>
      </c>
      <c r="H184" t="s">
        <v>22</v>
      </c>
    </row>
    <row r="185" spans="2:9" x14ac:dyDescent="0.25">
      <c r="B185">
        <v>183</v>
      </c>
      <c r="D185" t="s">
        <v>204</v>
      </c>
      <c r="E185" t="s">
        <v>31</v>
      </c>
      <c r="G185" s="20" t="s">
        <v>232</v>
      </c>
      <c r="H185" t="s">
        <v>15</v>
      </c>
    </row>
    <row r="186" spans="2:9" x14ac:dyDescent="0.25">
      <c r="B186">
        <v>184</v>
      </c>
      <c r="D186" t="s">
        <v>204</v>
      </c>
      <c r="E186" t="s">
        <v>31</v>
      </c>
      <c r="G186" s="20" t="s">
        <v>233</v>
      </c>
      <c r="H186" t="s">
        <v>15</v>
      </c>
      <c r="I186" t="s">
        <v>234</v>
      </c>
    </row>
    <row r="187" spans="2:9" x14ac:dyDescent="0.25">
      <c r="B187">
        <v>185</v>
      </c>
      <c r="D187" t="s">
        <v>204</v>
      </c>
      <c r="E187" t="s">
        <v>31</v>
      </c>
      <c r="G187" s="20" t="s">
        <v>235</v>
      </c>
      <c r="H187" t="s">
        <v>15</v>
      </c>
    </row>
    <row r="188" spans="2:9" x14ac:dyDescent="0.25">
      <c r="B188">
        <v>186</v>
      </c>
      <c r="D188" t="s">
        <v>204</v>
      </c>
      <c r="E188" t="s">
        <v>31</v>
      </c>
      <c r="G188" s="20" t="s">
        <v>236</v>
      </c>
      <c r="H188" t="s">
        <v>17</v>
      </c>
    </row>
    <row r="189" spans="2:9" x14ac:dyDescent="0.25">
      <c r="B189">
        <v>187</v>
      </c>
      <c r="D189" t="s">
        <v>204</v>
      </c>
      <c r="E189" t="s">
        <v>31</v>
      </c>
      <c r="G189" s="20" t="s">
        <v>237</v>
      </c>
      <c r="H189" t="s">
        <v>15</v>
      </c>
      <c r="I189" t="s">
        <v>238</v>
      </c>
    </row>
    <row r="190" spans="2:9" x14ac:dyDescent="0.25">
      <c r="B190">
        <v>188</v>
      </c>
      <c r="D190" t="s">
        <v>204</v>
      </c>
      <c r="E190" t="s">
        <v>31</v>
      </c>
      <c r="G190" s="20" t="s">
        <v>239</v>
      </c>
      <c r="H190" t="s">
        <v>17</v>
      </c>
    </row>
    <row r="191" spans="2:9" x14ac:dyDescent="0.25">
      <c r="B191">
        <v>189</v>
      </c>
      <c r="D191" t="s">
        <v>204</v>
      </c>
      <c r="E191" t="s">
        <v>31</v>
      </c>
      <c r="G191" s="20" t="s">
        <v>240</v>
      </c>
      <c r="H191" t="s">
        <v>17</v>
      </c>
    </row>
    <row r="192" spans="2:9" x14ac:dyDescent="0.25">
      <c r="B192">
        <v>190</v>
      </c>
      <c r="D192" t="s">
        <v>204</v>
      </c>
      <c r="E192" t="s">
        <v>31</v>
      </c>
      <c r="G192" s="20" t="s">
        <v>241</v>
      </c>
      <c r="H192" t="s">
        <v>17</v>
      </c>
    </row>
    <row r="193" spans="2:9" x14ac:dyDescent="0.25">
      <c r="B193">
        <v>191</v>
      </c>
      <c r="D193" t="s">
        <v>204</v>
      </c>
      <c r="E193" t="s">
        <v>31</v>
      </c>
      <c r="G193" s="20" t="s">
        <v>242</v>
      </c>
      <c r="H193" t="s">
        <v>15</v>
      </c>
      <c r="I193" t="s">
        <v>243</v>
      </c>
    </row>
    <row r="194" spans="2:9" ht="30" x14ac:dyDescent="0.25">
      <c r="B194">
        <v>192</v>
      </c>
      <c r="D194" t="s">
        <v>204</v>
      </c>
      <c r="E194" t="s">
        <v>31</v>
      </c>
      <c r="G194" s="20" t="s">
        <v>244</v>
      </c>
      <c r="H194" t="s">
        <v>17</v>
      </c>
    </row>
    <row r="195" spans="2:9" ht="30" x14ac:dyDescent="0.25">
      <c r="B195">
        <v>193</v>
      </c>
      <c r="D195" t="s">
        <v>204</v>
      </c>
      <c r="E195" t="s">
        <v>31</v>
      </c>
      <c r="G195" s="20" t="s">
        <v>245</v>
      </c>
      <c r="H195" t="s">
        <v>15</v>
      </c>
    </row>
    <row r="196" spans="2:9" x14ac:dyDescent="0.25">
      <c r="B196">
        <v>194</v>
      </c>
      <c r="D196" t="s">
        <v>204</v>
      </c>
      <c r="E196" t="s">
        <v>31</v>
      </c>
      <c r="G196" s="20" t="s">
        <v>246</v>
      </c>
      <c r="H196" t="s">
        <v>15</v>
      </c>
    </row>
    <row r="197" spans="2:9" x14ac:dyDescent="0.25">
      <c r="B197">
        <v>195</v>
      </c>
      <c r="D197" t="s">
        <v>204</v>
      </c>
      <c r="E197" t="s">
        <v>31</v>
      </c>
      <c r="G197" s="22" t="s">
        <v>247</v>
      </c>
      <c r="H197" t="s">
        <v>22</v>
      </c>
    </row>
    <row r="198" spans="2:9" x14ac:dyDescent="0.25">
      <c r="B198">
        <v>196</v>
      </c>
      <c r="D198" t="s">
        <v>204</v>
      </c>
      <c r="E198" t="s">
        <v>31</v>
      </c>
      <c r="G198" s="22" t="s">
        <v>248</v>
      </c>
      <c r="H198" t="s">
        <v>15</v>
      </c>
    </row>
    <row r="199" spans="2:9" x14ac:dyDescent="0.25">
      <c r="B199">
        <v>197</v>
      </c>
      <c r="D199" t="s">
        <v>204</v>
      </c>
      <c r="E199" t="s">
        <v>31</v>
      </c>
      <c r="G199" s="22" t="s">
        <v>249</v>
      </c>
      <c r="H199" t="s">
        <v>17</v>
      </c>
    </row>
    <row r="200" spans="2:9" x14ac:dyDescent="0.25">
      <c r="B200">
        <v>198</v>
      </c>
      <c r="D200" t="s">
        <v>204</v>
      </c>
      <c r="E200" t="s">
        <v>31</v>
      </c>
      <c r="G200" s="22" t="s">
        <v>250</v>
      </c>
      <c r="H200" t="s">
        <v>17</v>
      </c>
    </row>
    <row r="201" spans="2:9" x14ac:dyDescent="0.25">
      <c r="B201">
        <v>199</v>
      </c>
      <c r="D201" t="s">
        <v>204</v>
      </c>
      <c r="E201" t="s">
        <v>31</v>
      </c>
      <c r="G201" s="22" t="s">
        <v>251</v>
      </c>
      <c r="H201" t="s">
        <v>22</v>
      </c>
    </row>
    <row r="202" spans="2:9" x14ac:dyDescent="0.25">
      <c r="B202">
        <v>200</v>
      </c>
      <c r="D202" t="s">
        <v>204</v>
      </c>
      <c r="E202" t="s">
        <v>31</v>
      </c>
      <c r="G202" s="22" t="s">
        <v>252</v>
      </c>
      <c r="H202" t="s">
        <v>15</v>
      </c>
    </row>
    <row r="203" spans="2:9" x14ac:dyDescent="0.25">
      <c r="B203">
        <v>201</v>
      </c>
      <c r="D203" t="s">
        <v>204</v>
      </c>
      <c r="E203" t="s">
        <v>31</v>
      </c>
      <c r="G203" s="22" t="s">
        <v>253</v>
      </c>
      <c r="H203" t="s">
        <v>15</v>
      </c>
      <c r="I203" t="s">
        <v>254</v>
      </c>
    </row>
    <row r="204" spans="2:9" x14ac:dyDescent="0.25">
      <c r="B204">
        <v>202</v>
      </c>
      <c r="D204" t="s">
        <v>204</v>
      </c>
      <c r="E204" t="s">
        <v>31</v>
      </c>
      <c r="G204" s="22" t="s">
        <v>255</v>
      </c>
      <c r="H204" t="s">
        <v>15</v>
      </c>
    </row>
    <row r="205" spans="2:9" x14ac:dyDescent="0.25">
      <c r="B205">
        <v>203</v>
      </c>
      <c r="D205" t="s">
        <v>204</v>
      </c>
      <c r="E205" t="s">
        <v>31</v>
      </c>
      <c r="G205" s="22" t="s">
        <v>224</v>
      </c>
      <c r="H205" t="s">
        <v>17</v>
      </c>
    </row>
    <row r="206" spans="2:9" x14ac:dyDescent="0.25">
      <c r="B206">
        <v>204</v>
      </c>
      <c r="D206" t="s">
        <v>204</v>
      </c>
      <c r="E206" t="s">
        <v>31</v>
      </c>
      <c r="G206" s="22" t="s">
        <v>256</v>
      </c>
      <c r="H206" t="s">
        <v>17</v>
      </c>
      <c r="I206" t="s">
        <v>257</v>
      </c>
    </row>
    <row r="207" spans="2:9" ht="30" x14ac:dyDescent="0.25">
      <c r="B207">
        <v>205</v>
      </c>
      <c r="D207" t="s">
        <v>204</v>
      </c>
      <c r="E207" t="s">
        <v>54</v>
      </c>
      <c r="G207" s="17" t="s">
        <v>258</v>
      </c>
      <c r="H207" t="s">
        <v>15</v>
      </c>
    </row>
    <row r="208" spans="2:9" x14ac:dyDescent="0.25">
      <c r="B208">
        <v>206</v>
      </c>
      <c r="D208" t="s">
        <v>204</v>
      </c>
      <c r="E208" t="s">
        <v>54</v>
      </c>
      <c r="G208" s="20" t="s">
        <v>259</v>
      </c>
      <c r="H208" t="s">
        <v>15</v>
      </c>
    </row>
    <row r="209" spans="2:9" ht="30" x14ac:dyDescent="0.25">
      <c r="B209">
        <v>207</v>
      </c>
      <c r="D209" t="s">
        <v>204</v>
      </c>
      <c r="E209" t="s">
        <v>54</v>
      </c>
      <c r="G209" s="20" t="s">
        <v>260</v>
      </c>
      <c r="H209" t="s">
        <v>17</v>
      </c>
    </row>
    <row r="210" spans="2:9" x14ac:dyDescent="0.25">
      <c r="B210">
        <v>208</v>
      </c>
      <c r="D210" t="s">
        <v>204</v>
      </c>
      <c r="E210" t="s">
        <v>54</v>
      </c>
      <c r="G210" s="20" t="s">
        <v>261</v>
      </c>
      <c r="H210" t="s">
        <v>17</v>
      </c>
    </row>
    <row r="211" spans="2:9" x14ac:dyDescent="0.25">
      <c r="B211">
        <v>209</v>
      </c>
      <c r="D211" t="s">
        <v>204</v>
      </c>
      <c r="E211" t="s">
        <v>54</v>
      </c>
      <c r="G211" s="20" t="s">
        <v>262</v>
      </c>
      <c r="H211" t="s">
        <v>17</v>
      </c>
    </row>
    <row r="212" spans="2:9" x14ac:dyDescent="0.25">
      <c r="B212">
        <v>210</v>
      </c>
      <c r="D212" t="s">
        <v>204</v>
      </c>
      <c r="E212" t="s">
        <v>54</v>
      </c>
      <c r="G212" s="20" t="s">
        <v>263</v>
      </c>
      <c r="H212" t="s">
        <v>22</v>
      </c>
      <c r="I212" t="s">
        <v>264</v>
      </c>
    </row>
    <row r="213" spans="2:9" ht="30" x14ac:dyDescent="0.25">
      <c r="B213">
        <v>211</v>
      </c>
      <c r="D213" t="s">
        <v>204</v>
      </c>
      <c r="E213" t="s">
        <v>54</v>
      </c>
      <c r="G213" s="20" t="s">
        <v>265</v>
      </c>
      <c r="H213" t="s">
        <v>22</v>
      </c>
    </row>
    <row r="214" spans="2:9" ht="30" x14ac:dyDescent="0.25">
      <c r="B214">
        <v>212</v>
      </c>
      <c r="D214" t="s">
        <v>204</v>
      </c>
      <c r="E214" t="s">
        <v>54</v>
      </c>
      <c r="G214" s="20" t="s">
        <v>266</v>
      </c>
      <c r="H214" t="s">
        <v>22</v>
      </c>
    </row>
    <row r="215" spans="2:9" ht="30" x14ac:dyDescent="0.25">
      <c r="B215">
        <v>213</v>
      </c>
      <c r="D215" t="s">
        <v>204</v>
      </c>
      <c r="E215" t="s">
        <v>54</v>
      </c>
      <c r="G215" s="20" t="s">
        <v>267</v>
      </c>
      <c r="H215" t="s">
        <v>22</v>
      </c>
    </row>
    <row r="216" spans="2:9" x14ac:dyDescent="0.25">
      <c r="B216">
        <v>214</v>
      </c>
      <c r="D216" t="s">
        <v>204</v>
      </c>
      <c r="E216" t="s">
        <v>54</v>
      </c>
      <c r="G216" s="20" t="s">
        <v>224</v>
      </c>
      <c r="H216" t="s">
        <v>17</v>
      </c>
    </row>
    <row r="217" spans="2:9" x14ac:dyDescent="0.25">
      <c r="B217">
        <v>215</v>
      </c>
      <c r="D217" t="s">
        <v>204</v>
      </c>
      <c r="E217" t="s">
        <v>54</v>
      </c>
      <c r="G217" s="20" t="s">
        <v>256</v>
      </c>
      <c r="H217" t="s">
        <v>17</v>
      </c>
      <c r="I217" t="s">
        <v>268</v>
      </c>
    </row>
    <row r="218" spans="2:9" x14ac:dyDescent="0.25">
      <c r="B218">
        <v>216</v>
      </c>
      <c r="D218" t="s">
        <v>204</v>
      </c>
      <c r="E218" t="s">
        <v>37</v>
      </c>
      <c r="G218" s="59" t="s">
        <v>269</v>
      </c>
      <c r="H218" t="s">
        <v>15</v>
      </c>
    </row>
    <row r="219" spans="2:9" x14ac:dyDescent="0.25">
      <c r="B219">
        <v>217</v>
      </c>
      <c r="D219" t="s">
        <v>204</v>
      </c>
      <c r="E219" t="s">
        <v>37</v>
      </c>
      <c r="G219" s="17" t="s">
        <v>270</v>
      </c>
      <c r="H219" t="s">
        <v>17</v>
      </c>
    </row>
    <row r="220" spans="2:9" x14ac:dyDescent="0.25">
      <c r="B220">
        <v>218</v>
      </c>
      <c r="D220" t="s">
        <v>204</v>
      </c>
      <c r="E220" t="s">
        <v>37</v>
      </c>
      <c r="G220" s="17" t="s">
        <v>271</v>
      </c>
      <c r="H220" t="s">
        <v>15</v>
      </c>
    </row>
    <row r="221" spans="2:9" x14ac:dyDescent="0.25">
      <c r="B221">
        <v>219</v>
      </c>
      <c r="D221" t="s">
        <v>204</v>
      </c>
      <c r="E221" t="s">
        <v>37</v>
      </c>
      <c r="G221" s="17" t="s">
        <v>272</v>
      </c>
      <c r="H221" t="s">
        <v>15</v>
      </c>
      <c r="I221" t="s">
        <v>273</v>
      </c>
    </row>
    <row r="222" spans="2:9" ht="30" x14ac:dyDescent="0.25">
      <c r="B222">
        <v>220</v>
      </c>
      <c r="D222" t="s">
        <v>204</v>
      </c>
      <c r="E222" t="s">
        <v>37</v>
      </c>
      <c r="G222" s="17" t="s">
        <v>274</v>
      </c>
      <c r="H222" t="s">
        <v>15</v>
      </c>
    </row>
    <row r="223" spans="2:9" ht="30" x14ac:dyDescent="0.25">
      <c r="B223">
        <v>221</v>
      </c>
      <c r="D223" t="s">
        <v>204</v>
      </c>
      <c r="E223" t="s">
        <v>37</v>
      </c>
      <c r="G223" s="17" t="s">
        <v>275</v>
      </c>
      <c r="H223" t="s">
        <v>17</v>
      </c>
    </row>
    <row r="224" spans="2:9" x14ac:dyDescent="0.25">
      <c r="B224">
        <v>222</v>
      </c>
      <c r="D224" t="s">
        <v>204</v>
      </c>
      <c r="E224" t="s">
        <v>37</v>
      </c>
      <c r="G224" s="17" t="s">
        <v>276</v>
      </c>
      <c r="H224" t="s">
        <v>17</v>
      </c>
    </row>
    <row r="225" spans="2:9" x14ac:dyDescent="0.25">
      <c r="B225">
        <v>223</v>
      </c>
      <c r="D225" t="s">
        <v>204</v>
      </c>
      <c r="E225" t="s">
        <v>37</v>
      </c>
      <c r="G225" s="17" t="s">
        <v>277</v>
      </c>
      <c r="H225" t="s">
        <v>15</v>
      </c>
    </row>
    <row r="226" spans="2:9" x14ac:dyDescent="0.25">
      <c r="B226">
        <v>224</v>
      </c>
      <c r="D226" t="s">
        <v>204</v>
      </c>
      <c r="E226" t="s">
        <v>37</v>
      </c>
      <c r="G226" s="17" t="s">
        <v>278</v>
      </c>
      <c r="H226" t="s">
        <v>15</v>
      </c>
    </row>
    <row r="227" spans="2:9" ht="30" x14ac:dyDescent="0.25">
      <c r="B227">
        <v>225</v>
      </c>
      <c r="D227" t="s">
        <v>204</v>
      </c>
      <c r="E227" t="s">
        <v>37</v>
      </c>
      <c r="G227" s="17" t="s">
        <v>279</v>
      </c>
      <c r="H227" t="s">
        <v>15</v>
      </c>
      <c r="I227" s="44" t="s">
        <v>280</v>
      </c>
    </row>
    <row r="228" spans="2:9" ht="30" x14ac:dyDescent="0.25">
      <c r="B228">
        <v>226</v>
      </c>
      <c r="D228" t="s">
        <v>204</v>
      </c>
      <c r="E228" t="s">
        <v>37</v>
      </c>
      <c r="G228" s="17" t="s">
        <v>281</v>
      </c>
      <c r="H228" t="s">
        <v>22</v>
      </c>
      <c r="I228" t="s">
        <v>282</v>
      </c>
    </row>
    <row r="229" spans="2:9" ht="30" x14ac:dyDescent="0.25">
      <c r="B229">
        <v>227</v>
      </c>
      <c r="D229" t="s">
        <v>204</v>
      </c>
      <c r="E229" t="s">
        <v>37</v>
      </c>
      <c r="G229" s="17" t="s">
        <v>283</v>
      </c>
      <c r="H229" t="s">
        <v>17</v>
      </c>
    </row>
    <row r="230" spans="2:9" x14ac:dyDescent="0.25">
      <c r="B230">
        <v>228</v>
      </c>
      <c r="D230" t="s">
        <v>204</v>
      </c>
      <c r="E230" t="s">
        <v>37</v>
      </c>
      <c r="G230" s="17" t="s">
        <v>284</v>
      </c>
      <c r="H230" t="s">
        <v>22</v>
      </c>
      <c r="I230" t="s">
        <v>282</v>
      </c>
    </row>
    <row r="231" spans="2:9" x14ac:dyDescent="0.25">
      <c r="B231">
        <v>229</v>
      </c>
      <c r="D231" t="s">
        <v>204</v>
      </c>
      <c r="E231" t="s">
        <v>37</v>
      </c>
      <c r="G231" s="17" t="s">
        <v>285</v>
      </c>
      <c r="H231" t="s">
        <v>17</v>
      </c>
    </row>
    <row r="232" spans="2:9" x14ac:dyDescent="0.25">
      <c r="B232">
        <v>230</v>
      </c>
      <c r="D232" t="s">
        <v>204</v>
      </c>
      <c r="E232" t="s">
        <v>37</v>
      </c>
      <c r="G232" s="17" t="s">
        <v>286</v>
      </c>
      <c r="H232" t="s">
        <v>17</v>
      </c>
    </row>
    <row r="233" spans="2:9" ht="30" x14ac:dyDescent="0.25">
      <c r="B233">
        <v>231</v>
      </c>
      <c r="D233" t="s">
        <v>204</v>
      </c>
      <c r="E233" t="s">
        <v>37</v>
      </c>
      <c r="G233" s="17" t="s">
        <v>287</v>
      </c>
      <c r="H233" t="s">
        <v>15</v>
      </c>
    </row>
    <row r="234" spans="2:9" ht="30" x14ac:dyDescent="0.25">
      <c r="B234">
        <v>232</v>
      </c>
      <c r="D234" t="s">
        <v>204</v>
      </c>
      <c r="E234" t="s">
        <v>37</v>
      </c>
      <c r="G234" s="17" t="s">
        <v>288</v>
      </c>
      <c r="H234" t="s">
        <v>22</v>
      </c>
    </row>
    <row r="235" spans="2:9" x14ac:dyDescent="0.25">
      <c r="B235">
        <v>233</v>
      </c>
      <c r="D235" t="s">
        <v>204</v>
      </c>
      <c r="E235" t="s">
        <v>37</v>
      </c>
      <c r="G235" s="17" t="s">
        <v>289</v>
      </c>
      <c r="H235" t="s">
        <v>17</v>
      </c>
    </row>
    <row r="236" spans="2:9" ht="30" x14ac:dyDescent="0.25">
      <c r="B236">
        <v>234</v>
      </c>
      <c r="D236" t="s">
        <v>204</v>
      </c>
      <c r="E236" t="s">
        <v>37</v>
      </c>
      <c r="G236" s="17" t="s">
        <v>290</v>
      </c>
      <c r="H236" t="s">
        <v>17</v>
      </c>
    </row>
    <row r="237" spans="2:9" ht="30" x14ac:dyDescent="0.25">
      <c r="B237">
        <v>235</v>
      </c>
      <c r="D237" t="s">
        <v>204</v>
      </c>
      <c r="E237" t="s">
        <v>37</v>
      </c>
      <c r="G237" s="17" t="s">
        <v>291</v>
      </c>
      <c r="H237" t="s">
        <v>15</v>
      </c>
    </row>
    <row r="238" spans="2:9" ht="30" x14ac:dyDescent="0.25">
      <c r="B238">
        <v>236</v>
      </c>
      <c r="D238" t="s">
        <v>204</v>
      </c>
      <c r="E238" t="s">
        <v>37</v>
      </c>
      <c r="G238" s="17" t="s">
        <v>292</v>
      </c>
      <c r="H238" t="s">
        <v>22</v>
      </c>
    </row>
    <row r="239" spans="2:9" x14ac:dyDescent="0.25">
      <c r="B239">
        <v>237</v>
      </c>
      <c r="D239" t="s">
        <v>204</v>
      </c>
      <c r="E239" t="s">
        <v>37</v>
      </c>
      <c r="G239" s="17" t="s">
        <v>293</v>
      </c>
      <c r="H239" t="s">
        <v>22</v>
      </c>
    </row>
    <row r="240" spans="2:9" ht="30" x14ac:dyDescent="0.25">
      <c r="B240">
        <v>238</v>
      </c>
      <c r="D240" t="s">
        <v>204</v>
      </c>
      <c r="E240" t="s">
        <v>37</v>
      </c>
      <c r="G240" s="17" t="s">
        <v>294</v>
      </c>
      <c r="H240" t="s">
        <v>201</v>
      </c>
    </row>
    <row r="241" spans="2:8" ht="30" x14ac:dyDescent="0.25">
      <c r="B241">
        <v>239</v>
      </c>
      <c r="D241" t="s">
        <v>204</v>
      </c>
      <c r="E241" t="s">
        <v>37</v>
      </c>
      <c r="G241" s="17" t="s">
        <v>291</v>
      </c>
      <c r="H241" t="s">
        <v>15</v>
      </c>
    </row>
    <row r="242" spans="2:8" ht="30" x14ac:dyDescent="0.25">
      <c r="B242">
        <v>240</v>
      </c>
      <c r="D242" t="s">
        <v>204</v>
      </c>
      <c r="E242" t="s">
        <v>37</v>
      </c>
      <c r="G242" s="17" t="s">
        <v>295</v>
      </c>
      <c r="H242" t="s">
        <v>22</v>
      </c>
    </row>
  </sheetData>
  <autoFilter ref="B2:I242" xr:uid="{EA866747-B750-450D-8297-8AA57A6DD166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C853-9655-49EE-B6C5-C727B4D53579}">
  <dimension ref="B2:I5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47" sqref="D47"/>
    </sheetView>
  </sheetViews>
  <sheetFormatPr defaultRowHeight="15" x14ac:dyDescent="0.25"/>
  <cols>
    <col min="1" max="1" width="3.7109375" customWidth="1"/>
    <col min="2" max="2" width="15.7109375" customWidth="1"/>
    <col min="3" max="3" width="25.5703125" bestFit="1" customWidth="1"/>
    <col min="4" max="4" width="34" bestFit="1" customWidth="1"/>
    <col min="5" max="5" width="32" customWidth="1"/>
    <col min="6" max="6" width="24.85546875" customWidth="1"/>
    <col min="7" max="7" width="12.28515625" bestFit="1" customWidth="1"/>
    <col min="8" max="8" width="16.28515625" bestFit="1" customWidth="1"/>
    <col min="9" max="9" width="29.7109375" bestFit="1" customWidth="1"/>
  </cols>
  <sheetData>
    <row r="2" spans="2:9" x14ac:dyDescent="0.25">
      <c r="B2" s="4" t="s">
        <v>5</v>
      </c>
      <c r="C2" s="4" t="s">
        <v>6</v>
      </c>
      <c r="D2" s="5" t="s">
        <v>8</v>
      </c>
      <c r="E2" s="62" t="s">
        <v>296</v>
      </c>
      <c r="F2" s="62" t="s">
        <v>297</v>
      </c>
      <c r="G2" s="62" t="s">
        <v>298</v>
      </c>
      <c r="H2" s="62" t="s">
        <v>299</v>
      </c>
      <c r="I2" s="62" t="s">
        <v>300</v>
      </c>
    </row>
    <row r="3" spans="2:9" x14ac:dyDescent="0.25">
      <c r="B3" s="8" t="s">
        <v>12</v>
      </c>
      <c r="C3" s="8" t="s">
        <v>301</v>
      </c>
      <c r="D3" s="8" t="s">
        <v>302</v>
      </c>
    </row>
    <row r="4" spans="2:9" x14ac:dyDescent="0.25">
      <c r="B4" s="8" t="s">
        <v>12</v>
      </c>
      <c r="C4" s="8" t="s">
        <v>93</v>
      </c>
      <c r="D4" s="8" t="s">
        <v>303</v>
      </c>
    </row>
    <row r="5" spans="2:9" x14ac:dyDescent="0.25">
      <c r="B5" s="8" t="s">
        <v>12</v>
      </c>
      <c r="C5" s="8" t="s">
        <v>93</v>
      </c>
      <c r="D5" s="8" t="s">
        <v>304</v>
      </c>
    </row>
    <row r="6" spans="2:9" x14ac:dyDescent="0.25">
      <c r="B6" s="7" t="s">
        <v>12</v>
      </c>
      <c r="C6" s="7" t="s">
        <v>93</v>
      </c>
      <c r="D6" s="8" t="s">
        <v>305</v>
      </c>
    </row>
    <row r="7" spans="2:9" x14ac:dyDescent="0.25">
      <c r="B7" s="8" t="s">
        <v>12</v>
      </c>
      <c r="C7" s="8" t="s">
        <v>93</v>
      </c>
      <c r="D7" s="8" t="s">
        <v>306</v>
      </c>
    </row>
    <row r="8" spans="2:9" x14ac:dyDescent="0.25">
      <c r="B8" s="9" t="s">
        <v>12</v>
      </c>
      <c r="C8" s="9" t="s">
        <v>93</v>
      </c>
      <c r="D8" s="9" t="s">
        <v>307</v>
      </c>
    </row>
    <row r="9" spans="2:9" x14ac:dyDescent="0.25">
      <c r="B9" s="9" t="s">
        <v>12</v>
      </c>
      <c r="C9" s="9" t="s">
        <v>18</v>
      </c>
      <c r="D9" s="9" t="s">
        <v>308</v>
      </c>
    </row>
    <row r="10" spans="2:9" x14ac:dyDescent="0.25">
      <c r="B10" s="9" t="s">
        <v>12</v>
      </c>
      <c r="C10" s="9" t="s">
        <v>309</v>
      </c>
      <c r="D10" s="9" t="s">
        <v>310</v>
      </c>
    </row>
    <row r="11" spans="2:9" x14ac:dyDescent="0.25">
      <c r="B11" s="9" t="s">
        <v>12</v>
      </c>
      <c r="C11" s="9" t="s">
        <v>309</v>
      </c>
      <c r="D11" s="9" t="s">
        <v>25</v>
      </c>
    </row>
    <row r="12" spans="2:9" x14ac:dyDescent="0.25">
      <c r="B12" s="9" t="s">
        <v>12</v>
      </c>
      <c r="C12" s="9" t="s">
        <v>309</v>
      </c>
      <c r="D12" s="9" t="s">
        <v>311</v>
      </c>
    </row>
    <row r="13" spans="2:9" x14ac:dyDescent="0.25">
      <c r="B13" s="9" t="s">
        <v>12</v>
      </c>
      <c r="C13" s="9" t="s">
        <v>309</v>
      </c>
      <c r="D13" s="9" t="s">
        <v>312</v>
      </c>
    </row>
    <row r="14" spans="2:9" x14ac:dyDescent="0.25">
      <c r="B14" s="9" t="s">
        <v>12</v>
      </c>
      <c r="C14" s="9" t="s">
        <v>313</v>
      </c>
      <c r="D14" s="9" t="s">
        <v>314</v>
      </c>
    </row>
    <row r="15" spans="2:9" x14ac:dyDescent="0.25">
      <c r="B15" s="9" t="s">
        <v>12</v>
      </c>
      <c r="C15" s="9" t="s">
        <v>313</v>
      </c>
      <c r="D15" s="9" t="s">
        <v>315</v>
      </c>
    </row>
    <row r="16" spans="2:9" x14ac:dyDescent="0.25">
      <c r="B16" s="9" t="s">
        <v>12</v>
      </c>
      <c r="C16" s="9" t="s">
        <v>313</v>
      </c>
      <c r="D16" s="9" t="s">
        <v>316</v>
      </c>
    </row>
    <row r="17" spans="2:4" x14ac:dyDescent="0.25">
      <c r="B17" s="9" t="s">
        <v>317</v>
      </c>
      <c r="C17" s="9" t="s">
        <v>318</v>
      </c>
      <c r="D17" s="9" t="s">
        <v>319</v>
      </c>
    </row>
    <row r="18" spans="2:4" x14ac:dyDescent="0.25">
      <c r="B18" s="9" t="s">
        <v>317</v>
      </c>
      <c r="C18" s="9" t="s">
        <v>318</v>
      </c>
      <c r="D18" s="9" t="s">
        <v>320</v>
      </c>
    </row>
    <row r="19" spans="2:4" x14ac:dyDescent="0.25">
      <c r="B19" s="9" t="s">
        <v>317</v>
      </c>
      <c r="C19" s="9" t="s">
        <v>321</v>
      </c>
      <c r="D19" s="9" t="s">
        <v>322</v>
      </c>
    </row>
    <row r="20" spans="2:4" x14ac:dyDescent="0.25">
      <c r="B20" s="9" t="s">
        <v>317</v>
      </c>
      <c r="C20" s="9" t="s">
        <v>321</v>
      </c>
      <c r="D20" s="9" t="s">
        <v>49</v>
      </c>
    </row>
    <row r="21" spans="2:4" x14ac:dyDescent="0.25">
      <c r="B21" s="9" t="s">
        <v>317</v>
      </c>
      <c r="C21" s="9" t="s">
        <v>321</v>
      </c>
      <c r="D21" s="9" t="s">
        <v>323</v>
      </c>
    </row>
    <row r="22" spans="2:4" x14ac:dyDescent="0.25">
      <c r="B22" s="9" t="s">
        <v>317</v>
      </c>
      <c r="C22" s="9" t="s">
        <v>321</v>
      </c>
      <c r="D22" s="9" t="s">
        <v>50</v>
      </c>
    </row>
    <row r="23" spans="2:4" x14ac:dyDescent="0.25">
      <c r="B23" s="9" t="s">
        <v>317</v>
      </c>
      <c r="C23" s="9" t="s">
        <v>321</v>
      </c>
      <c r="D23" s="9" t="s">
        <v>51</v>
      </c>
    </row>
    <row r="24" spans="2:4" x14ac:dyDescent="0.25">
      <c r="B24" s="9" t="s">
        <v>317</v>
      </c>
      <c r="C24" s="9" t="s">
        <v>324</v>
      </c>
      <c r="D24" s="9" t="s">
        <v>325</v>
      </c>
    </row>
    <row r="25" spans="2:4" x14ac:dyDescent="0.25">
      <c r="B25" s="9" t="s">
        <v>317</v>
      </c>
      <c r="C25" s="9" t="s">
        <v>324</v>
      </c>
      <c r="D25" s="9" t="s">
        <v>326</v>
      </c>
    </row>
    <row r="26" spans="2:4" x14ac:dyDescent="0.25">
      <c r="B26" s="9" t="s">
        <v>317</v>
      </c>
      <c r="C26" s="9" t="s">
        <v>324</v>
      </c>
      <c r="D26" s="9" t="s">
        <v>327</v>
      </c>
    </row>
    <row r="27" spans="2:4" x14ac:dyDescent="0.25">
      <c r="B27" s="9" t="s">
        <v>317</v>
      </c>
      <c r="C27" s="9" t="s">
        <v>324</v>
      </c>
      <c r="D27" s="9" t="s">
        <v>328</v>
      </c>
    </row>
    <row r="28" spans="2:4" x14ac:dyDescent="0.25">
      <c r="B28" s="9" t="s">
        <v>57</v>
      </c>
      <c r="C28" s="9" t="s">
        <v>204</v>
      </c>
      <c r="D28" s="9" t="s">
        <v>329</v>
      </c>
    </row>
    <row r="29" spans="2:4" x14ac:dyDescent="0.25">
      <c r="B29" s="9" t="s">
        <v>57</v>
      </c>
      <c r="C29" s="9" t="s">
        <v>204</v>
      </c>
      <c r="D29" s="9" t="s">
        <v>330</v>
      </c>
    </row>
    <row r="30" spans="2:4" x14ac:dyDescent="0.25">
      <c r="B30" s="9" t="s">
        <v>57</v>
      </c>
      <c r="C30" s="9" t="s">
        <v>204</v>
      </c>
      <c r="D30" s="9" t="s">
        <v>331</v>
      </c>
    </row>
    <row r="31" spans="2:4" x14ac:dyDescent="0.25">
      <c r="B31" s="9" t="s">
        <v>57</v>
      </c>
      <c r="C31" s="9" t="s">
        <v>204</v>
      </c>
      <c r="D31" s="9" t="s">
        <v>332</v>
      </c>
    </row>
    <row r="32" spans="2:4" x14ac:dyDescent="0.25">
      <c r="B32" s="9" t="s">
        <v>57</v>
      </c>
      <c r="C32" s="9" t="s">
        <v>204</v>
      </c>
      <c r="D32" s="9" t="s">
        <v>333</v>
      </c>
    </row>
    <row r="33" spans="2:4" x14ac:dyDescent="0.25">
      <c r="B33" s="9" t="s">
        <v>57</v>
      </c>
      <c r="C33" s="9" t="s">
        <v>204</v>
      </c>
      <c r="D33" s="9" t="s">
        <v>334</v>
      </c>
    </row>
    <row r="34" spans="2:4" x14ac:dyDescent="0.25">
      <c r="B34" s="9" t="s">
        <v>57</v>
      </c>
      <c r="C34" s="9" t="s">
        <v>204</v>
      </c>
      <c r="D34" s="9" t="s">
        <v>335</v>
      </c>
    </row>
    <row r="35" spans="2:4" x14ac:dyDescent="0.25">
      <c r="B35" s="9" t="s">
        <v>57</v>
      </c>
      <c r="C35" s="9" t="s">
        <v>204</v>
      </c>
      <c r="D35" s="9" t="s">
        <v>336</v>
      </c>
    </row>
    <row r="36" spans="2:4" x14ac:dyDescent="0.25">
      <c r="B36" s="9" t="s">
        <v>57</v>
      </c>
      <c r="C36" s="9" t="s">
        <v>204</v>
      </c>
      <c r="D36" s="9" t="s">
        <v>337</v>
      </c>
    </row>
    <row r="37" spans="2:4" x14ac:dyDescent="0.25">
      <c r="B37" s="9" t="s">
        <v>57</v>
      </c>
      <c r="C37" s="9" t="s">
        <v>204</v>
      </c>
      <c r="D37" s="9" t="s">
        <v>338</v>
      </c>
    </row>
    <row r="38" spans="2:4" x14ac:dyDescent="0.25">
      <c r="B38" s="9" t="s">
        <v>57</v>
      </c>
      <c r="C38" s="9" t="s">
        <v>204</v>
      </c>
      <c r="D38" s="9" t="s">
        <v>339</v>
      </c>
    </row>
    <row r="39" spans="2:4" x14ac:dyDescent="0.25">
      <c r="B39" s="9" t="s">
        <v>57</v>
      </c>
      <c r="C39" s="9" t="s">
        <v>204</v>
      </c>
      <c r="D39" s="9" t="s">
        <v>340</v>
      </c>
    </row>
    <row r="40" spans="2:4" x14ac:dyDescent="0.25">
      <c r="B40" s="9" t="s">
        <v>57</v>
      </c>
      <c r="C40" s="9" t="s">
        <v>204</v>
      </c>
      <c r="D40" s="9" t="s">
        <v>341</v>
      </c>
    </row>
    <row r="41" spans="2:4" x14ac:dyDescent="0.25">
      <c r="B41" s="9" t="s">
        <v>57</v>
      </c>
      <c r="C41" s="9" t="s">
        <v>204</v>
      </c>
      <c r="D41" s="9" t="s">
        <v>342</v>
      </c>
    </row>
    <row r="42" spans="2:4" x14ac:dyDescent="0.25">
      <c r="B42" s="9" t="s">
        <v>57</v>
      </c>
      <c r="C42" s="9" t="s">
        <v>204</v>
      </c>
      <c r="D42" s="9" t="s">
        <v>343</v>
      </c>
    </row>
    <row r="43" spans="2:4" x14ac:dyDescent="0.25">
      <c r="B43" s="9" t="s">
        <v>57</v>
      </c>
      <c r="C43" s="9" t="s">
        <v>204</v>
      </c>
      <c r="D43" s="9" t="s">
        <v>344</v>
      </c>
    </row>
    <row r="44" spans="2:4" x14ac:dyDescent="0.25">
      <c r="B44" s="9" t="s">
        <v>57</v>
      </c>
      <c r="C44" s="9" t="s">
        <v>204</v>
      </c>
      <c r="D44" s="9" t="s">
        <v>345</v>
      </c>
    </row>
    <row r="45" spans="2:4" x14ac:dyDescent="0.25">
      <c r="B45" s="9" t="s">
        <v>57</v>
      </c>
      <c r="C45" s="9" t="s">
        <v>204</v>
      </c>
      <c r="D45" s="9" t="s">
        <v>346</v>
      </c>
    </row>
    <row r="46" spans="2:4" x14ac:dyDescent="0.25">
      <c r="B46" s="9" t="s">
        <v>57</v>
      </c>
      <c r="C46" s="9" t="s">
        <v>204</v>
      </c>
      <c r="D46" s="9" t="s">
        <v>347</v>
      </c>
    </row>
    <row r="47" spans="2:4" x14ac:dyDescent="0.25">
      <c r="B47" s="9" t="s">
        <v>57</v>
      </c>
      <c r="C47" s="9" t="s">
        <v>204</v>
      </c>
      <c r="D47" s="9" t="s">
        <v>348</v>
      </c>
    </row>
    <row r="48" spans="2:4" x14ac:dyDescent="0.25">
      <c r="B48" s="9" t="s">
        <v>57</v>
      </c>
      <c r="C48" s="9" t="s">
        <v>204</v>
      </c>
      <c r="D48" s="9" t="s">
        <v>349</v>
      </c>
    </row>
    <row r="49" spans="2:4" x14ac:dyDescent="0.25">
      <c r="B49" s="9" t="s">
        <v>57</v>
      </c>
      <c r="C49" s="9" t="s">
        <v>204</v>
      </c>
      <c r="D49" s="9" t="s">
        <v>350</v>
      </c>
    </row>
    <row r="50" spans="2:4" x14ac:dyDescent="0.25">
      <c r="B50" s="9" t="s">
        <v>57</v>
      </c>
      <c r="C50" s="9" t="s">
        <v>204</v>
      </c>
      <c r="D50" s="9" t="s">
        <v>351</v>
      </c>
    </row>
    <row r="51" spans="2:4" x14ac:dyDescent="0.25">
      <c r="B51" s="9" t="s">
        <v>57</v>
      </c>
      <c r="C51" s="9" t="s">
        <v>204</v>
      </c>
      <c r="D51" s="9" t="s">
        <v>352</v>
      </c>
    </row>
    <row r="52" spans="2:4" x14ac:dyDescent="0.25">
      <c r="B52" s="9" t="s">
        <v>57</v>
      </c>
      <c r="C52" s="9" t="s">
        <v>204</v>
      </c>
      <c r="D52" s="9" t="s">
        <v>353</v>
      </c>
    </row>
    <row r="53" spans="2:4" x14ac:dyDescent="0.25">
      <c r="B53" s="9" t="s">
        <v>57</v>
      </c>
      <c r="C53" s="9" t="s">
        <v>204</v>
      </c>
      <c r="D53" s="9" t="s">
        <v>354</v>
      </c>
    </row>
    <row r="54" spans="2:4" x14ac:dyDescent="0.25">
      <c r="B54" s="9" t="s">
        <v>57</v>
      </c>
      <c r="C54" s="9" t="s">
        <v>204</v>
      </c>
      <c r="D54" s="9" t="s">
        <v>355</v>
      </c>
    </row>
    <row r="55" spans="2:4" x14ac:dyDescent="0.25">
      <c r="B55" s="9" t="s">
        <v>57</v>
      </c>
      <c r="C55" s="9" t="s">
        <v>204</v>
      </c>
      <c r="D55" s="9" t="s">
        <v>356</v>
      </c>
    </row>
    <row r="56" spans="2:4" x14ac:dyDescent="0.25">
      <c r="B56" s="9" t="s">
        <v>57</v>
      </c>
      <c r="C56" s="9" t="s">
        <v>204</v>
      </c>
      <c r="D56" s="9" t="s">
        <v>357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EC38-3218-4A09-816F-DC34BD5461D8}">
  <dimension ref="A1:J202"/>
  <sheetViews>
    <sheetView tabSelected="1" zoomScale="70" zoomScaleNormal="70" workbookViewId="0">
      <pane xSplit="6" ySplit="2" topLeftCell="G3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14.7109375" bestFit="1" customWidth="1"/>
    <col min="4" max="4" width="25.5703125" bestFit="1" customWidth="1"/>
    <col min="5" max="5" width="34" bestFit="1" customWidth="1"/>
    <col min="6" max="6" width="65.5703125" bestFit="1" customWidth="1"/>
    <col min="7" max="7" width="25.7109375" customWidth="1"/>
    <col min="8" max="8" width="50.7109375" customWidth="1"/>
    <col min="9" max="10" width="25.7109375" customWidth="1"/>
  </cols>
  <sheetData>
    <row r="1" spans="1:10" x14ac:dyDescent="0.25">
      <c r="A1" s="91" t="s">
        <v>523</v>
      </c>
      <c r="B1" s="89" t="s">
        <v>527</v>
      </c>
      <c r="C1" s="91" t="s">
        <v>524</v>
      </c>
      <c r="D1" s="91" t="s">
        <v>6</v>
      </c>
      <c r="E1" s="91" t="s">
        <v>8</v>
      </c>
      <c r="F1" s="91" t="s">
        <v>525</v>
      </c>
      <c r="G1" s="89" t="s">
        <v>528</v>
      </c>
      <c r="H1" s="89" t="s">
        <v>529</v>
      </c>
      <c r="I1" s="89" t="s">
        <v>526</v>
      </c>
      <c r="J1" s="89" t="s">
        <v>530</v>
      </c>
    </row>
    <row r="2" spans="1:10" x14ac:dyDescent="0.25">
      <c r="A2" s="91"/>
      <c r="B2" s="90"/>
      <c r="C2" s="91"/>
      <c r="D2" s="91"/>
      <c r="E2" s="91"/>
      <c r="F2" s="91"/>
      <c r="G2" s="90"/>
      <c r="H2" s="90"/>
      <c r="I2" s="90"/>
      <c r="J2" s="90"/>
    </row>
    <row r="3" spans="1:10" s="60" customFormat="1" x14ac:dyDescent="0.25">
      <c r="A3" s="81"/>
      <c r="B3" s="81"/>
      <c r="C3" s="81"/>
      <c r="D3" s="81"/>
      <c r="E3" s="81"/>
      <c r="F3" s="82"/>
      <c r="G3" s="88"/>
      <c r="H3" s="82"/>
      <c r="I3" s="82"/>
      <c r="J3" s="82"/>
    </row>
    <row r="4" spans="1:10" s="60" customFormat="1" x14ac:dyDescent="0.25">
      <c r="A4" s="83"/>
      <c r="B4" s="81"/>
      <c r="C4" s="83"/>
      <c r="D4" s="83"/>
      <c r="E4" s="83"/>
      <c r="F4" s="80"/>
      <c r="G4" s="88"/>
      <c r="H4" s="82"/>
      <c r="I4" s="80"/>
      <c r="J4" s="80"/>
    </row>
    <row r="5" spans="1:10" s="60" customFormat="1" x14ac:dyDescent="0.25">
      <c r="A5" s="81"/>
      <c r="B5" s="81"/>
      <c r="C5" s="83"/>
      <c r="D5" s="83"/>
      <c r="E5" s="83"/>
      <c r="F5" s="80"/>
      <c r="G5" s="88"/>
      <c r="H5" s="82"/>
      <c r="I5" s="80"/>
      <c r="J5" s="80"/>
    </row>
    <row r="6" spans="1:10" s="60" customFormat="1" x14ac:dyDescent="0.25">
      <c r="A6" s="83"/>
      <c r="B6" s="81"/>
      <c r="C6" s="83"/>
      <c r="D6" s="83"/>
      <c r="E6" s="83"/>
      <c r="F6" s="86"/>
      <c r="G6" s="88"/>
      <c r="H6" s="82"/>
      <c r="I6" s="86"/>
      <c r="J6" s="86"/>
    </row>
    <row r="7" spans="1:10" s="60" customFormat="1" x14ac:dyDescent="0.25">
      <c r="A7" s="81"/>
      <c r="B7" s="81"/>
      <c r="C7" s="83"/>
      <c r="D7" s="83"/>
      <c r="E7" s="83"/>
      <c r="F7" s="86"/>
      <c r="G7" s="88"/>
      <c r="H7" s="82"/>
      <c r="I7" s="86"/>
      <c r="J7" s="86"/>
    </row>
    <row r="8" spans="1:10" s="60" customFormat="1" x14ac:dyDescent="0.25">
      <c r="A8" s="83"/>
      <c r="B8" s="81"/>
      <c r="C8" s="83"/>
      <c r="D8" s="83"/>
      <c r="E8" s="83"/>
      <c r="F8" s="86"/>
      <c r="G8" s="88"/>
      <c r="H8" s="82"/>
      <c r="I8" s="86"/>
      <c r="J8" s="86"/>
    </row>
    <row r="9" spans="1:10" s="60" customFormat="1" x14ac:dyDescent="0.25">
      <c r="A9" s="81"/>
      <c r="B9" s="81"/>
      <c r="C9" s="83"/>
      <c r="D9" s="83"/>
      <c r="E9" s="83"/>
      <c r="F9" s="83"/>
      <c r="G9" s="88"/>
      <c r="H9" s="82"/>
      <c r="I9" s="83"/>
      <c r="J9" s="83"/>
    </row>
    <row r="10" spans="1:10" s="60" customFormat="1" x14ac:dyDescent="0.25">
      <c r="A10" s="83"/>
      <c r="B10" s="81"/>
      <c r="C10" s="83"/>
      <c r="D10" s="83"/>
      <c r="E10" s="83"/>
      <c r="F10" s="86"/>
      <c r="G10" s="88"/>
      <c r="H10" s="82"/>
      <c r="I10" s="86"/>
      <c r="J10" s="86"/>
    </row>
    <row r="11" spans="1:10" s="60" customFormat="1" x14ac:dyDescent="0.25">
      <c r="A11" s="81"/>
      <c r="B11" s="81"/>
      <c r="C11" s="83"/>
      <c r="D11" s="83"/>
      <c r="E11" s="83"/>
      <c r="F11" s="86"/>
      <c r="G11" s="88"/>
      <c r="H11" s="82"/>
      <c r="I11" s="86"/>
      <c r="J11" s="86"/>
    </row>
    <row r="12" spans="1:10" s="60" customFormat="1" x14ac:dyDescent="0.25">
      <c r="A12" s="83"/>
      <c r="B12" s="81"/>
      <c r="C12" s="83"/>
      <c r="D12" s="83"/>
      <c r="E12" s="83"/>
      <c r="F12" s="86"/>
      <c r="G12" s="88"/>
      <c r="H12" s="82"/>
      <c r="I12" s="86"/>
      <c r="J12" s="86"/>
    </row>
    <row r="13" spans="1:10" s="60" customFormat="1" x14ac:dyDescent="0.25">
      <c r="A13" s="81"/>
      <c r="B13" s="81"/>
      <c r="C13" s="83"/>
      <c r="D13" s="83"/>
      <c r="E13" s="83"/>
      <c r="F13" s="86"/>
      <c r="G13" s="88"/>
      <c r="H13" s="82"/>
      <c r="I13" s="86"/>
      <c r="J13" s="86"/>
    </row>
    <row r="14" spans="1:10" s="60" customFormat="1" x14ac:dyDescent="0.25">
      <c r="A14" s="83"/>
      <c r="B14" s="81"/>
      <c r="C14" s="83"/>
      <c r="D14" s="83"/>
      <c r="E14" s="83"/>
      <c r="F14" s="84"/>
      <c r="G14" s="88"/>
      <c r="H14" s="82"/>
      <c r="I14" s="84"/>
      <c r="J14" s="84"/>
    </row>
    <row r="15" spans="1:10" s="60" customFormat="1" x14ac:dyDescent="0.25">
      <c r="A15" s="81"/>
      <c r="B15" s="81"/>
      <c r="C15" s="83"/>
      <c r="D15" s="83"/>
      <c r="E15" s="83"/>
      <c r="F15" s="84"/>
      <c r="G15" s="88"/>
      <c r="H15" s="82"/>
      <c r="I15" s="84"/>
      <c r="J15" s="84"/>
    </row>
    <row r="16" spans="1:10" s="60" customFormat="1" x14ac:dyDescent="0.25">
      <c r="A16" s="83"/>
      <c r="B16" s="81"/>
      <c r="C16" s="83"/>
      <c r="D16" s="83"/>
      <c r="E16" s="83"/>
      <c r="F16" s="86"/>
      <c r="G16" s="88"/>
      <c r="H16" s="82"/>
      <c r="I16" s="86"/>
      <c r="J16" s="86"/>
    </row>
    <row r="17" spans="1:10" s="60" customFormat="1" x14ac:dyDescent="0.25">
      <c r="A17" s="81"/>
      <c r="B17" s="81"/>
      <c r="C17" s="83"/>
      <c r="D17" s="83"/>
      <c r="E17" s="83"/>
      <c r="F17" s="86"/>
      <c r="G17" s="88"/>
      <c r="H17" s="82"/>
      <c r="I17" s="86"/>
      <c r="J17" s="86"/>
    </row>
    <row r="18" spans="1:10" s="60" customFormat="1" x14ac:dyDescent="0.25">
      <c r="A18" s="83"/>
      <c r="B18" s="81"/>
      <c r="C18" s="83"/>
      <c r="D18" s="83"/>
      <c r="E18" s="83"/>
      <c r="F18" s="86"/>
      <c r="G18" s="88"/>
      <c r="H18" s="82"/>
      <c r="I18" s="86"/>
      <c r="J18" s="86"/>
    </row>
    <row r="19" spans="1:10" s="60" customFormat="1" x14ac:dyDescent="0.25">
      <c r="A19" s="81"/>
      <c r="B19" s="81"/>
      <c r="C19" s="83"/>
      <c r="D19" s="83"/>
      <c r="E19" s="83"/>
      <c r="F19" s="86"/>
      <c r="G19" s="88"/>
      <c r="H19" s="82"/>
      <c r="I19" s="86"/>
      <c r="J19" s="86"/>
    </row>
    <row r="20" spans="1:10" s="60" customFormat="1" x14ac:dyDescent="0.25">
      <c r="A20" s="83"/>
      <c r="B20" s="81"/>
      <c r="C20" s="83"/>
      <c r="D20" s="83"/>
      <c r="E20" s="83"/>
      <c r="F20" s="86"/>
      <c r="G20" s="88"/>
      <c r="H20" s="82"/>
      <c r="I20" s="86"/>
      <c r="J20" s="86"/>
    </row>
    <row r="21" spans="1:10" s="60" customFormat="1" x14ac:dyDescent="0.25">
      <c r="A21" s="81"/>
      <c r="B21" s="81"/>
      <c r="C21" s="83"/>
      <c r="D21" s="83"/>
      <c r="E21" s="83"/>
      <c r="F21" s="80"/>
      <c r="G21" s="88"/>
      <c r="H21" s="82"/>
      <c r="I21" s="80"/>
      <c r="J21" s="80"/>
    </row>
    <row r="22" spans="1:10" s="60" customFormat="1" x14ac:dyDescent="0.25">
      <c r="A22" s="83"/>
      <c r="B22" s="81"/>
      <c r="C22" s="83"/>
      <c r="D22" s="83"/>
      <c r="E22" s="83"/>
      <c r="F22" s="86"/>
      <c r="G22" s="88"/>
      <c r="H22" s="82"/>
      <c r="I22" s="86"/>
      <c r="J22" s="86"/>
    </row>
    <row r="23" spans="1:10" s="60" customFormat="1" x14ac:dyDescent="0.25">
      <c r="A23" s="81"/>
      <c r="B23" s="81"/>
      <c r="C23" s="83"/>
      <c r="D23" s="83"/>
      <c r="E23" s="83"/>
      <c r="F23" s="86"/>
      <c r="G23" s="88"/>
      <c r="H23" s="82"/>
      <c r="I23" s="86"/>
      <c r="J23" s="86"/>
    </row>
    <row r="24" spans="1:10" s="60" customFormat="1" x14ac:dyDescent="0.25">
      <c r="A24" s="83"/>
      <c r="B24" s="81"/>
      <c r="C24" s="83"/>
      <c r="D24" s="83"/>
      <c r="E24" s="83"/>
      <c r="F24" s="85"/>
      <c r="G24" s="88"/>
      <c r="H24" s="82"/>
      <c r="I24" s="85"/>
      <c r="J24" s="85"/>
    </row>
    <row r="25" spans="1:10" s="60" customFormat="1" x14ac:dyDescent="0.25">
      <c r="A25" s="81"/>
      <c r="B25" s="81"/>
      <c r="C25" s="83"/>
      <c r="D25" s="83"/>
      <c r="E25" s="83"/>
      <c r="F25" s="84"/>
      <c r="G25" s="88"/>
      <c r="H25" s="82"/>
      <c r="I25" s="84"/>
      <c r="J25" s="84"/>
    </row>
    <row r="26" spans="1:10" s="60" customFormat="1" x14ac:dyDescent="0.25">
      <c r="A26" s="83"/>
      <c r="B26" s="81"/>
      <c r="C26" s="83"/>
      <c r="D26" s="83"/>
      <c r="E26" s="83"/>
      <c r="F26" s="86"/>
      <c r="G26" s="88"/>
      <c r="H26" s="82"/>
      <c r="I26" s="86"/>
      <c r="J26" s="86"/>
    </row>
    <row r="27" spans="1:10" s="60" customFormat="1" x14ac:dyDescent="0.25">
      <c r="A27" s="81"/>
      <c r="B27" s="81"/>
      <c r="C27" s="83"/>
      <c r="D27" s="83"/>
      <c r="E27" s="83"/>
      <c r="F27" s="86"/>
      <c r="G27" s="88"/>
      <c r="H27" s="82"/>
      <c r="I27" s="86"/>
      <c r="J27" s="86"/>
    </row>
    <row r="28" spans="1:10" s="60" customFormat="1" x14ac:dyDescent="0.25">
      <c r="A28" s="83"/>
      <c r="B28" s="81"/>
      <c r="C28" s="83"/>
      <c r="D28" s="83"/>
      <c r="E28" s="83"/>
      <c r="F28" s="86"/>
      <c r="G28" s="88"/>
      <c r="H28" s="82"/>
      <c r="I28" s="86"/>
      <c r="J28" s="86"/>
    </row>
    <row r="29" spans="1:10" s="60" customFormat="1" x14ac:dyDescent="0.25">
      <c r="A29" s="81"/>
      <c r="B29" s="81"/>
      <c r="C29" s="83"/>
      <c r="D29" s="83"/>
      <c r="E29" s="83"/>
      <c r="F29" s="84"/>
      <c r="G29" s="88"/>
      <c r="H29" s="82"/>
      <c r="I29" s="84"/>
      <c r="J29" s="84"/>
    </row>
    <row r="30" spans="1:10" s="60" customFormat="1" x14ac:dyDescent="0.25">
      <c r="A30" s="83"/>
      <c r="B30" s="81"/>
      <c r="C30" s="83"/>
      <c r="D30" s="83"/>
      <c r="E30" s="83"/>
      <c r="F30" s="85"/>
      <c r="G30" s="88"/>
      <c r="H30" s="82"/>
      <c r="I30" s="85"/>
      <c r="J30" s="85"/>
    </row>
    <row r="31" spans="1:10" s="60" customFormat="1" x14ac:dyDescent="0.25">
      <c r="A31" s="81"/>
      <c r="B31" s="81"/>
      <c r="C31" s="83"/>
      <c r="D31" s="83"/>
      <c r="E31" s="83"/>
      <c r="F31" s="85"/>
      <c r="G31" s="88"/>
      <c r="H31" s="82"/>
      <c r="I31" s="85"/>
      <c r="J31" s="85"/>
    </row>
    <row r="32" spans="1:10" s="60" customFormat="1" x14ac:dyDescent="0.25">
      <c r="A32" s="83"/>
      <c r="B32" s="81"/>
      <c r="C32" s="83"/>
      <c r="D32" s="83"/>
      <c r="E32" s="83"/>
      <c r="F32" s="85"/>
      <c r="G32" s="88"/>
      <c r="H32" s="82"/>
      <c r="I32" s="85"/>
      <c r="J32" s="85"/>
    </row>
    <row r="33" spans="1:10" s="60" customFormat="1" x14ac:dyDescent="0.25">
      <c r="A33" s="81"/>
      <c r="B33" s="81"/>
      <c r="C33" s="83"/>
      <c r="D33" s="83"/>
      <c r="E33" s="83"/>
      <c r="F33" s="85"/>
      <c r="G33" s="88"/>
      <c r="H33" s="82"/>
      <c r="I33" s="85"/>
      <c r="J33" s="85"/>
    </row>
    <row r="34" spans="1:10" s="60" customFormat="1" x14ac:dyDescent="0.25">
      <c r="A34" s="83"/>
      <c r="B34" s="81"/>
      <c r="C34" s="83"/>
      <c r="D34" s="83"/>
      <c r="E34" s="83"/>
      <c r="F34" s="86"/>
      <c r="G34" s="88"/>
      <c r="H34" s="82"/>
      <c r="I34" s="86"/>
      <c r="J34" s="86"/>
    </row>
    <row r="35" spans="1:10" s="60" customFormat="1" x14ac:dyDescent="0.25">
      <c r="A35" s="81"/>
      <c r="B35" s="81"/>
      <c r="C35" s="83"/>
      <c r="D35" s="83"/>
      <c r="E35" s="83"/>
      <c r="F35" s="85"/>
      <c r="G35" s="88"/>
      <c r="H35" s="82"/>
      <c r="I35" s="85"/>
      <c r="J35" s="85"/>
    </row>
    <row r="36" spans="1:10" s="60" customFormat="1" x14ac:dyDescent="0.25">
      <c r="A36" s="83"/>
      <c r="B36" s="81"/>
      <c r="C36" s="83"/>
      <c r="D36" s="83"/>
      <c r="E36" s="83"/>
      <c r="F36" s="85"/>
      <c r="G36" s="88"/>
      <c r="H36" s="82"/>
      <c r="I36" s="85"/>
      <c r="J36" s="85"/>
    </row>
    <row r="37" spans="1:10" s="60" customFormat="1" x14ac:dyDescent="0.25">
      <c r="A37" s="81"/>
      <c r="B37" s="81"/>
      <c r="C37" s="83"/>
      <c r="D37" s="83"/>
      <c r="E37" s="83"/>
      <c r="F37" s="86"/>
      <c r="G37" s="88"/>
      <c r="H37" s="82"/>
      <c r="I37" s="86"/>
      <c r="J37" s="86"/>
    </row>
    <row r="38" spans="1:10" s="60" customFormat="1" x14ac:dyDescent="0.25">
      <c r="A38" s="83"/>
      <c r="B38" s="81"/>
      <c r="C38" s="83"/>
      <c r="D38" s="83"/>
      <c r="E38" s="83"/>
      <c r="F38" s="85"/>
      <c r="G38" s="88"/>
      <c r="H38" s="82"/>
      <c r="I38" s="85"/>
      <c r="J38" s="85"/>
    </row>
    <row r="39" spans="1:10" s="60" customFormat="1" x14ac:dyDescent="0.25">
      <c r="A39" s="81"/>
      <c r="B39" s="81"/>
      <c r="C39" s="83"/>
      <c r="D39" s="83"/>
      <c r="E39" s="83"/>
      <c r="F39" s="85"/>
      <c r="G39" s="88"/>
      <c r="H39" s="82"/>
      <c r="I39" s="85"/>
      <c r="J39" s="85"/>
    </row>
    <row r="40" spans="1:10" s="60" customFormat="1" x14ac:dyDescent="0.25">
      <c r="A40" s="83"/>
      <c r="B40" s="81"/>
      <c r="C40" s="83"/>
      <c r="D40" s="83"/>
      <c r="E40" s="83"/>
      <c r="F40" s="85"/>
      <c r="G40" s="88"/>
      <c r="H40" s="82"/>
      <c r="I40" s="85"/>
      <c r="J40" s="85"/>
    </row>
    <row r="41" spans="1:10" s="60" customFormat="1" x14ac:dyDescent="0.25">
      <c r="A41" s="81"/>
      <c r="B41" s="81"/>
      <c r="C41" s="83"/>
      <c r="D41" s="83"/>
      <c r="E41" s="83"/>
      <c r="F41" s="85"/>
      <c r="G41" s="88"/>
      <c r="H41" s="82"/>
      <c r="I41" s="85"/>
      <c r="J41" s="85"/>
    </row>
    <row r="42" spans="1:10" s="60" customFormat="1" x14ac:dyDescent="0.25">
      <c r="A42" s="83"/>
      <c r="B42" s="81"/>
      <c r="C42" s="83"/>
      <c r="D42" s="83"/>
      <c r="E42" s="83"/>
      <c r="F42" s="85"/>
      <c r="G42" s="88"/>
      <c r="H42" s="82"/>
      <c r="I42" s="85"/>
      <c r="J42" s="85"/>
    </row>
    <row r="43" spans="1:10" s="60" customFormat="1" x14ac:dyDescent="0.25">
      <c r="A43" s="81"/>
      <c r="B43" s="81"/>
      <c r="C43" s="83"/>
      <c r="D43" s="83"/>
      <c r="E43" s="83"/>
      <c r="F43" s="86"/>
      <c r="G43" s="88"/>
      <c r="H43" s="82"/>
      <c r="I43" s="86"/>
      <c r="J43" s="86"/>
    </row>
    <row r="44" spans="1:10" s="60" customFormat="1" x14ac:dyDescent="0.25">
      <c r="A44" s="83"/>
      <c r="B44" s="81"/>
      <c r="C44" s="83"/>
      <c r="D44" s="83"/>
      <c r="E44" s="83"/>
      <c r="F44" s="86"/>
      <c r="G44" s="88"/>
      <c r="H44" s="82"/>
      <c r="I44" s="86"/>
      <c r="J44" s="86"/>
    </row>
    <row r="45" spans="1:10" s="60" customFormat="1" x14ac:dyDescent="0.25">
      <c r="A45" s="81"/>
      <c r="B45" s="81"/>
      <c r="C45" s="83"/>
      <c r="D45" s="83"/>
      <c r="E45" s="83"/>
      <c r="F45" s="86"/>
      <c r="G45" s="88"/>
      <c r="H45" s="82"/>
      <c r="I45" s="86"/>
      <c r="J45" s="86"/>
    </row>
    <row r="46" spans="1:10" s="60" customFormat="1" x14ac:dyDescent="0.25">
      <c r="A46" s="83"/>
      <c r="B46" s="81"/>
      <c r="C46" s="83"/>
      <c r="D46" s="83"/>
      <c r="E46" s="83"/>
      <c r="F46" s="86"/>
      <c r="G46" s="88"/>
      <c r="H46" s="82"/>
      <c r="I46" s="86"/>
      <c r="J46" s="86"/>
    </row>
    <row r="47" spans="1:10" s="60" customFormat="1" x14ac:dyDescent="0.25">
      <c r="A47" s="81"/>
      <c r="B47" s="81"/>
      <c r="C47" s="83"/>
      <c r="D47" s="83"/>
      <c r="E47" s="83"/>
      <c r="F47" s="86"/>
      <c r="G47" s="88"/>
      <c r="H47" s="82"/>
      <c r="I47" s="86"/>
      <c r="J47" s="86"/>
    </row>
    <row r="48" spans="1:10" s="60" customFormat="1" x14ac:dyDescent="0.25">
      <c r="A48" s="83"/>
      <c r="B48" s="81"/>
      <c r="C48" s="83"/>
      <c r="D48" s="83"/>
      <c r="E48" s="83"/>
      <c r="F48" s="86"/>
      <c r="G48" s="88"/>
      <c r="H48" s="82"/>
      <c r="I48" s="86"/>
      <c r="J48" s="86"/>
    </row>
    <row r="49" spans="1:10" s="60" customFormat="1" x14ac:dyDescent="0.25">
      <c r="A49" s="81"/>
      <c r="B49" s="81"/>
      <c r="C49" s="83"/>
      <c r="D49" s="83"/>
      <c r="E49" s="83"/>
      <c r="F49" s="86"/>
      <c r="G49" s="88"/>
      <c r="H49" s="82"/>
      <c r="I49" s="86"/>
      <c r="J49" s="86"/>
    </row>
    <row r="50" spans="1:10" s="60" customFormat="1" x14ac:dyDescent="0.25">
      <c r="A50" s="83"/>
      <c r="B50" s="81"/>
      <c r="C50" s="83"/>
      <c r="D50" s="83"/>
      <c r="E50" s="83"/>
      <c r="F50" s="84"/>
      <c r="G50" s="88"/>
      <c r="H50" s="82"/>
      <c r="I50" s="84"/>
      <c r="J50" s="84"/>
    </row>
    <row r="51" spans="1:10" x14ac:dyDescent="0.25">
      <c r="A51" s="81"/>
      <c r="B51" s="81"/>
      <c r="C51" s="83"/>
      <c r="D51" s="83"/>
      <c r="E51" s="83"/>
      <c r="F51" s="84"/>
      <c r="G51" s="88"/>
      <c r="H51" s="82"/>
      <c r="I51" s="84"/>
      <c r="J51" s="84"/>
    </row>
    <row r="52" spans="1:10" x14ac:dyDescent="0.25">
      <c r="A52" s="83"/>
      <c r="B52" s="81"/>
      <c r="C52" s="83"/>
      <c r="D52" s="83"/>
      <c r="E52" s="83"/>
      <c r="F52" s="84"/>
      <c r="G52" s="88"/>
      <c r="H52" s="82"/>
      <c r="I52" s="84"/>
      <c r="J52" s="84"/>
    </row>
    <row r="53" spans="1:10" x14ac:dyDescent="0.25">
      <c r="A53" s="81"/>
      <c r="B53" s="81"/>
      <c r="C53" s="83"/>
      <c r="D53" s="83"/>
      <c r="E53" s="83"/>
      <c r="F53" s="85"/>
      <c r="G53" s="88"/>
      <c r="H53" s="82"/>
      <c r="I53" s="85"/>
      <c r="J53" s="85"/>
    </row>
    <row r="54" spans="1:10" x14ac:dyDescent="0.25">
      <c r="A54" s="83"/>
      <c r="B54" s="81"/>
      <c r="C54" s="83"/>
      <c r="D54" s="83"/>
      <c r="E54" s="83"/>
      <c r="F54" s="84"/>
      <c r="G54" s="88"/>
      <c r="H54" s="82"/>
      <c r="I54" s="84"/>
      <c r="J54" s="84"/>
    </row>
    <row r="55" spans="1:10" x14ac:dyDescent="0.25">
      <c r="A55" s="81"/>
      <c r="B55" s="81"/>
      <c r="C55" s="83"/>
      <c r="D55" s="83"/>
      <c r="E55" s="83"/>
      <c r="F55" s="86"/>
      <c r="G55" s="88"/>
      <c r="H55" s="82"/>
      <c r="I55" s="86"/>
      <c r="J55" s="86"/>
    </row>
    <row r="56" spans="1:10" x14ac:dyDescent="0.25">
      <c r="A56" s="83"/>
      <c r="B56" s="81"/>
      <c r="C56" s="83"/>
      <c r="D56" s="83"/>
      <c r="E56" s="83"/>
      <c r="F56" s="84"/>
      <c r="G56" s="88"/>
      <c r="H56" s="82"/>
      <c r="I56" s="84"/>
      <c r="J56" s="84"/>
    </row>
    <row r="57" spans="1:10" x14ac:dyDescent="0.25">
      <c r="A57" s="81"/>
      <c r="B57" s="81"/>
      <c r="C57" s="83"/>
      <c r="D57" s="83"/>
      <c r="E57" s="83"/>
      <c r="F57" s="86"/>
      <c r="G57" s="88"/>
      <c r="H57" s="82"/>
      <c r="I57" s="86"/>
      <c r="J57" s="86"/>
    </row>
    <row r="58" spans="1:10" x14ac:dyDescent="0.25">
      <c r="A58" s="83"/>
      <c r="B58" s="81"/>
      <c r="C58" s="83"/>
      <c r="D58" s="83"/>
      <c r="E58" s="83"/>
      <c r="F58" s="86"/>
      <c r="G58" s="88"/>
      <c r="H58" s="82"/>
      <c r="I58" s="86"/>
      <c r="J58" s="86"/>
    </row>
    <row r="59" spans="1:10" x14ac:dyDescent="0.25">
      <c r="A59" s="81"/>
      <c r="B59" s="81"/>
      <c r="C59" s="83"/>
      <c r="D59" s="83"/>
      <c r="E59" s="83"/>
      <c r="F59" s="86"/>
      <c r="G59" s="88"/>
      <c r="H59" s="82"/>
      <c r="I59" s="86"/>
      <c r="J59" s="86"/>
    </row>
    <row r="60" spans="1:10" x14ac:dyDescent="0.25">
      <c r="A60" s="83"/>
      <c r="B60" s="81"/>
      <c r="C60" s="83"/>
      <c r="D60" s="83"/>
      <c r="E60" s="83"/>
      <c r="F60" s="86"/>
      <c r="G60" s="88"/>
      <c r="H60" s="82"/>
      <c r="I60" s="86"/>
      <c r="J60" s="86"/>
    </row>
    <row r="61" spans="1:10" x14ac:dyDescent="0.25">
      <c r="A61" s="81"/>
      <c r="B61" s="81"/>
      <c r="C61" s="83"/>
      <c r="D61" s="83"/>
      <c r="E61" s="83"/>
      <c r="F61" s="87"/>
      <c r="G61" s="88"/>
      <c r="H61" s="82"/>
      <c r="I61" s="87"/>
      <c r="J61" s="87"/>
    </row>
    <row r="62" spans="1:10" x14ac:dyDescent="0.25">
      <c r="A62" s="83"/>
      <c r="B62" s="81"/>
      <c r="C62" s="83"/>
      <c r="D62" s="83"/>
      <c r="E62" s="83"/>
      <c r="F62" s="83"/>
      <c r="G62" s="88"/>
      <c r="H62" s="82"/>
      <c r="I62" s="83"/>
      <c r="J62" s="83"/>
    </row>
    <row r="63" spans="1:10" x14ac:dyDescent="0.25">
      <c r="A63" s="81"/>
      <c r="B63" s="81"/>
      <c r="C63" s="83"/>
      <c r="D63" s="83"/>
      <c r="E63" s="83"/>
      <c r="F63" s="80"/>
      <c r="G63" s="88"/>
      <c r="H63" s="82"/>
      <c r="I63" s="80"/>
      <c r="J63" s="80"/>
    </row>
    <row r="64" spans="1:10" x14ac:dyDescent="0.25">
      <c r="A64" s="83"/>
      <c r="B64" s="81"/>
      <c r="C64" s="83"/>
      <c r="D64" s="83"/>
      <c r="E64" s="83"/>
      <c r="F64" s="80"/>
      <c r="G64" s="88"/>
      <c r="H64" s="82"/>
      <c r="I64" s="80"/>
      <c r="J64" s="80"/>
    </row>
    <row r="65" spans="1:10" x14ac:dyDescent="0.25">
      <c r="A65" s="81"/>
      <c r="B65" s="81"/>
      <c r="C65" s="83"/>
      <c r="D65" s="83"/>
      <c r="E65" s="83"/>
      <c r="F65" s="80"/>
      <c r="G65" s="88"/>
      <c r="H65" s="82"/>
      <c r="I65" s="80"/>
      <c r="J65" s="80"/>
    </row>
    <row r="66" spans="1:10" x14ac:dyDescent="0.25">
      <c r="A66" s="83"/>
      <c r="B66" s="81"/>
      <c r="C66" s="83"/>
      <c r="D66" s="83"/>
      <c r="E66" s="83"/>
      <c r="F66" s="80"/>
      <c r="G66" s="88"/>
      <c r="H66" s="82"/>
      <c r="I66" s="80"/>
      <c r="J66" s="80"/>
    </row>
    <row r="67" spans="1:10" x14ac:dyDescent="0.25">
      <c r="A67" s="81"/>
      <c r="B67" s="81"/>
      <c r="C67" s="83"/>
      <c r="D67" s="83"/>
      <c r="E67" s="83"/>
      <c r="F67" s="83"/>
      <c r="G67" s="88"/>
      <c r="H67" s="82"/>
      <c r="I67" s="83"/>
      <c r="J67" s="83"/>
    </row>
    <row r="68" spans="1:10" x14ac:dyDescent="0.25">
      <c r="A68" s="83"/>
      <c r="B68" s="81"/>
      <c r="C68" s="83"/>
      <c r="D68" s="83"/>
      <c r="E68" s="83"/>
      <c r="F68" s="83"/>
      <c r="G68" s="88"/>
      <c r="H68" s="82"/>
      <c r="I68" s="83"/>
      <c r="J68" s="83"/>
    </row>
    <row r="69" spans="1:10" x14ac:dyDescent="0.25">
      <c r="A69" s="81"/>
      <c r="B69" s="81"/>
      <c r="C69" s="83"/>
      <c r="D69" s="83"/>
      <c r="E69" s="83"/>
      <c r="F69" s="83"/>
      <c r="G69" s="88"/>
      <c r="H69" s="82"/>
      <c r="I69" s="83"/>
      <c r="J69" s="83"/>
    </row>
    <row r="70" spans="1:10" s="60" customFormat="1" x14ac:dyDescent="0.25">
      <c r="A70" s="83"/>
      <c r="B70" s="81"/>
      <c r="C70" s="83"/>
      <c r="D70" s="83"/>
      <c r="E70" s="83"/>
      <c r="F70" s="83"/>
      <c r="G70" s="88"/>
      <c r="H70" s="82"/>
      <c r="I70" s="83"/>
      <c r="J70" s="83"/>
    </row>
    <row r="71" spans="1:10" x14ac:dyDescent="0.25">
      <c r="A71" s="81"/>
      <c r="B71" s="81"/>
      <c r="C71" s="83"/>
      <c r="D71" s="83"/>
      <c r="E71" s="83"/>
      <c r="F71" s="83"/>
      <c r="G71" s="88"/>
      <c r="H71" s="82"/>
      <c r="I71" s="83"/>
      <c r="J71" s="83"/>
    </row>
    <row r="72" spans="1:10" x14ac:dyDescent="0.25">
      <c r="A72" s="83"/>
      <c r="B72" s="81"/>
      <c r="C72" s="83"/>
      <c r="D72" s="83"/>
      <c r="E72" s="83"/>
      <c r="F72" s="83"/>
      <c r="G72" s="88"/>
      <c r="H72" s="82"/>
      <c r="I72" s="83"/>
      <c r="J72" s="83"/>
    </row>
    <row r="73" spans="1:10" x14ac:dyDescent="0.25">
      <c r="A73" s="81"/>
      <c r="B73" s="81"/>
      <c r="C73" s="83"/>
      <c r="D73" s="83"/>
      <c r="E73" s="83"/>
      <c r="F73" s="83"/>
      <c r="G73" s="88"/>
      <c r="H73" s="82"/>
      <c r="I73" s="83"/>
      <c r="J73" s="83"/>
    </row>
    <row r="74" spans="1:10" s="60" customFormat="1" x14ac:dyDescent="0.25">
      <c r="A74" s="83"/>
      <c r="B74" s="81"/>
      <c r="C74" s="83"/>
      <c r="D74" s="83"/>
      <c r="E74" s="83"/>
      <c r="F74" s="83"/>
      <c r="G74" s="88"/>
      <c r="H74" s="82"/>
      <c r="I74" s="83"/>
      <c r="J74" s="83"/>
    </row>
    <row r="75" spans="1:10" s="60" customFormat="1" x14ac:dyDescent="0.25">
      <c r="A75" s="81"/>
      <c r="B75" s="81"/>
      <c r="C75" s="83"/>
      <c r="D75" s="83"/>
      <c r="E75" s="83"/>
      <c r="F75" s="83"/>
      <c r="G75" s="88"/>
      <c r="H75" s="82"/>
      <c r="I75" s="83"/>
      <c r="J75" s="83"/>
    </row>
    <row r="76" spans="1:10" s="60" customFormat="1" x14ac:dyDescent="0.25">
      <c r="A76" s="83"/>
      <c r="B76" s="81"/>
      <c r="C76" s="83"/>
      <c r="D76" s="83"/>
      <c r="E76" s="83"/>
      <c r="F76" s="83"/>
      <c r="G76" s="88"/>
      <c r="H76" s="82"/>
      <c r="I76" s="83"/>
      <c r="J76" s="83"/>
    </row>
    <row r="77" spans="1:10" s="60" customFormat="1" x14ac:dyDescent="0.25">
      <c r="A77" s="81"/>
      <c r="B77" s="81"/>
      <c r="C77" s="83"/>
      <c r="D77" s="83"/>
      <c r="E77" s="83"/>
      <c r="F77" s="83"/>
      <c r="G77" s="88"/>
      <c r="H77" s="82"/>
      <c r="I77" s="83"/>
      <c r="J77" s="83"/>
    </row>
    <row r="78" spans="1:10" s="60" customFormat="1" x14ac:dyDescent="0.25">
      <c r="A78" s="83"/>
      <c r="B78" s="81"/>
      <c r="C78" s="83"/>
      <c r="D78" s="83"/>
      <c r="E78" s="83"/>
      <c r="F78" s="83"/>
      <c r="G78" s="88"/>
      <c r="H78" s="82"/>
      <c r="I78" s="83"/>
      <c r="J78" s="83"/>
    </row>
    <row r="79" spans="1:10" s="60" customFormat="1" x14ac:dyDescent="0.25">
      <c r="A79" s="81"/>
      <c r="B79" s="81"/>
      <c r="C79" s="83"/>
      <c r="D79" s="83"/>
      <c r="E79" s="83"/>
      <c r="F79" s="83"/>
      <c r="G79" s="88"/>
      <c r="H79" s="82"/>
      <c r="I79" s="83"/>
      <c r="J79" s="83"/>
    </row>
    <row r="80" spans="1:10" s="60" customFormat="1" x14ac:dyDescent="0.25">
      <c r="A80" s="83"/>
      <c r="B80" s="81"/>
      <c r="C80" s="83"/>
      <c r="D80" s="83"/>
      <c r="E80" s="83"/>
      <c r="F80" s="83"/>
      <c r="G80" s="88"/>
      <c r="H80" s="82"/>
      <c r="I80" s="83"/>
      <c r="J80" s="83"/>
    </row>
    <row r="81" spans="1:10" s="60" customFormat="1" x14ac:dyDescent="0.25">
      <c r="A81" s="81"/>
      <c r="B81" s="81"/>
      <c r="C81" s="83"/>
      <c r="D81" s="83"/>
      <c r="E81" s="83"/>
      <c r="F81" s="83"/>
      <c r="G81" s="88"/>
      <c r="H81" s="82"/>
      <c r="I81" s="83"/>
      <c r="J81" s="83"/>
    </row>
    <row r="82" spans="1:10" s="60" customFormat="1" x14ac:dyDescent="0.25">
      <c r="A82" s="83"/>
      <c r="B82" s="81"/>
      <c r="C82" s="83"/>
      <c r="D82" s="83"/>
      <c r="E82" s="83"/>
      <c r="F82" s="83"/>
      <c r="G82" s="88"/>
      <c r="H82" s="82"/>
      <c r="I82" s="83"/>
      <c r="J82" s="83"/>
    </row>
    <row r="83" spans="1:10" s="60" customFormat="1" x14ac:dyDescent="0.25">
      <c r="A83" s="81"/>
      <c r="B83" s="81"/>
      <c r="C83" s="83"/>
      <c r="D83" s="83"/>
      <c r="E83" s="83"/>
      <c r="F83" s="83"/>
      <c r="G83" s="88"/>
      <c r="H83" s="82"/>
      <c r="I83" s="83"/>
      <c r="J83" s="83"/>
    </row>
    <row r="84" spans="1:10" s="60" customFormat="1" x14ac:dyDescent="0.25">
      <c r="A84" s="83"/>
      <c r="B84" s="81"/>
      <c r="C84" s="83"/>
      <c r="D84" s="83"/>
      <c r="E84" s="83"/>
      <c r="F84" s="83"/>
      <c r="G84" s="88"/>
      <c r="H84" s="82"/>
      <c r="I84" s="83"/>
      <c r="J84" s="83"/>
    </row>
    <row r="85" spans="1:10" s="60" customFormat="1" x14ac:dyDescent="0.25">
      <c r="A85" s="81"/>
      <c r="B85" s="81"/>
      <c r="C85" s="83"/>
      <c r="D85" s="83"/>
      <c r="E85" s="83"/>
      <c r="F85" s="83"/>
      <c r="G85" s="88"/>
      <c r="H85" s="82"/>
      <c r="I85" s="83"/>
      <c r="J85" s="83"/>
    </row>
    <row r="86" spans="1:10" s="60" customFormat="1" x14ac:dyDescent="0.25">
      <c r="A86" s="83"/>
      <c r="B86" s="81"/>
      <c r="C86" s="83"/>
      <c r="D86" s="83"/>
      <c r="E86" s="83"/>
      <c r="F86" s="83"/>
      <c r="G86" s="88"/>
      <c r="H86" s="82"/>
      <c r="I86" s="83"/>
      <c r="J86" s="83"/>
    </row>
    <row r="87" spans="1:10" s="60" customFormat="1" x14ac:dyDescent="0.25">
      <c r="A87" s="81"/>
      <c r="B87" s="81"/>
      <c r="C87" s="83"/>
      <c r="D87" s="83"/>
      <c r="E87" s="83"/>
      <c r="F87" s="83"/>
      <c r="G87" s="88"/>
      <c r="H87" s="82"/>
      <c r="I87" s="83"/>
      <c r="J87" s="83"/>
    </row>
    <row r="88" spans="1:10" s="60" customFormat="1" x14ac:dyDescent="0.25">
      <c r="A88" s="83"/>
      <c r="B88" s="81"/>
      <c r="C88" s="83"/>
      <c r="D88" s="83"/>
      <c r="E88" s="83"/>
      <c r="F88" s="83"/>
      <c r="G88" s="88"/>
      <c r="H88" s="82"/>
      <c r="I88" s="83"/>
      <c r="J88" s="83"/>
    </row>
    <row r="89" spans="1:10" s="60" customFormat="1" x14ac:dyDescent="0.25">
      <c r="A89" s="81"/>
      <c r="B89" s="81"/>
      <c r="C89" s="83"/>
      <c r="D89" s="83"/>
      <c r="E89" s="83"/>
      <c r="F89" s="83"/>
      <c r="G89" s="88"/>
      <c r="H89" s="82"/>
      <c r="I89" s="83"/>
      <c r="J89" s="83"/>
    </row>
    <row r="90" spans="1:10" s="60" customFormat="1" x14ac:dyDescent="0.25">
      <c r="A90" s="83"/>
      <c r="B90" s="81"/>
      <c r="C90" s="83"/>
      <c r="D90" s="83"/>
      <c r="E90" s="83"/>
      <c r="F90" s="83"/>
      <c r="G90" s="88"/>
      <c r="H90" s="82"/>
      <c r="I90" s="83"/>
      <c r="J90" s="83"/>
    </row>
    <row r="91" spans="1:10" s="60" customFormat="1" x14ac:dyDescent="0.25">
      <c r="A91" s="81"/>
      <c r="B91" s="81"/>
      <c r="C91" s="83"/>
      <c r="D91" s="83"/>
      <c r="E91" s="83"/>
      <c r="F91" s="83"/>
      <c r="G91" s="88"/>
      <c r="H91" s="82"/>
      <c r="I91" s="83"/>
      <c r="J91" s="83"/>
    </row>
    <row r="92" spans="1:10" s="60" customFormat="1" x14ac:dyDescent="0.25">
      <c r="A92" s="83"/>
      <c r="B92" s="81"/>
      <c r="C92" s="83"/>
      <c r="D92" s="83"/>
      <c r="E92" s="83"/>
      <c r="F92" s="83"/>
      <c r="G92" s="88"/>
      <c r="H92" s="82"/>
      <c r="I92" s="83"/>
      <c r="J92" s="83"/>
    </row>
    <row r="93" spans="1:10" s="60" customFormat="1" x14ac:dyDescent="0.25">
      <c r="A93" s="81"/>
      <c r="B93" s="81"/>
      <c r="C93" s="83"/>
      <c r="D93" s="83"/>
      <c r="E93" s="83"/>
      <c r="F93" s="83"/>
      <c r="G93" s="88"/>
      <c r="H93" s="82"/>
      <c r="I93" s="83"/>
      <c r="J93" s="83"/>
    </row>
    <row r="94" spans="1:10" s="60" customFormat="1" x14ac:dyDescent="0.25">
      <c r="A94" s="83"/>
      <c r="B94" s="81"/>
      <c r="C94" s="83"/>
      <c r="D94" s="83"/>
      <c r="E94" s="83"/>
      <c r="F94" s="84"/>
      <c r="G94" s="88"/>
      <c r="H94" s="82"/>
      <c r="I94" s="84"/>
      <c r="J94" s="84"/>
    </row>
    <row r="95" spans="1:10" s="60" customFormat="1" x14ac:dyDescent="0.25">
      <c r="A95" s="81"/>
      <c r="B95" s="81"/>
      <c r="C95" s="83"/>
      <c r="D95" s="83"/>
      <c r="E95" s="83"/>
      <c r="F95" s="83"/>
      <c r="G95" s="88"/>
      <c r="H95" s="82"/>
      <c r="I95" s="83"/>
      <c r="J95" s="83"/>
    </row>
    <row r="96" spans="1:10" s="60" customFormat="1" x14ac:dyDescent="0.25">
      <c r="A96" s="83"/>
      <c r="B96" s="81"/>
      <c r="C96" s="83"/>
      <c r="D96" s="83"/>
      <c r="E96" s="83"/>
      <c r="F96" s="83"/>
      <c r="G96" s="88"/>
      <c r="H96" s="82"/>
      <c r="I96" s="83"/>
      <c r="J96" s="83"/>
    </row>
    <row r="97" spans="1:10" s="60" customFormat="1" x14ac:dyDescent="0.25">
      <c r="A97" s="81"/>
      <c r="B97" s="81"/>
      <c r="C97" s="83"/>
      <c r="D97" s="83"/>
      <c r="E97" s="83"/>
      <c r="F97" s="83"/>
      <c r="G97" s="88"/>
      <c r="H97" s="82"/>
      <c r="I97" s="83"/>
      <c r="J97" s="83"/>
    </row>
    <row r="98" spans="1:10" s="60" customFormat="1" x14ac:dyDescent="0.25">
      <c r="A98" s="83"/>
      <c r="B98" s="81"/>
      <c r="C98" s="83"/>
      <c r="D98" s="83"/>
      <c r="E98" s="83"/>
      <c r="F98" s="83"/>
      <c r="G98" s="88"/>
      <c r="H98" s="82"/>
      <c r="I98" s="83"/>
      <c r="J98" s="83"/>
    </row>
    <row r="99" spans="1:10" s="60" customFormat="1" x14ac:dyDescent="0.25">
      <c r="A99" s="81"/>
      <c r="B99" s="81"/>
      <c r="C99" s="83"/>
      <c r="D99" s="83"/>
      <c r="E99" s="83"/>
      <c r="F99" s="84"/>
      <c r="G99" s="88"/>
      <c r="H99" s="82"/>
      <c r="I99" s="84"/>
      <c r="J99" s="84"/>
    </row>
    <row r="100" spans="1:10" s="60" customFormat="1" x14ac:dyDescent="0.25">
      <c r="A100" s="83"/>
      <c r="B100" s="81"/>
      <c r="C100" s="83"/>
      <c r="D100" s="83"/>
      <c r="E100" s="83"/>
      <c r="F100" s="83"/>
      <c r="G100" s="88"/>
      <c r="H100" s="82"/>
      <c r="I100" s="83"/>
      <c r="J100" s="83"/>
    </row>
    <row r="101" spans="1:10" s="60" customFormat="1" x14ac:dyDescent="0.25">
      <c r="A101" s="81"/>
      <c r="B101" s="81"/>
      <c r="C101" s="83"/>
      <c r="D101" s="83"/>
      <c r="E101" s="83"/>
      <c r="F101" s="83"/>
      <c r="G101" s="88"/>
      <c r="H101" s="82"/>
      <c r="I101" s="83"/>
      <c r="J101" s="83"/>
    </row>
    <row r="102" spans="1:10" s="60" customFormat="1" x14ac:dyDescent="0.25">
      <c r="A102" s="83"/>
      <c r="B102" s="81"/>
      <c r="C102" s="83"/>
      <c r="D102" s="83"/>
      <c r="E102" s="83"/>
      <c r="F102" s="83"/>
      <c r="G102" s="88"/>
      <c r="H102" s="82"/>
      <c r="I102" s="83"/>
      <c r="J102" s="83"/>
    </row>
    <row r="103" spans="1:10" s="60" customFormat="1" x14ac:dyDescent="0.25">
      <c r="A103" s="81"/>
      <c r="B103" s="81"/>
      <c r="C103" s="83"/>
      <c r="D103" s="83"/>
      <c r="E103" s="83"/>
      <c r="F103" s="83"/>
      <c r="G103" s="88"/>
      <c r="H103" s="82"/>
      <c r="I103" s="83"/>
      <c r="J103" s="83"/>
    </row>
    <row r="104" spans="1:10" s="60" customFormat="1" x14ac:dyDescent="0.25">
      <c r="A104" s="83"/>
      <c r="B104" s="81"/>
      <c r="C104" s="83"/>
      <c r="D104" s="83"/>
      <c r="E104" s="83"/>
      <c r="F104" s="84"/>
      <c r="G104" s="88"/>
      <c r="H104" s="82"/>
      <c r="I104" s="84"/>
      <c r="J104" s="84"/>
    </row>
    <row r="105" spans="1:10" s="60" customFormat="1" x14ac:dyDescent="0.25">
      <c r="A105" s="81"/>
      <c r="B105" s="81"/>
      <c r="C105" s="83"/>
      <c r="D105" s="83"/>
      <c r="E105" s="83"/>
      <c r="F105" s="83"/>
      <c r="G105" s="88"/>
      <c r="H105" s="82"/>
      <c r="I105" s="83"/>
      <c r="J105" s="83"/>
    </row>
    <row r="106" spans="1:10" s="60" customFormat="1" x14ac:dyDescent="0.25">
      <c r="A106" s="83"/>
      <c r="B106" s="81"/>
      <c r="C106" s="83"/>
      <c r="D106" s="83"/>
      <c r="E106" s="83"/>
      <c r="F106" s="80"/>
      <c r="G106" s="88"/>
      <c r="H106" s="82"/>
      <c r="I106" s="80"/>
      <c r="J106" s="80"/>
    </row>
    <row r="107" spans="1:10" s="60" customFormat="1" x14ac:dyDescent="0.25">
      <c r="A107" s="81"/>
      <c r="B107" s="81"/>
      <c r="C107" s="83"/>
      <c r="D107" s="83"/>
      <c r="E107" s="83"/>
      <c r="F107" s="83"/>
      <c r="G107" s="88"/>
      <c r="H107" s="82"/>
      <c r="I107" s="83"/>
      <c r="J107" s="83"/>
    </row>
    <row r="108" spans="1:10" s="60" customFormat="1" x14ac:dyDescent="0.25">
      <c r="A108" s="83"/>
      <c r="B108" s="81"/>
      <c r="C108" s="83"/>
      <c r="D108" s="83"/>
      <c r="E108" s="83"/>
      <c r="F108" s="83"/>
      <c r="G108" s="88"/>
      <c r="H108" s="82"/>
      <c r="I108" s="83"/>
      <c r="J108" s="83"/>
    </row>
    <row r="109" spans="1:10" s="60" customFormat="1" x14ac:dyDescent="0.25">
      <c r="A109" s="81"/>
      <c r="B109" s="81"/>
      <c r="C109" s="83"/>
      <c r="D109" s="83"/>
      <c r="E109" s="83"/>
      <c r="F109" s="83"/>
      <c r="G109" s="88"/>
      <c r="H109" s="82"/>
      <c r="I109" s="83"/>
      <c r="J109" s="83"/>
    </row>
    <row r="110" spans="1:10" s="60" customFormat="1" x14ac:dyDescent="0.25">
      <c r="A110" s="83"/>
      <c r="B110" s="81"/>
      <c r="C110" s="83"/>
      <c r="D110" s="83"/>
      <c r="E110" s="83"/>
      <c r="F110" s="83"/>
      <c r="G110" s="88"/>
      <c r="H110" s="82"/>
      <c r="I110" s="83"/>
      <c r="J110" s="83"/>
    </row>
    <row r="111" spans="1:10" s="60" customFormat="1" x14ac:dyDescent="0.25">
      <c r="A111" s="81"/>
      <c r="B111" s="81"/>
      <c r="C111" s="83"/>
      <c r="D111" s="83"/>
      <c r="E111" s="83"/>
      <c r="F111" s="83"/>
      <c r="G111" s="88"/>
      <c r="H111" s="82"/>
      <c r="I111" s="83"/>
      <c r="J111" s="83"/>
    </row>
    <row r="112" spans="1:10" s="60" customFormat="1" x14ac:dyDescent="0.25">
      <c r="A112" s="83"/>
      <c r="B112" s="81"/>
      <c r="C112" s="83"/>
      <c r="D112" s="83"/>
      <c r="E112" s="83"/>
      <c r="F112" s="83"/>
      <c r="G112" s="88"/>
      <c r="H112" s="82"/>
      <c r="I112" s="83"/>
      <c r="J112" s="83"/>
    </row>
    <row r="113" spans="1:10" s="60" customFormat="1" x14ac:dyDescent="0.25">
      <c r="A113" s="81"/>
      <c r="B113" s="81"/>
      <c r="C113" s="83"/>
      <c r="D113" s="83"/>
      <c r="E113" s="83"/>
      <c r="F113" s="83"/>
      <c r="G113" s="88"/>
      <c r="H113" s="82"/>
      <c r="I113" s="83"/>
      <c r="J113" s="83"/>
    </row>
    <row r="114" spans="1:10" s="60" customFormat="1" x14ac:dyDescent="0.25">
      <c r="A114" s="83"/>
      <c r="B114" s="81"/>
      <c r="C114" s="83"/>
      <c r="D114" s="83"/>
      <c r="E114" s="83"/>
      <c r="F114" s="83"/>
      <c r="G114" s="88"/>
      <c r="H114" s="82"/>
      <c r="I114" s="83"/>
      <c r="J114" s="83"/>
    </row>
    <row r="115" spans="1:10" s="60" customFormat="1" x14ac:dyDescent="0.25">
      <c r="A115" s="81"/>
      <c r="B115" s="81"/>
      <c r="C115" s="83"/>
      <c r="D115" s="83"/>
      <c r="E115" s="83"/>
      <c r="F115" s="83"/>
      <c r="G115" s="88"/>
      <c r="H115" s="82"/>
      <c r="I115" s="83"/>
      <c r="J115" s="83"/>
    </row>
    <row r="116" spans="1:10" s="60" customFormat="1" x14ac:dyDescent="0.25">
      <c r="A116" s="83"/>
      <c r="B116" s="81"/>
      <c r="C116" s="83"/>
      <c r="D116" s="83"/>
      <c r="E116" s="83"/>
      <c r="F116" s="83"/>
      <c r="G116" s="88"/>
      <c r="H116" s="82"/>
      <c r="I116" s="83"/>
      <c r="J116" s="83"/>
    </row>
    <row r="117" spans="1:10" s="60" customFormat="1" x14ac:dyDescent="0.25">
      <c r="A117" s="81"/>
      <c r="B117" s="81"/>
      <c r="C117" s="83"/>
      <c r="D117" s="83"/>
      <c r="E117" s="83"/>
      <c r="F117" s="83"/>
      <c r="G117" s="88"/>
      <c r="H117" s="82"/>
      <c r="I117" s="83"/>
      <c r="J117" s="83"/>
    </row>
    <row r="118" spans="1:10" s="60" customFormat="1" x14ac:dyDescent="0.25">
      <c r="A118" s="83"/>
      <c r="B118" s="81"/>
      <c r="C118" s="83"/>
      <c r="D118" s="83"/>
      <c r="E118" s="83"/>
      <c r="F118" s="83"/>
      <c r="G118" s="88"/>
      <c r="H118" s="82"/>
      <c r="I118" s="83"/>
      <c r="J118" s="83"/>
    </row>
    <row r="119" spans="1:10" s="60" customFormat="1" x14ac:dyDescent="0.25">
      <c r="A119" s="81"/>
      <c r="B119" s="81"/>
      <c r="C119" s="83"/>
      <c r="D119" s="83"/>
      <c r="E119" s="83"/>
      <c r="F119" s="83"/>
      <c r="G119" s="88"/>
      <c r="H119" s="82"/>
      <c r="I119" s="83"/>
      <c r="J119" s="83"/>
    </row>
    <row r="120" spans="1:10" s="60" customFormat="1" x14ac:dyDescent="0.25">
      <c r="A120" s="83"/>
      <c r="B120" s="81"/>
      <c r="C120" s="83"/>
      <c r="D120" s="83"/>
      <c r="E120" s="83"/>
      <c r="F120" s="83"/>
      <c r="G120" s="88"/>
      <c r="H120" s="82"/>
      <c r="I120" s="83"/>
      <c r="J120" s="83"/>
    </row>
    <row r="121" spans="1:10" s="60" customFormat="1" x14ac:dyDescent="0.25">
      <c r="A121" s="81"/>
      <c r="B121" s="81"/>
      <c r="C121" s="83"/>
      <c r="D121" s="83"/>
      <c r="E121" s="83"/>
      <c r="F121" s="83"/>
      <c r="G121" s="88"/>
      <c r="H121" s="82"/>
      <c r="I121" s="83"/>
      <c r="J121" s="83"/>
    </row>
    <row r="122" spans="1:10" s="60" customFormat="1" x14ac:dyDescent="0.25">
      <c r="A122" s="83"/>
      <c r="B122" s="81"/>
      <c r="C122" s="83"/>
      <c r="D122" s="83"/>
      <c r="E122" s="83"/>
      <c r="F122" s="83"/>
      <c r="G122" s="88"/>
      <c r="H122" s="82"/>
      <c r="I122" s="83"/>
      <c r="J122" s="83"/>
    </row>
    <row r="123" spans="1:10" s="60" customFormat="1" x14ac:dyDescent="0.25">
      <c r="A123" s="81"/>
      <c r="B123" s="81"/>
      <c r="C123" s="83"/>
      <c r="D123" s="83"/>
      <c r="E123" s="83"/>
      <c r="F123" s="83"/>
      <c r="G123" s="88"/>
      <c r="H123" s="82"/>
      <c r="I123" s="83"/>
      <c r="J123" s="83"/>
    </row>
    <row r="124" spans="1:10" s="60" customFormat="1" x14ac:dyDescent="0.25">
      <c r="A124" s="83"/>
      <c r="B124" s="81"/>
      <c r="C124" s="83"/>
      <c r="D124" s="83"/>
      <c r="E124" s="83"/>
      <c r="F124" s="83"/>
      <c r="G124" s="88"/>
      <c r="H124" s="82"/>
      <c r="I124" s="83"/>
      <c r="J124" s="83"/>
    </row>
    <row r="125" spans="1:10" s="60" customFormat="1" x14ac:dyDescent="0.25">
      <c r="A125" s="81"/>
      <c r="B125" s="81"/>
      <c r="C125" s="83"/>
      <c r="D125" s="83"/>
      <c r="E125" s="83"/>
      <c r="F125" s="83"/>
      <c r="G125" s="88"/>
      <c r="H125" s="82"/>
      <c r="I125" s="83"/>
      <c r="J125" s="83"/>
    </row>
    <row r="126" spans="1:10" s="60" customFormat="1" x14ac:dyDescent="0.25">
      <c r="A126" s="83"/>
      <c r="B126" s="81"/>
      <c r="C126" s="83"/>
      <c r="D126" s="83"/>
      <c r="E126" s="83"/>
      <c r="F126" s="83"/>
      <c r="G126" s="88"/>
      <c r="H126" s="82"/>
      <c r="I126" s="83"/>
      <c r="J126" s="83"/>
    </row>
    <row r="127" spans="1:10" s="60" customFormat="1" x14ac:dyDescent="0.25">
      <c r="A127" s="81"/>
      <c r="B127" s="81"/>
      <c r="C127" s="83"/>
      <c r="D127" s="83"/>
      <c r="E127" s="83"/>
      <c r="F127" s="83"/>
      <c r="G127" s="88"/>
      <c r="H127" s="82"/>
      <c r="I127" s="83"/>
      <c r="J127" s="83"/>
    </row>
    <row r="128" spans="1:10" s="60" customFormat="1" x14ac:dyDescent="0.25">
      <c r="A128" s="83"/>
      <c r="B128" s="81"/>
      <c r="C128" s="83"/>
      <c r="D128" s="83"/>
      <c r="E128" s="83"/>
      <c r="F128" s="83"/>
      <c r="G128" s="88"/>
      <c r="H128" s="82"/>
      <c r="I128" s="83"/>
      <c r="J128" s="83"/>
    </row>
    <row r="129" spans="1:10" s="60" customFormat="1" x14ac:dyDescent="0.25">
      <c r="A129" s="81"/>
      <c r="B129" s="81"/>
      <c r="C129" s="83"/>
      <c r="D129" s="83"/>
      <c r="E129" s="83"/>
      <c r="F129" s="83"/>
      <c r="G129" s="88"/>
      <c r="H129" s="82"/>
      <c r="I129" s="83"/>
      <c r="J129" s="83"/>
    </row>
    <row r="130" spans="1:10" s="60" customFormat="1" x14ac:dyDescent="0.25">
      <c r="A130" s="83"/>
      <c r="B130" s="81"/>
      <c r="C130" s="83"/>
      <c r="D130" s="83"/>
      <c r="E130" s="83"/>
      <c r="F130" s="83"/>
      <c r="G130" s="88"/>
      <c r="H130" s="82"/>
      <c r="I130" s="83"/>
      <c r="J130" s="83"/>
    </row>
    <row r="131" spans="1:10" s="60" customFormat="1" x14ac:dyDescent="0.25">
      <c r="A131" s="81"/>
      <c r="B131" s="81"/>
      <c r="C131" s="83"/>
      <c r="D131" s="83"/>
      <c r="E131" s="83"/>
      <c r="F131" s="80"/>
      <c r="G131" s="88"/>
      <c r="H131" s="82"/>
      <c r="I131" s="80"/>
      <c r="J131" s="80"/>
    </row>
    <row r="132" spans="1:10" s="60" customFormat="1" x14ac:dyDescent="0.25">
      <c r="A132" s="83"/>
      <c r="B132" s="81"/>
      <c r="C132" s="83"/>
      <c r="D132" s="83"/>
      <c r="E132" s="83"/>
      <c r="F132" s="80"/>
      <c r="G132" s="88"/>
      <c r="H132" s="82"/>
      <c r="I132" s="80"/>
      <c r="J132" s="80"/>
    </row>
    <row r="133" spans="1:10" s="60" customFormat="1" x14ac:dyDescent="0.25">
      <c r="A133" s="81"/>
      <c r="B133" s="81"/>
      <c r="C133" s="83"/>
      <c r="D133" s="83"/>
      <c r="E133" s="83"/>
      <c r="F133" s="80"/>
      <c r="G133" s="88"/>
      <c r="H133" s="82"/>
      <c r="I133" s="80"/>
      <c r="J133" s="80"/>
    </row>
    <row r="134" spans="1:10" s="60" customFormat="1" x14ac:dyDescent="0.25">
      <c r="A134" s="83"/>
      <c r="B134" s="81"/>
      <c r="C134" s="83"/>
      <c r="D134" s="83"/>
      <c r="E134" s="83"/>
      <c r="F134" s="80"/>
      <c r="G134" s="88"/>
      <c r="H134" s="82"/>
      <c r="I134" s="80"/>
      <c r="J134" s="80"/>
    </row>
    <row r="135" spans="1:10" x14ac:dyDescent="0.25">
      <c r="A135" s="81"/>
      <c r="B135" s="81"/>
      <c r="C135" s="83"/>
      <c r="D135" s="83"/>
      <c r="E135" s="83"/>
      <c r="F135" s="83"/>
      <c r="G135" s="88"/>
      <c r="H135" s="82"/>
      <c r="I135" s="83"/>
      <c r="J135" s="83"/>
    </row>
    <row r="136" spans="1:10" s="60" customFormat="1" x14ac:dyDescent="0.25">
      <c r="A136" s="83"/>
      <c r="B136" s="81"/>
      <c r="C136" s="83"/>
      <c r="D136" s="83"/>
      <c r="E136" s="83"/>
      <c r="F136" s="83"/>
      <c r="G136" s="88"/>
      <c r="H136" s="82"/>
      <c r="I136" s="83"/>
      <c r="J136" s="83"/>
    </row>
    <row r="137" spans="1:10" s="60" customFormat="1" x14ac:dyDescent="0.25">
      <c r="A137" s="81"/>
      <c r="B137" s="81"/>
      <c r="C137" s="83"/>
      <c r="D137" s="83"/>
      <c r="E137" s="80"/>
      <c r="F137" s="80"/>
      <c r="G137" s="88"/>
      <c r="H137" s="82"/>
      <c r="I137" s="80"/>
      <c r="J137" s="80"/>
    </row>
    <row r="138" spans="1:10" s="60" customFormat="1" x14ac:dyDescent="0.25">
      <c r="A138" s="83"/>
      <c r="B138" s="81"/>
      <c r="C138" s="83"/>
      <c r="D138" s="83"/>
      <c r="E138" s="80"/>
      <c r="F138" s="80"/>
      <c r="G138" s="88"/>
      <c r="H138" s="82"/>
      <c r="I138" s="80"/>
      <c r="J138" s="80"/>
    </row>
    <row r="139" spans="1:10" s="60" customFormat="1" x14ac:dyDescent="0.25">
      <c r="A139" s="81"/>
      <c r="B139" s="81"/>
      <c r="C139" s="83"/>
      <c r="D139" s="83"/>
      <c r="E139" s="80"/>
      <c r="F139" s="80"/>
      <c r="G139" s="88"/>
      <c r="H139" s="82"/>
      <c r="I139" s="80"/>
      <c r="J139" s="80"/>
    </row>
    <row r="140" spans="1:10" s="60" customFormat="1" x14ac:dyDescent="0.25">
      <c r="A140" s="83"/>
      <c r="B140" s="81"/>
      <c r="C140" s="83"/>
      <c r="D140" s="83"/>
      <c r="E140" s="80"/>
      <c r="F140" s="80"/>
      <c r="G140" s="88"/>
      <c r="H140" s="82"/>
      <c r="I140" s="80"/>
      <c r="J140" s="80"/>
    </row>
    <row r="141" spans="1:10" s="60" customFormat="1" x14ac:dyDescent="0.25">
      <c r="A141" s="81"/>
      <c r="B141" s="81"/>
      <c r="C141" s="83"/>
      <c r="D141" s="83"/>
      <c r="E141" s="80"/>
      <c r="F141" s="80"/>
      <c r="G141" s="88"/>
      <c r="H141" s="82"/>
      <c r="I141" s="80"/>
      <c r="J141" s="80"/>
    </row>
    <row r="142" spans="1:10" s="60" customFormat="1" x14ac:dyDescent="0.25">
      <c r="A142" s="83"/>
      <c r="B142" s="81"/>
      <c r="C142" s="83"/>
      <c r="D142" s="83"/>
      <c r="E142" s="80"/>
      <c r="F142" s="80"/>
      <c r="G142" s="88"/>
      <c r="H142" s="82"/>
      <c r="I142" s="80"/>
      <c r="J142" s="80"/>
    </row>
    <row r="143" spans="1:10" s="60" customFormat="1" x14ac:dyDescent="0.25">
      <c r="A143" s="81"/>
      <c r="B143" s="81"/>
      <c r="C143" s="83"/>
      <c r="D143" s="83"/>
      <c r="E143" s="80"/>
      <c r="F143" s="80"/>
      <c r="G143" s="88"/>
      <c r="H143" s="82"/>
      <c r="I143" s="80"/>
      <c r="J143" s="80"/>
    </row>
    <row r="144" spans="1:10" s="60" customFormat="1" x14ac:dyDescent="0.25">
      <c r="A144" s="83"/>
      <c r="B144" s="81"/>
      <c r="C144" s="83"/>
      <c r="D144" s="83"/>
      <c r="E144" s="83"/>
      <c r="F144" s="80"/>
      <c r="G144" s="88"/>
      <c r="H144" s="82"/>
      <c r="I144" s="80"/>
      <c r="J144" s="80"/>
    </row>
    <row r="145" spans="1:10" s="60" customFormat="1" x14ac:dyDescent="0.25">
      <c r="A145" s="81"/>
      <c r="B145" s="81"/>
      <c r="C145" s="83"/>
      <c r="D145" s="83"/>
      <c r="E145" s="83"/>
      <c r="F145" s="80"/>
      <c r="G145" s="88"/>
      <c r="H145" s="82"/>
      <c r="I145" s="80"/>
      <c r="J145" s="80"/>
    </row>
    <row r="146" spans="1:10" s="60" customFormat="1" x14ac:dyDescent="0.25">
      <c r="A146" s="83"/>
      <c r="B146" s="81"/>
      <c r="C146" s="83"/>
      <c r="D146" s="83"/>
      <c r="E146" s="83"/>
      <c r="F146" s="80"/>
      <c r="G146" s="88"/>
      <c r="H146" s="82"/>
      <c r="I146" s="80"/>
      <c r="J146" s="80"/>
    </row>
    <row r="147" spans="1:10" s="60" customFormat="1" x14ac:dyDescent="0.25">
      <c r="A147" s="81"/>
      <c r="B147" s="81"/>
      <c r="C147" s="83"/>
      <c r="D147" s="83"/>
      <c r="E147" s="83"/>
      <c r="F147" s="80"/>
      <c r="G147" s="88"/>
      <c r="H147" s="82"/>
      <c r="I147" s="80"/>
      <c r="J147" s="80"/>
    </row>
    <row r="148" spans="1:10" s="60" customFormat="1" x14ac:dyDescent="0.25">
      <c r="A148" s="83"/>
      <c r="B148" s="81"/>
      <c r="C148" s="83"/>
      <c r="D148" s="83"/>
      <c r="E148" s="83"/>
      <c r="F148" s="80"/>
      <c r="G148" s="88"/>
      <c r="H148" s="82"/>
      <c r="I148" s="80"/>
      <c r="J148" s="80"/>
    </row>
    <row r="149" spans="1:10" s="60" customFormat="1" x14ac:dyDescent="0.25">
      <c r="A149" s="81"/>
      <c r="B149" s="81"/>
      <c r="C149" s="83"/>
      <c r="D149" s="83"/>
      <c r="E149" s="83"/>
      <c r="F149" s="80"/>
      <c r="G149" s="88"/>
      <c r="H149" s="82"/>
      <c r="I149" s="80"/>
      <c r="J149" s="80"/>
    </row>
    <row r="150" spans="1:10" s="60" customFormat="1" x14ac:dyDescent="0.25">
      <c r="A150" s="83"/>
      <c r="B150" s="81"/>
      <c r="C150" s="83"/>
      <c r="D150" s="83"/>
      <c r="E150" s="83"/>
      <c r="F150" s="83"/>
      <c r="G150" s="88"/>
      <c r="H150" s="82"/>
      <c r="I150" s="83"/>
      <c r="J150" s="83"/>
    </row>
    <row r="151" spans="1:10" s="60" customFormat="1" x14ac:dyDescent="0.25">
      <c r="A151" s="81"/>
      <c r="B151" s="81"/>
      <c r="C151" s="83"/>
      <c r="D151" s="83"/>
      <c r="E151" s="83"/>
      <c r="F151" s="80"/>
      <c r="G151" s="88"/>
      <c r="H151" s="82"/>
      <c r="I151" s="80"/>
      <c r="J151" s="80"/>
    </row>
    <row r="152" spans="1:10" s="60" customFormat="1" x14ac:dyDescent="0.25">
      <c r="A152" s="83"/>
      <c r="B152" s="81"/>
      <c r="C152" s="83"/>
      <c r="D152" s="83"/>
      <c r="E152" s="83"/>
      <c r="F152" s="80"/>
      <c r="G152" s="88"/>
      <c r="H152" s="82"/>
      <c r="I152" s="80"/>
      <c r="J152" s="80"/>
    </row>
    <row r="153" spans="1:10" s="60" customFormat="1" x14ac:dyDescent="0.25">
      <c r="A153" s="81"/>
      <c r="B153" s="81"/>
      <c r="C153" s="83"/>
      <c r="D153" s="83"/>
      <c r="E153" s="83"/>
      <c r="F153" s="80"/>
      <c r="G153" s="88"/>
      <c r="H153" s="82"/>
      <c r="I153" s="80"/>
      <c r="J153" s="80"/>
    </row>
    <row r="154" spans="1:10" s="60" customFormat="1" x14ac:dyDescent="0.25">
      <c r="A154" s="83"/>
      <c r="B154" s="81"/>
      <c r="C154" s="83"/>
      <c r="D154" s="83"/>
      <c r="E154" s="83"/>
      <c r="F154" s="80"/>
      <c r="G154" s="88"/>
      <c r="H154" s="82"/>
      <c r="I154" s="80"/>
      <c r="J154" s="80"/>
    </row>
    <row r="155" spans="1:10" s="60" customFormat="1" x14ac:dyDescent="0.25">
      <c r="A155" s="81"/>
      <c r="B155" s="81"/>
      <c r="C155" s="83"/>
      <c r="D155" s="83"/>
      <c r="E155" s="83"/>
      <c r="F155" s="80"/>
      <c r="G155" s="88"/>
      <c r="H155" s="82"/>
      <c r="I155" s="80"/>
      <c r="J155" s="80"/>
    </row>
    <row r="156" spans="1:10" s="60" customFormat="1" x14ac:dyDescent="0.25">
      <c r="A156" s="83"/>
      <c r="B156" s="81"/>
      <c r="C156" s="83"/>
      <c r="D156" s="83"/>
      <c r="E156" s="83"/>
      <c r="F156" s="80"/>
      <c r="G156" s="88"/>
      <c r="H156" s="82"/>
      <c r="I156" s="80"/>
      <c r="J156" s="80"/>
    </row>
    <row r="157" spans="1:10" s="60" customFormat="1" x14ac:dyDescent="0.25">
      <c r="A157" s="81"/>
      <c r="B157" s="81"/>
      <c r="C157" s="83"/>
      <c r="D157" s="83"/>
      <c r="E157" s="83"/>
      <c r="F157" s="83"/>
      <c r="G157" s="88"/>
      <c r="H157" s="82"/>
      <c r="I157" s="83"/>
      <c r="J157" s="83"/>
    </row>
    <row r="158" spans="1:10" s="60" customFormat="1" x14ac:dyDescent="0.25">
      <c r="A158" s="83"/>
      <c r="B158" s="81"/>
      <c r="C158" s="83"/>
      <c r="D158" s="83"/>
      <c r="E158" s="83"/>
      <c r="F158" s="83"/>
      <c r="G158" s="88"/>
      <c r="H158" s="82"/>
      <c r="I158" s="83"/>
      <c r="J158" s="83"/>
    </row>
    <row r="159" spans="1:10" s="60" customFormat="1" x14ac:dyDescent="0.25">
      <c r="A159" s="81"/>
      <c r="B159" s="81"/>
      <c r="C159" s="83"/>
      <c r="D159" s="83"/>
      <c r="E159" s="83"/>
      <c r="F159" s="83"/>
      <c r="G159" s="88"/>
      <c r="H159" s="82"/>
      <c r="I159" s="83"/>
      <c r="J159" s="83"/>
    </row>
    <row r="160" spans="1:10" s="60" customFormat="1" x14ac:dyDescent="0.25">
      <c r="A160" s="83"/>
      <c r="B160" s="81"/>
      <c r="C160" s="83"/>
      <c r="D160" s="83"/>
      <c r="E160" s="83"/>
      <c r="F160" s="83"/>
      <c r="G160" s="88"/>
      <c r="H160" s="82"/>
      <c r="I160" s="83"/>
      <c r="J160" s="83"/>
    </row>
    <row r="161" spans="1:10" s="60" customFormat="1" x14ac:dyDescent="0.25">
      <c r="A161" s="81"/>
      <c r="B161" s="81"/>
      <c r="C161" s="83"/>
      <c r="D161" s="83"/>
      <c r="E161" s="83"/>
      <c r="F161" s="83"/>
      <c r="G161" s="88"/>
      <c r="H161" s="82"/>
      <c r="I161" s="83"/>
      <c r="J161" s="83"/>
    </row>
    <row r="162" spans="1:10" s="60" customFormat="1" x14ac:dyDescent="0.25">
      <c r="A162" s="83"/>
      <c r="B162" s="81"/>
      <c r="C162" s="83"/>
      <c r="D162" s="83"/>
      <c r="E162" s="83"/>
      <c r="F162" s="80"/>
      <c r="G162" s="88"/>
      <c r="H162" s="82"/>
      <c r="I162" s="80"/>
      <c r="J162" s="80"/>
    </row>
    <row r="163" spans="1:10" s="60" customFormat="1" x14ac:dyDescent="0.25">
      <c r="A163" s="81"/>
      <c r="B163" s="81"/>
      <c r="C163" s="83"/>
      <c r="D163" s="83"/>
      <c r="E163" s="83"/>
      <c r="F163" s="80"/>
      <c r="G163" s="88"/>
      <c r="H163" s="82"/>
      <c r="I163" s="80"/>
      <c r="J163" s="80"/>
    </row>
    <row r="164" spans="1:10" s="60" customFormat="1" x14ac:dyDescent="0.25">
      <c r="A164" s="83"/>
      <c r="B164" s="81"/>
      <c r="C164" s="83"/>
      <c r="D164" s="83"/>
      <c r="E164" s="83"/>
      <c r="F164" s="80"/>
      <c r="G164" s="88"/>
      <c r="H164" s="82"/>
      <c r="I164" s="80"/>
      <c r="J164" s="80"/>
    </row>
    <row r="165" spans="1:10" s="60" customFormat="1" x14ac:dyDescent="0.25">
      <c r="A165" s="81"/>
      <c r="B165" s="81"/>
      <c r="C165" s="83"/>
      <c r="D165" s="83"/>
      <c r="E165" s="83"/>
      <c r="F165" s="80"/>
      <c r="G165" s="88"/>
      <c r="H165" s="82"/>
      <c r="I165" s="80"/>
      <c r="J165" s="80"/>
    </row>
    <row r="166" spans="1:10" s="60" customFormat="1" x14ac:dyDescent="0.25">
      <c r="A166" s="83"/>
      <c r="B166" s="81"/>
      <c r="C166" s="83"/>
      <c r="D166" s="83"/>
      <c r="E166" s="83"/>
      <c r="F166" s="83"/>
      <c r="G166" s="88"/>
      <c r="H166" s="82"/>
      <c r="I166" s="83"/>
      <c r="J166" s="83"/>
    </row>
    <row r="167" spans="1:10" s="60" customFormat="1" x14ac:dyDescent="0.25">
      <c r="A167" s="81"/>
      <c r="B167" s="81"/>
      <c r="C167" s="83"/>
      <c r="D167" s="83"/>
      <c r="E167" s="83"/>
      <c r="F167" s="80"/>
      <c r="G167" s="88"/>
      <c r="H167" s="82"/>
      <c r="I167" s="80"/>
      <c r="J167" s="80"/>
    </row>
    <row r="168" spans="1:10" s="60" customFormat="1" x14ac:dyDescent="0.25">
      <c r="A168" s="83"/>
      <c r="B168" s="81"/>
      <c r="C168" s="83"/>
      <c r="D168" s="83"/>
      <c r="E168" s="83"/>
      <c r="F168" s="80"/>
      <c r="G168" s="88"/>
      <c r="H168" s="82"/>
      <c r="I168" s="80"/>
      <c r="J168" s="80"/>
    </row>
    <row r="169" spans="1:10" s="60" customFormat="1" x14ac:dyDescent="0.25">
      <c r="A169" s="81"/>
      <c r="B169" s="81"/>
      <c r="C169" s="83"/>
      <c r="D169" s="83"/>
      <c r="E169" s="80"/>
      <c r="F169" s="80"/>
      <c r="G169" s="88"/>
      <c r="H169" s="82"/>
      <c r="I169" s="80"/>
      <c r="J169" s="80"/>
    </row>
    <row r="170" spans="1:10" s="60" customFormat="1" x14ac:dyDescent="0.25">
      <c r="A170" s="83"/>
      <c r="B170" s="81"/>
      <c r="C170" s="83"/>
      <c r="D170" s="83"/>
      <c r="E170" s="80"/>
      <c r="F170" s="83"/>
      <c r="G170" s="88"/>
      <c r="H170" s="82"/>
      <c r="I170" s="83"/>
      <c r="J170" s="83"/>
    </row>
    <row r="171" spans="1:10" s="60" customFormat="1" x14ac:dyDescent="0.25">
      <c r="A171" s="81"/>
      <c r="B171" s="81"/>
      <c r="C171" s="83"/>
      <c r="D171" s="83"/>
      <c r="E171" s="83"/>
      <c r="F171" s="83"/>
      <c r="G171" s="88"/>
      <c r="H171" s="82"/>
      <c r="I171" s="83"/>
      <c r="J171" s="83"/>
    </row>
    <row r="172" spans="1:10" s="60" customFormat="1" x14ac:dyDescent="0.25">
      <c r="A172" s="83"/>
      <c r="B172" s="81"/>
      <c r="C172" s="83"/>
      <c r="D172" s="83"/>
      <c r="E172" s="83"/>
      <c r="F172" s="83"/>
      <c r="G172" s="88"/>
      <c r="H172" s="82"/>
      <c r="I172" s="83"/>
      <c r="J172" s="83"/>
    </row>
    <row r="173" spans="1:10" s="60" customFormat="1" x14ac:dyDescent="0.25">
      <c r="A173" s="81"/>
      <c r="B173" s="81"/>
      <c r="C173" s="83"/>
      <c r="D173" s="83"/>
      <c r="E173" s="83"/>
      <c r="F173" s="80"/>
      <c r="G173" s="88"/>
      <c r="H173" s="82"/>
      <c r="I173" s="80"/>
      <c r="J173" s="80"/>
    </row>
    <row r="174" spans="1:10" s="60" customFormat="1" x14ac:dyDescent="0.25">
      <c r="A174" s="83"/>
      <c r="B174" s="81"/>
      <c r="C174" s="83"/>
      <c r="D174" s="83"/>
      <c r="E174" s="83"/>
      <c r="F174" s="83"/>
      <c r="G174" s="88"/>
      <c r="H174" s="82"/>
      <c r="I174" s="83"/>
      <c r="J174" s="83"/>
    </row>
    <row r="175" spans="1:10" s="60" customFormat="1" x14ac:dyDescent="0.25">
      <c r="A175" s="81"/>
      <c r="B175" s="81"/>
      <c r="C175" s="83"/>
      <c r="D175" s="83"/>
      <c r="E175" s="83"/>
      <c r="F175" s="83"/>
      <c r="G175" s="88"/>
      <c r="H175" s="82"/>
      <c r="I175" s="83"/>
      <c r="J175" s="83"/>
    </row>
    <row r="176" spans="1:10" s="60" customFormat="1" x14ac:dyDescent="0.25">
      <c r="A176" s="83"/>
      <c r="B176" s="81"/>
      <c r="C176" s="83"/>
      <c r="D176" s="83"/>
      <c r="E176" s="80"/>
      <c r="F176" s="80"/>
      <c r="G176" s="88"/>
      <c r="H176" s="82"/>
      <c r="I176" s="80"/>
      <c r="J176" s="80"/>
    </row>
    <row r="177" spans="1:10" s="60" customFormat="1" x14ac:dyDescent="0.25">
      <c r="A177" s="81"/>
      <c r="B177" s="81"/>
      <c r="C177" s="83"/>
      <c r="D177" s="83"/>
      <c r="E177" s="80"/>
      <c r="F177" s="80"/>
      <c r="G177" s="88"/>
      <c r="H177" s="82"/>
      <c r="I177" s="80"/>
      <c r="J177" s="80"/>
    </row>
    <row r="178" spans="1:10" s="60" customFormat="1" x14ac:dyDescent="0.25">
      <c r="A178" s="83"/>
      <c r="B178" s="81"/>
      <c r="C178" s="83"/>
      <c r="D178" s="83"/>
      <c r="E178" s="83"/>
      <c r="F178" s="83"/>
      <c r="G178" s="88"/>
      <c r="H178" s="82"/>
      <c r="I178" s="83"/>
      <c r="J178" s="83"/>
    </row>
    <row r="179" spans="1:10" s="60" customFormat="1" x14ac:dyDescent="0.25">
      <c r="A179" s="81"/>
      <c r="B179" s="81"/>
      <c r="C179" s="83"/>
      <c r="D179" s="83"/>
      <c r="E179" s="80"/>
      <c r="F179" s="80"/>
      <c r="G179" s="88"/>
      <c r="H179" s="82"/>
      <c r="I179" s="80"/>
      <c r="J179" s="80"/>
    </row>
    <row r="180" spans="1:10" s="60" customFormat="1" x14ac:dyDescent="0.25">
      <c r="A180" s="83"/>
      <c r="B180" s="81"/>
      <c r="C180" s="83"/>
      <c r="D180" s="83"/>
      <c r="E180" s="80"/>
      <c r="F180" s="80"/>
      <c r="G180" s="88"/>
      <c r="H180" s="82"/>
      <c r="I180" s="80"/>
      <c r="J180" s="80"/>
    </row>
    <row r="181" spans="1:10" s="60" customFormat="1" x14ac:dyDescent="0.25">
      <c r="A181" s="81"/>
      <c r="B181" s="81"/>
      <c r="C181" s="83"/>
      <c r="D181" s="83"/>
      <c r="E181" s="80"/>
      <c r="F181" s="80"/>
      <c r="G181" s="88"/>
      <c r="H181" s="82"/>
      <c r="I181" s="80"/>
      <c r="J181" s="80"/>
    </row>
    <row r="182" spans="1:10" s="60" customFormat="1" x14ac:dyDescent="0.25">
      <c r="A182" s="83"/>
      <c r="B182" s="81"/>
      <c r="C182" s="83"/>
      <c r="D182" s="83"/>
      <c r="E182" s="83"/>
      <c r="F182" s="83"/>
      <c r="G182" s="88"/>
      <c r="H182" s="82"/>
      <c r="I182" s="83"/>
      <c r="J182" s="83"/>
    </row>
    <row r="183" spans="1:10" s="60" customFormat="1" x14ac:dyDescent="0.25">
      <c r="A183" s="81"/>
      <c r="B183" s="81"/>
      <c r="C183" s="83"/>
      <c r="D183" s="83"/>
      <c r="E183" s="83"/>
      <c r="F183" s="80"/>
      <c r="G183" s="88"/>
      <c r="H183" s="82"/>
      <c r="I183" s="80"/>
      <c r="J183" s="80"/>
    </row>
    <row r="184" spans="1:10" s="60" customFormat="1" x14ac:dyDescent="0.25">
      <c r="A184" s="83"/>
      <c r="B184" s="81"/>
      <c r="C184" s="83"/>
      <c r="D184" s="83"/>
      <c r="E184" s="83"/>
      <c r="F184" s="80"/>
      <c r="G184" s="88"/>
      <c r="H184" s="82"/>
      <c r="I184" s="80"/>
      <c r="J184" s="80"/>
    </row>
    <row r="185" spans="1:10" s="60" customFormat="1" x14ac:dyDescent="0.25">
      <c r="A185" s="81"/>
      <c r="B185" s="81"/>
      <c r="C185" s="83"/>
      <c r="D185" s="83"/>
      <c r="E185" s="83"/>
      <c r="F185" s="80"/>
      <c r="G185" s="88"/>
      <c r="H185" s="82"/>
      <c r="I185" s="80"/>
      <c r="J185" s="80"/>
    </row>
    <row r="186" spans="1:10" s="60" customFormat="1" x14ac:dyDescent="0.25">
      <c r="A186" s="83"/>
      <c r="B186" s="81"/>
      <c r="C186" s="83"/>
      <c r="D186" s="83"/>
      <c r="E186" s="83"/>
      <c r="F186" s="80"/>
      <c r="G186" s="88"/>
      <c r="H186" s="82"/>
      <c r="I186" s="80"/>
      <c r="J186" s="80"/>
    </row>
    <row r="187" spans="1:10" s="60" customFormat="1" x14ac:dyDescent="0.25">
      <c r="A187" s="81"/>
      <c r="B187" s="81"/>
      <c r="C187" s="83"/>
      <c r="D187" s="83"/>
      <c r="E187" s="83"/>
      <c r="F187" s="80"/>
      <c r="G187" s="88"/>
      <c r="H187" s="82"/>
      <c r="I187" s="80"/>
      <c r="J187" s="80"/>
    </row>
    <row r="188" spans="1:10" s="60" customFormat="1" x14ac:dyDescent="0.25">
      <c r="A188" s="83"/>
      <c r="B188" s="81"/>
      <c r="C188" s="83"/>
      <c r="D188" s="83"/>
      <c r="E188" s="83"/>
      <c r="F188" s="80"/>
      <c r="G188" s="88"/>
      <c r="H188" s="82"/>
      <c r="I188" s="80"/>
      <c r="J188" s="80"/>
    </row>
    <row r="189" spans="1:10" s="60" customFormat="1" x14ac:dyDescent="0.25">
      <c r="A189" s="81"/>
      <c r="B189" s="81"/>
      <c r="C189" s="83"/>
      <c r="D189" s="83"/>
      <c r="E189" s="83"/>
      <c r="F189" s="80"/>
      <c r="G189" s="88"/>
      <c r="H189" s="82"/>
      <c r="I189" s="80"/>
      <c r="J189" s="80"/>
    </row>
    <row r="190" spans="1:10" s="60" customFormat="1" x14ac:dyDescent="0.25">
      <c r="A190" s="83"/>
      <c r="B190" s="81"/>
      <c r="C190" s="83"/>
      <c r="D190" s="83"/>
      <c r="E190" s="83"/>
      <c r="F190" s="83"/>
      <c r="G190" s="88"/>
      <c r="H190" s="82"/>
      <c r="I190" s="83"/>
      <c r="J190" s="83"/>
    </row>
    <row r="191" spans="1:10" s="60" customFormat="1" x14ac:dyDescent="0.25">
      <c r="A191" s="81"/>
      <c r="B191" s="81"/>
      <c r="C191" s="83"/>
      <c r="D191" s="83"/>
      <c r="E191" s="83"/>
      <c r="F191" s="80"/>
      <c r="G191" s="88"/>
      <c r="H191" s="82"/>
      <c r="I191" s="80"/>
      <c r="J191" s="80"/>
    </row>
    <row r="192" spans="1:10" s="60" customFormat="1" x14ac:dyDescent="0.25">
      <c r="A192" s="83"/>
      <c r="B192" s="81"/>
      <c r="C192" s="83"/>
      <c r="D192" s="83"/>
      <c r="E192" s="83"/>
      <c r="F192" s="80"/>
      <c r="G192" s="88"/>
      <c r="H192" s="82"/>
      <c r="I192" s="80"/>
      <c r="J192" s="80"/>
    </row>
    <row r="193" spans="1:10" s="60" customFormat="1" x14ac:dyDescent="0.25">
      <c r="A193" s="81"/>
      <c r="B193" s="81"/>
      <c r="C193" s="83"/>
      <c r="D193" s="83"/>
      <c r="E193" s="83"/>
      <c r="F193" s="80"/>
      <c r="G193" s="88"/>
      <c r="H193" s="82"/>
      <c r="I193" s="80"/>
      <c r="J193" s="80"/>
    </row>
    <row r="194" spans="1:10" s="60" customFormat="1" x14ac:dyDescent="0.25">
      <c r="A194" s="83"/>
      <c r="B194" s="81"/>
      <c r="C194" s="83"/>
      <c r="D194" s="83"/>
      <c r="E194" s="83"/>
      <c r="F194" s="83"/>
      <c r="G194" s="88"/>
      <c r="H194" s="82"/>
      <c r="I194" s="83"/>
      <c r="J194" s="83"/>
    </row>
    <row r="195" spans="1:10" s="60" customFormat="1" x14ac:dyDescent="0.25">
      <c r="A195" s="81"/>
      <c r="B195" s="81"/>
      <c r="C195" s="83"/>
      <c r="D195" s="83"/>
      <c r="E195" s="83"/>
      <c r="F195" s="80"/>
      <c r="G195" s="88"/>
      <c r="H195" s="82"/>
      <c r="I195" s="80"/>
      <c r="J195" s="80"/>
    </row>
    <row r="196" spans="1:10" s="60" customFormat="1" x14ac:dyDescent="0.25">
      <c r="A196" s="83"/>
      <c r="B196" s="81"/>
      <c r="C196" s="81"/>
      <c r="D196" s="81"/>
      <c r="E196" s="81"/>
      <c r="F196" s="81"/>
      <c r="G196" s="81"/>
      <c r="H196" s="81"/>
      <c r="I196" s="81"/>
      <c r="J196" s="81"/>
    </row>
    <row r="197" spans="1:10" x14ac:dyDescent="0.25">
      <c r="A197" s="81"/>
      <c r="B197" s="81"/>
      <c r="C197" s="81"/>
      <c r="D197" s="81"/>
      <c r="E197" s="81"/>
      <c r="F197" s="81"/>
      <c r="G197" s="81"/>
      <c r="H197" s="81"/>
      <c r="I197" s="81"/>
      <c r="J197" s="81"/>
    </row>
    <row r="198" spans="1:10" x14ac:dyDescent="0.25">
      <c r="A198" s="83"/>
      <c r="B198" s="81"/>
      <c r="C198" s="81"/>
      <c r="D198" s="81"/>
      <c r="E198" s="81"/>
      <c r="F198" s="81"/>
      <c r="G198" s="81"/>
      <c r="H198" s="81"/>
      <c r="I198" s="81"/>
      <c r="J198" s="81"/>
    </row>
    <row r="199" spans="1:10" x14ac:dyDescent="0.25">
      <c r="A199" s="81"/>
      <c r="B199" s="81"/>
      <c r="C199" s="81"/>
      <c r="D199" s="81"/>
      <c r="E199" s="81"/>
      <c r="F199" s="81"/>
      <c r="G199" s="81"/>
      <c r="H199" s="81"/>
      <c r="I199" s="81"/>
      <c r="J199" s="81"/>
    </row>
    <row r="200" spans="1:10" x14ac:dyDescent="0.25">
      <c r="A200" s="83"/>
      <c r="B200" s="81"/>
      <c r="C200" s="81"/>
      <c r="D200" s="81"/>
      <c r="E200" s="81"/>
      <c r="F200" s="81"/>
      <c r="G200" s="81"/>
      <c r="H200" s="81"/>
      <c r="I200" s="81"/>
      <c r="J200" s="81"/>
    </row>
    <row r="201" spans="1:10" x14ac:dyDescent="0.25">
      <c r="A201" s="81"/>
      <c r="B201" s="81"/>
      <c r="C201" s="81"/>
      <c r="D201" s="81"/>
      <c r="E201" s="81"/>
      <c r="F201" s="81"/>
      <c r="G201" s="81"/>
      <c r="H201" s="81"/>
      <c r="I201" s="81"/>
      <c r="J201" s="81"/>
    </row>
    <row r="202" spans="1:10" x14ac:dyDescent="0.25">
      <c r="A202" s="83"/>
      <c r="B202" s="81"/>
      <c r="C202" s="81"/>
      <c r="D202" s="81"/>
      <c r="E202" s="81"/>
      <c r="F202" s="81"/>
      <c r="G202" s="81"/>
      <c r="H202" s="81"/>
      <c r="I202" s="81"/>
      <c r="J202" s="81"/>
    </row>
  </sheetData>
  <mergeCells count="10">
    <mergeCell ref="J1:J2"/>
    <mergeCell ref="H1:H2"/>
    <mergeCell ref="B1:B2"/>
    <mergeCell ref="A1:A2"/>
    <mergeCell ref="C1:C2"/>
    <mergeCell ref="D1:D2"/>
    <mergeCell ref="E1:E2"/>
    <mergeCell ref="F1:F2"/>
    <mergeCell ref="I1:I2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9DA8-2D26-4E11-8D85-80B13289B262}">
  <dimension ref="A1:N206"/>
  <sheetViews>
    <sheetView topLeftCell="F163" workbookViewId="0">
      <selection activeCell="J12" sqref="J12:J205"/>
    </sheetView>
  </sheetViews>
  <sheetFormatPr defaultRowHeight="15" x14ac:dyDescent="0.25"/>
  <cols>
    <col min="1" max="1" width="8.85546875" customWidth="1"/>
    <col min="2" max="2" width="15.7109375" style="14" customWidth="1"/>
    <col min="3" max="3" width="14.7109375" customWidth="1"/>
    <col min="4" max="4" width="26" customWidth="1"/>
    <col min="5" max="5" width="23.140625" customWidth="1"/>
    <col min="6" max="6" width="43.85546875" bestFit="1" customWidth="1"/>
    <col min="7" max="7" width="14.28515625" style="14" customWidth="1"/>
    <col min="8" max="8" width="15.5703125" style="14" customWidth="1"/>
    <col min="9" max="9" width="17.42578125" style="14" customWidth="1"/>
    <col min="10" max="10" width="16.7109375" style="14" customWidth="1"/>
    <col min="11" max="11" width="16.28515625" style="14" bestFit="1" customWidth="1"/>
    <col min="12" max="12" width="15.85546875" bestFit="1" customWidth="1"/>
    <col min="13" max="13" width="26.5703125" customWidth="1"/>
    <col min="14" max="14" width="14.28515625" customWidth="1"/>
    <col min="15" max="15" width="12.140625" customWidth="1"/>
    <col min="16" max="16" width="27.140625" customWidth="1"/>
    <col min="17" max="17" width="18" customWidth="1"/>
    <col min="18" max="18" width="21.42578125" customWidth="1"/>
    <col min="19" max="19" width="17.42578125" customWidth="1"/>
    <col min="20" max="20" width="16.85546875" customWidth="1"/>
  </cols>
  <sheetData>
    <row r="1" spans="1:14" x14ac:dyDescent="0.25">
      <c r="M1" s="62" t="s">
        <v>6</v>
      </c>
      <c r="N1" s="62" t="s">
        <v>484</v>
      </c>
    </row>
    <row r="2" spans="1:14" x14ac:dyDescent="0.25">
      <c r="B2"/>
      <c r="G2"/>
      <c r="H2"/>
      <c r="I2"/>
      <c r="J2"/>
      <c r="M2" t="s">
        <v>309</v>
      </c>
      <c r="N2" s="61">
        <f ca="1">SUMIF($D$11:$J$205,D12:D205=M2,J12:J205)</f>
        <v>0</v>
      </c>
    </row>
    <row r="3" spans="1:14" x14ac:dyDescent="0.25">
      <c r="G3"/>
      <c r="H3"/>
      <c r="I3"/>
      <c r="J3"/>
      <c r="M3" t="s">
        <v>313</v>
      </c>
      <c r="N3" s="61">
        <f t="shared" ref="N3:N10" ca="1" si="0">SUMIF($D$11:$J$205,D13:D206=M3,J13:J206)</f>
        <v>0</v>
      </c>
    </row>
    <row r="4" spans="1:14" ht="45" x14ac:dyDescent="0.25">
      <c r="B4" s="31" t="s">
        <v>5</v>
      </c>
      <c r="C4" s="31" t="s">
        <v>485</v>
      </c>
      <c r="D4" s="31" t="s">
        <v>486</v>
      </c>
      <c r="E4" s="31" t="s">
        <v>487</v>
      </c>
      <c r="F4" s="31" t="s">
        <v>488</v>
      </c>
      <c r="G4" s="31" t="s">
        <v>489</v>
      </c>
      <c r="H4" s="31" t="s">
        <v>490</v>
      </c>
      <c r="I4" s="31" t="s">
        <v>491</v>
      </c>
      <c r="J4" s="31" t="s">
        <v>492</v>
      </c>
      <c r="M4" t="s">
        <v>301</v>
      </c>
      <c r="N4" s="61">
        <f t="shared" ca="1" si="0"/>
        <v>0</v>
      </c>
    </row>
    <row r="5" spans="1:14" x14ac:dyDescent="0.25">
      <c r="A5" s="72">
        <f>C5/$C$8</f>
        <v>0.54123711340206182</v>
      </c>
      <c r="B5" s="7" t="s">
        <v>12</v>
      </c>
      <c r="C5" s="10">
        <f>COUNTIF($C$12:$C$228,B5)</f>
        <v>105</v>
      </c>
      <c r="D5" s="32">
        <v>0.4</v>
      </c>
      <c r="E5" s="33">
        <v>40</v>
      </c>
      <c r="F5" s="33">
        <f ca="1">SUMIF($C$12:$C$228,B5,$I$12:$I$116)</f>
        <v>269</v>
      </c>
      <c r="G5" s="34">
        <f ca="1">D5/F5*100</f>
        <v>0.14869888475836432</v>
      </c>
      <c r="H5" s="35">
        <f ca="1">G5*5</f>
        <v>0.74349442379182162</v>
      </c>
      <c r="I5" s="34">
        <f ca="1">G5*3</f>
        <v>0.44609665427509293</v>
      </c>
      <c r="J5" s="34">
        <f ca="1">G5</f>
        <v>0.14869888475836432</v>
      </c>
      <c r="M5" t="s">
        <v>18</v>
      </c>
      <c r="N5" s="61">
        <f t="shared" ca="1" si="0"/>
        <v>0</v>
      </c>
    </row>
    <row r="6" spans="1:14" x14ac:dyDescent="0.25">
      <c r="A6" s="72">
        <f t="shared" ref="A6:A7" si="1">C6/$C$8</f>
        <v>0.11855670103092783</v>
      </c>
      <c r="B6" s="7" t="s">
        <v>317</v>
      </c>
      <c r="C6" s="10">
        <f>COUNTIF($C$12:$C$228,B6)</f>
        <v>23</v>
      </c>
      <c r="D6" s="32">
        <v>0.15</v>
      </c>
      <c r="E6" s="33">
        <v>20</v>
      </c>
      <c r="F6" s="33">
        <f ca="1">SUMIF($C$12:$C$228,B6,$I$12:$I$116)</f>
        <v>79</v>
      </c>
      <c r="G6" s="34">
        <f ca="1">D6/F6*100</f>
        <v>0.18987341772151897</v>
      </c>
      <c r="H6" s="34">
        <f t="shared" ref="H6:H7" ca="1" si="2">G6*5</f>
        <v>0.94936708860759489</v>
      </c>
      <c r="I6" s="34">
        <f t="shared" ref="I6:I7" ca="1" si="3">G6*3</f>
        <v>0.56962025316455689</v>
      </c>
      <c r="J6" s="34">
        <f t="shared" ref="J6:J7" ca="1" si="4">G6</f>
        <v>0.18987341772151897</v>
      </c>
      <c r="M6" t="s">
        <v>93</v>
      </c>
      <c r="N6" s="61">
        <f t="shared" ca="1" si="0"/>
        <v>0</v>
      </c>
    </row>
    <row r="7" spans="1:14" x14ac:dyDescent="0.25">
      <c r="A7" s="72">
        <f t="shared" si="1"/>
        <v>0.34020618556701032</v>
      </c>
      <c r="B7" s="7" t="s">
        <v>57</v>
      </c>
      <c r="C7" s="10">
        <f>COUNTIF($C$12:$C$228,B7)</f>
        <v>66</v>
      </c>
      <c r="D7" s="32">
        <v>0.45</v>
      </c>
      <c r="E7" s="33">
        <v>40</v>
      </c>
      <c r="F7" s="33">
        <f ca="1">SUMIF($C$12:$C$228,B7,$I$12:$I$116)</f>
        <v>176</v>
      </c>
      <c r="G7" s="34">
        <f t="shared" ref="G7" ca="1" si="5">D7/F7*100</f>
        <v>0.25568181818181818</v>
      </c>
      <c r="H7" s="34">
        <f t="shared" ca="1" si="2"/>
        <v>1.2784090909090908</v>
      </c>
      <c r="I7" s="34">
        <f t="shared" ca="1" si="3"/>
        <v>0.76704545454545459</v>
      </c>
      <c r="J7" s="34">
        <f t="shared" ca="1" si="4"/>
        <v>0.25568181818181818</v>
      </c>
      <c r="M7" t="s">
        <v>324</v>
      </c>
      <c r="N7" s="61">
        <f t="shared" ca="1" si="0"/>
        <v>0</v>
      </c>
    </row>
    <row r="8" spans="1:14" ht="15.75" x14ac:dyDescent="0.25">
      <c r="B8" s="36" t="s">
        <v>493</v>
      </c>
      <c r="C8" s="37">
        <f>SUM(C5:C7)</f>
        <v>194</v>
      </c>
      <c r="D8" s="38">
        <f>SUM(D5:D7)</f>
        <v>1</v>
      </c>
      <c r="E8" s="39">
        <f>SUM(E5:E7)</f>
        <v>100</v>
      </c>
      <c r="G8"/>
      <c r="H8"/>
      <c r="I8"/>
      <c r="M8" t="s">
        <v>318</v>
      </c>
      <c r="N8" s="61">
        <f t="shared" ca="1" si="0"/>
        <v>0</v>
      </c>
    </row>
    <row r="9" spans="1:14" x14ac:dyDescent="0.25">
      <c r="M9" t="s">
        <v>321</v>
      </c>
      <c r="N9" s="61">
        <f t="shared" ca="1" si="0"/>
        <v>0</v>
      </c>
    </row>
    <row r="10" spans="1:14" x14ac:dyDescent="0.25">
      <c r="M10" t="s">
        <v>204</v>
      </c>
      <c r="N10" s="61">
        <f t="shared" ca="1" si="0"/>
        <v>0</v>
      </c>
    </row>
    <row r="11" spans="1:14" x14ac:dyDescent="0.25">
      <c r="B11" s="3" t="s">
        <v>4</v>
      </c>
      <c r="C11" s="5" t="s">
        <v>5</v>
      </c>
      <c r="D11" s="5" t="s">
        <v>6</v>
      </c>
      <c r="E11" s="5" t="s">
        <v>8</v>
      </c>
      <c r="F11" s="5" t="s">
        <v>9</v>
      </c>
      <c r="G11" s="5" t="s">
        <v>7</v>
      </c>
      <c r="H11" s="5" t="s">
        <v>358</v>
      </c>
      <c r="I11" s="5" t="s">
        <v>494</v>
      </c>
      <c r="J11" s="5" t="s">
        <v>495</v>
      </c>
      <c r="K11" s="5" t="s">
        <v>496</v>
      </c>
    </row>
    <row r="12" spans="1:14" x14ac:dyDescent="0.25">
      <c r="B12" s="63">
        <v>1</v>
      </c>
      <c r="C12" s="64" t="s">
        <v>12</v>
      </c>
      <c r="D12" s="63" t="s">
        <v>301</v>
      </c>
      <c r="E12" s="65" t="s">
        <v>302</v>
      </c>
      <c r="F12" s="66" t="s">
        <v>281</v>
      </c>
      <c r="G12" s="63" t="s">
        <v>37</v>
      </c>
      <c r="H12" s="63">
        <v>3</v>
      </c>
      <c r="I12" s="63">
        <f t="shared" ref="I12:I43" si="6">IF(H12=1,5,IF(H12=2,3,1))</f>
        <v>1</v>
      </c>
      <c r="J12" s="74">
        <f t="shared" ref="J12:J43" ca="1" si="7">I12*$G$5</f>
        <v>0.14869888475836432</v>
      </c>
      <c r="K12" s="75">
        <f ca="1">J12/100</f>
        <v>1.4869888475836431E-3</v>
      </c>
      <c r="L12" s="25"/>
      <c r="N12" s="61"/>
    </row>
    <row r="13" spans="1:14" x14ac:dyDescent="0.25">
      <c r="B13" s="63">
        <v>2</v>
      </c>
      <c r="C13" s="64" t="s">
        <v>12</v>
      </c>
      <c r="D13" s="63" t="s">
        <v>301</v>
      </c>
      <c r="E13" s="65" t="s">
        <v>302</v>
      </c>
      <c r="F13" s="66" t="s">
        <v>284</v>
      </c>
      <c r="G13" s="63" t="s">
        <v>37</v>
      </c>
      <c r="H13" s="63">
        <v>1</v>
      </c>
      <c r="I13" s="63">
        <f t="shared" si="6"/>
        <v>5</v>
      </c>
      <c r="J13" s="74">
        <f t="shared" ca="1" si="7"/>
        <v>0.74349442379182162</v>
      </c>
      <c r="K13" s="75">
        <f t="shared" ref="K13:K76" ca="1" si="8">J13/100</f>
        <v>7.4349442379182161E-3</v>
      </c>
      <c r="N13" s="61"/>
    </row>
    <row r="14" spans="1:14" x14ac:dyDescent="0.25">
      <c r="B14" s="63">
        <v>3</v>
      </c>
      <c r="C14" s="64" t="s">
        <v>12</v>
      </c>
      <c r="D14" s="63" t="s">
        <v>301</v>
      </c>
      <c r="E14" s="65" t="s">
        <v>302</v>
      </c>
      <c r="F14" s="66" t="s">
        <v>360</v>
      </c>
      <c r="G14" s="63" t="s">
        <v>31</v>
      </c>
      <c r="H14" s="63">
        <v>2</v>
      </c>
      <c r="I14" s="63">
        <f t="shared" si="6"/>
        <v>3</v>
      </c>
      <c r="J14" s="74">
        <f t="shared" ca="1" si="7"/>
        <v>0.44609665427509293</v>
      </c>
      <c r="K14" s="75">
        <f t="shared" ca="1" si="8"/>
        <v>4.4609665427509295E-3</v>
      </c>
    </row>
    <row r="15" spans="1:14" x14ac:dyDescent="0.25">
      <c r="B15" s="63">
        <v>4</v>
      </c>
      <c r="C15" s="64" t="s">
        <v>12</v>
      </c>
      <c r="D15" s="63" t="s">
        <v>93</v>
      </c>
      <c r="E15" s="65" t="s">
        <v>303</v>
      </c>
      <c r="F15" s="66" t="s">
        <v>361</v>
      </c>
      <c r="G15" s="63" t="s">
        <v>20</v>
      </c>
      <c r="H15" s="63">
        <v>1</v>
      </c>
      <c r="I15" s="63">
        <f t="shared" si="6"/>
        <v>5</v>
      </c>
      <c r="J15" s="74">
        <f t="shared" ca="1" si="7"/>
        <v>0.74349442379182162</v>
      </c>
      <c r="K15" s="75">
        <f t="shared" ca="1" si="8"/>
        <v>7.4349442379182161E-3</v>
      </c>
    </row>
    <row r="16" spans="1:14" x14ac:dyDescent="0.25">
      <c r="B16" s="63">
        <v>5</v>
      </c>
      <c r="C16" s="64" t="s">
        <v>12</v>
      </c>
      <c r="D16" s="63" t="s">
        <v>93</v>
      </c>
      <c r="E16" s="65" t="s">
        <v>303</v>
      </c>
      <c r="F16" s="66" t="s">
        <v>362</v>
      </c>
      <c r="G16" s="63" t="s">
        <v>20</v>
      </c>
      <c r="H16" s="63">
        <v>1</v>
      </c>
      <c r="I16" s="63">
        <f t="shared" si="6"/>
        <v>5</v>
      </c>
      <c r="J16" s="74">
        <f t="shared" ca="1" si="7"/>
        <v>0.74349442379182162</v>
      </c>
      <c r="K16" s="75">
        <f t="shared" ca="1" si="8"/>
        <v>7.4349442379182161E-3</v>
      </c>
    </row>
    <row r="17" spans="2:11" x14ac:dyDescent="0.25">
      <c r="B17" s="63">
        <v>6</v>
      </c>
      <c r="C17" s="64" t="s">
        <v>12</v>
      </c>
      <c r="D17" s="63" t="s">
        <v>93</v>
      </c>
      <c r="E17" s="65" t="s">
        <v>303</v>
      </c>
      <c r="F17" s="66" t="s">
        <v>144</v>
      </c>
      <c r="G17" s="63" t="s">
        <v>20</v>
      </c>
      <c r="H17" s="63">
        <v>1</v>
      </c>
      <c r="I17" s="63">
        <f t="shared" si="6"/>
        <v>5</v>
      </c>
      <c r="J17" s="74">
        <f t="shared" ca="1" si="7"/>
        <v>0.74349442379182162</v>
      </c>
      <c r="K17" s="75">
        <f t="shared" ca="1" si="8"/>
        <v>7.4349442379182161E-3</v>
      </c>
    </row>
    <row r="18" spans="2:11" x14ac:dyDescent="0.25">
      <c r="B18" s="63">
        <v>7</v>
      </c>
      <c r="C18" s="64" t="s">
        <v>12</v>
      </c>
      <c r="D18" s="63" t="s">
        <v>93</v>
      </c>
      <c r="E18" s="65" t="s">
        <v>303</v>
      </c>
      <c r="F18" s="66" t="s">
        <v>363</v>
      </c>
      <c r="G18" s="63" t="s">
        <v>31</v>
      </c>
      <c r="H18" s="63">
        <v>1</v>
      </c>
      <c r="I18" s="63">
        <f t="shared" si="6"/>
        <v>5</v>
      </c>
      <c r="J18" s="74">
        <f t="shared" ca="1" si="7"/>
        <v>0.74349442379182162</v>
      </c>
      <c r="K18" s="75">
        <f t="shared" ca="1" si="8"/>
        <v>7.4349442379182161E-3</v>
      </c>
    </row>
    <row r="19" spans="2:11" x14ac:dyDescent="0.25">
      <c r="B19" s="63">
        <v>8</v>
      </c>
      <c r="C19" s="64" t="s">
        <v>12</v>
      </c>
      <c r="D19" s="63" t="s">
        <v>93</v>
      </c>
      <c r="E19" s="65" t="s">
        <v>304</v>
      </c>
      <c r="F19" s="66" t="s">
        <v>95</v>
      </c>
      <c r="G19" s="63" t="s">
        <v>20</v>
      </c>
      <c r="H19" s="63">
        <v>2</v>
      </c>
      <c r="I19" s="63">
        <f t="shared" si="6"/>
        <v>3</v>
      </c>
      <c r="J19" s="74">
        <f t="shared" ca="1" si="7"/>
        <v>0.44609665427509293</v>
      </c>
      <c r="K19" s="75">
        <f t="shared" ca="1" si="8"/>
        <v>4.4609665427509295E-3</v>
      </c>
    </row>
    <row r="20" spans="2:11" x14ac:dyDescent="0.25">
      <c r="B20" s="63">
        <v>9</v>
      </c>
      <c r="C20" s="64" t="s">
        <v>12</v>
      </c>
      <c r="D20" s="63" t="s">
        <v>93</v>
      </c>
      <c r="E20" s="65" t="s">
        <v>304</v>
      </c>
      <c r="F20" s="66" t="s">
        <v>96</v>
      </c>
      <c r="G20" s="63" t="s">
        <v>20</v>
      </c>
      <c r="H20" s="63">
        <v>2</v>
      </c>
      <c r="I20" s="63">
        <f t="shared" si="6"/>
        <v>3</v>
      </c>
      <c r="J20" s="74">
        <f t="shared" ca="1" si="7"/>
        <v>0.44609665427509293</v>
      </c>
      <c r="K20" s="75">
        <f t="shared" ca="1" si="8"/>
        <v>4.4609665427509295E-3</v>
      </c>
    </row>
    <row r="21" spans="2:11" x14ac:dyDescent="0.25">
      <c r="B21" s="63">
        <v>10</v>
      </c>
      <c r="C21" s="64" t="s">
        <v>12</v>
      </c>
      <c r="D21" s="63" t="s">
        <v>93</v>
      </c>
      <c r="E21" s="65" t="s">
        <v>304</v>
      </c>
      <c r="F21" s="66" t="s">
        <v>97</v>
      </c>
      <c r="G21" s="63" t="s">
        <v>20</v>
      </c>
      <c r="H21" s="63">
        <v>2</v>
      </c>
      <c r="I21" s="63">
        <f t="shared" si="6"/>
        <v>3</v>
      </c>
      <c r="J21" s="74">
        <f t="shared" ca="1" si="7"/>
        <v>0.44609665427509293</v>
      </c>
      <c r="K21" s="75">
        <f t="shared" ca="1" si="8"/>
        <v>4.4609665427509295E-3</v>
      </c>
    </row>
    <row r="22" spans="2:11" x14ac:dyDescent="0.25">
      <c r="B22" s="63">
        <v>11</v>
      </c>
      <c r="C22" s="64" t="s">
        <v>12</v>
      </c>
      <c r="D22" s="63" t="s">
        <v>93</v>
      </c>
      <c r="E22" s="65" t="s">
        <v>304</v>
      </c>
      <c r="F22" s="66" t="s">
        <v>98</v>
      </c>
      <c r="G22" s="63" t="s">
        <v>20</v>
      </c>
      <c r="H22" s="63">
        <v>3</v>
      </c>
      <c r="I22" s="63">
        <f t="shared" si="6"/>
        <v>1</v>
      </c>
      <c r="J22" s="74">
        <f t="shared" ca="1" si="7"/>
        <v>0.14869888475836432</v>
      </c>
      <c r="K22" s="75">
        <f t="shared" ca="1" si="8"/>
        <v>1.4869888475836431E-3</v>
      </c>
    </row>
    <row r="23" spans="2:11" x14ac:dyDescent="0.25">
      <c r="B23" s="63">
        <v>12</v>
      </c>
      <c r="C23" s="64" t="s">
        <v>12</v>
      </c>
      <c r="D23" s="63" t="s">
        <v>93</v>
      </c>
      <c r="E23" s="65" t="s">
        <v>304</v>
      </c>
      <c r="F23" s="66" t="s">
        <v>364</v>
      </c>
      <c r="G23" s="63" t="s">
        <v>20</v>
      </c>
      <c r="H23" s="63">
        <v>3</v>
      </c>
      <c r="I23" s="63">
        <f t="shared" si="6"/>
        <v>1</v>
      </c>
      <c r="J23" s="74">
        <f t="shared" ca="1" si="7"/>
        <v>0.14869888475836432</v>
      </c>
      <c r="K23" s="75">
        <f t="shared" ca="1" si="8"/>
        <v>1.4869888475836431E-3</v>
      </c>
    </row>
    <row r="24" spans="2:11" x14ac:dyDescent="0.25">
      <c r="B24" s="63">
        <v>13</v>
      </c>
      <c r="C24" s="64" t="s">
        <v>12</v>
      </c>
      <c r="D24" s="63" t="s">
        <v>93</v>
      </c>
      <c r="E24" s="65" t="s">
        <v>304</v>
      </c>
      <c r="F24" s="66" t="s">
        <v>365</v>
      </c>
      <c r="G24" s="63" t="s">
        <v>20</v>
      </c>
      <c r="H24" s="63">
        <v>3</v>
      </c>
      <c r="I24" s="63">
        <f t="shared" si="6"/>
        <v>1</v>
      </c>
      <c r="J24" s="74">
        <f t="shared" ca="1" si="7"/>
        <v>0.14869888475836432</v>
      </c>
      <c r="K24" s="75">
        <f t="shared" ca="1" si="8"/>
        <v>1.4869888475836431E-3</v>
      </c>
    </row>
    <row r="25" spans="2:11" x14ac:dyDescent="0.25">
      <c r="B25" s="63">
        <v>14</v>
      </c>
      <c r="C25" s="64" t="s">
        <v>12</v>
      </c>
      <c r="D25" s="63" t="s">
        <v>93</v>
      </c>
      <c r="E25" s="65" t="s">
        <v>304</v>
      </c>
      <c r="F25" s="66" t="s">
        <v>366</v>
      </c>
      <c r="G25" s="63" t="s">
        <v>20</v>
      </c>
      <c r="H25" s="63">
        <v>3</v>
      </c>
      <c r="I25" s="63">
        <f t="shared" si="6"/>
        <v>1</v>
      </c>
      <c r="J25" s="74">
        <f t="shared" ca="1" si="7"/>
        <v>0.14869888475836432</v>
      </c>
      <c r="K25" s="75">
        <f t="shared" ca="1" si="8"/>
        <v>1.4869888475836431E-3</v>
      </c>
    </row>
    <row r="26" spans="2:11" x14ac:dyDescent="0.25">
      <c r="B26" s="63">
        <v>15</v>
      </c>
      <c r="C26" s="64" t="s">
        <v>12</v>
      </c>
      <c r="D26" s="63" t="s">
        <v>93</v>
      </c>
      <c r="E26" s="65" t="s">
        <v>304</v>
      </c>
      <c r="F26" s="66" t="s">
        <v>367</v>
      </c>
      <c r="G26" s="63" t="s">
        <v>20</v>
      </c>
      <c r="H26" s="63">
        <v>3</v>
      </c>
      <c r="I26" s="63">
        <f t="shared" si="6"/>
        <v>1</v>
      </c>
      <c r="J26" s="74">
        <f t="shared" ca="1" si="7"/>
        <v>0.14869888475836432</v>
      </c>
      <c r="K26" s="75">
        <f t="shared" ca="1" si="8"/>
        <v>1.4869888475836431E-3</v>
      </c>
    </row>
    <row r="27" spans="2:11" x14ac:dyDescent="0.25">
      <c r="B27" s="63">
        <v>16</v>
      </c>
      <c r="C27" s="64" t="s">
        <v>12</v>
      </c>
      <c r="D27" s="63" t="s">
        <v>93</v>
      </c>
      <c r="E27" s="65" t="s">
        <v>304</v>
      </c>
      <c r="F27" s="66" t="s">
        <v>368</v>
      </c>
      <c r="G27" s="63" t="s">
        <v>20</v>
      </c>
      <c r="H27" s="63">
        <v>3</v>
      </c>
      <c r="I27" s="63">
        <f t="shared" si="6"/>
        <v>1</v>
      </c>
      <c r="J27" s="74">
        <f t="shared" ca="1" si="7"/>
        <v>0.14869888475836432</v>
      </c>
      <c r="K27" s="75">
        <f t="shared" ca="1" si="8"/>
        <v>1.4869888475836431E-3</v>
      </c>
    </row>
    <row r="28" spans="2:11" x14ac:dyDescent="0.25">
      <c r="B28" s="63">
        <v>17</v>
      </c>
      <c r="C28" s="64" t="s">
        <v>12</v>
      </c>
      <c r="D28" s="63" t="s">
        <v>93</v>
      </c>
      <c r="E28" s="65" t="s">
        <v>304</v>
      </c>
      <c r="F28" s="66" t="s">
        <v>369</v>
      </c>
      <c r="G28" s="63" t="s">
        <v>20</v>
      </c>
      <c r="H28" s="63">
        <v>3</v>
      </c>
      <c r="I28" s="63">
        <f t="shared" si="6"/>
        <v>1</v>
      </c>
      <c r="J28" s="74">
        <f t="shared" ca="1" si="7"/>
        <v>0.14869888475836432</v>
      </c>
      <c r="K28" s="75">
        <f t="shared" ca="1" si="8"/>
        <v>1.4869888475836431E-3</v>
      </c>
    </row>
    <row r="29" spans="2:11" x14ac:dyDescent="0.25">
      <c r="B29" s="63">
        <v>18</v>
      </c>
      <c r="C29" s="64" t="s">
        <v>12</v>
      </c>
      <c r="D29" s="63" t="s">
        <v>93</v>
      </c>
      <c r="E29" s="65" t="s">
        <v>304</v>
      </c>
      <c r="F29" s="66" t="s">
        <v>370</v>
      </c>
      <c r="G29" s="63" t="s">
        <v>20</v>
      </c>
      <c r="H29" s="63">
        <v>3</v>
      </c>
      <c r="I29" s="63">
        <f t="shared" si="6"/>
        <v>1</v>
      </c>
      <c r="J29" s="74">
        <f t="shared" ca="1" si="7"/>
        <v>0.14869888475836432</v>
      </c>
      <c r="K29" s="75">
        <f t="shared" ca="1" si="8"/>
        <v>1.4869888475836431E-3</v>
      </c>
    </row>
    <row r="30" spans="2:11" x14ac:dyDescent="0.25">
      <c r="B30" s="63">
        <v>19</v>
      </c>
      <c r="C30" s="64" t="s">
        <v>12</v>
      </c>
      <c r="D30" s="63" t="s">
        <v>93</v>
      </c>
      <c r="E30" s="65" t="s">
        <v>305</v>
      </c>
      <c r="F30" s="66" t="s">
        <v>371</v>
      </c>
      <c r="G30" s="63" t="s">
        <v>31</v>
      </c>
      <c r="H30" s="63">
        <v>2</v>
      </c>
      <c r="I30" s="63">
        <f t="shared" si="6"/>
        <v>3</v>
      </c>
      <c r="J30" s="74">
        <f t="shared" ca="1" si="7"/>
        <v>0.44609665427509293</v>
      </c>
      <c r="K30" s="75">
        <f t="shared" ca="1" si="8"/>
        <v>4.4609665427509295E-3</v>
      </c>
    </row>
    <row r="31" spans="2:11" x14ac:dyDescent="0.25">
      <c r="B31" s="63">
        <v>20</v>
      </c>
      <c r="C31" s="64" t="s">
        <v>12</v>
      </c>
      <c r="D31" s="63" t="s">
        <v>93</v>
      </c>
      <c r="E31" s="65" t="s">
        <v>305</v>
      </c>
      <c r="F31" s="66" t="s">
        <v>372</v>
      </c>
      <c r="G31" s="63" t="s">
        <v>31</v>
      </c>
      <c r="H31" s="63">
        <v>2</v>
      </c>
      <c r="I31" s="63">
        <f t="shared" si="6"/>
        <v>3</v>
      </c>
      <c r="J31" s="74">
        <f t="shared" ca="1" si="7"/>
        <v>0.44609665427509293</v>
      </c>
      <c r="K31" s="75">
        <f t="shared" ca="1" si="8"/>
        <v>4.4609665427509295E-3</v>
      </c>
    </row>
    <row r="32" spans="2:11" x14ac:dyDescent="0.25">
      <c r="B32" s="63">
        <v>21</v>
      </c>
      <c r="C32" s="64" t="s">
        <v>12</v>
      </c>
      <c r="D32" s="63" t="s">
        <v>93</v>
      </c>
      <c r="E32" s="65" t="s">
        <v>305</v>
      </c>
      <c r="F32" s="66" t="s">
        <v>99</v>
      </c>
      <c r="G32" s="63" t="s">
        <v>31</v>
      </c>
      <c r="H32" s="63">
        <v>2</v>
      </c>
      <c r="I32" s="63">
        <f t="shared" si="6"/>
        <v>3</v>
      </c>
      <c r="J32" s="74">
        <f t="shared" ca="1" si="7"/>
        <v>0.44609665427509293</v>
      </c>
      <c r="K32" s="75">
        <f t="shared" ca="1" si="8"/>
        <v>4.4609665427509295E-3</v>
      </c>
    </row>
    <row r="33" spans="2:11" x14ac:dyDescent="0.25">
      <c r="B33" s="63">
        <v>22</v>
      </c>
      <c r="C33" s="64" t="s">
        <v>12</v>
      </c>
      <c r="D33" s="63" t="s">
        <v>93</v>
      </c>
      <c r="E33" s="65" t="s">
        <v>305</v>
      </c>
      <c r="F33" s="66" t="s">
        <v>102</v>
      </c>
      <c r="G33" s="63" t="s">
        <v>31</v>
      </c>
      <c r="H33" s="63">
        <v>3</v>
      </c>
      <c r="I33" s="63">
        <f t="shared" si="6"/>
        <v>1</v>
      </c>
      <c r="J33" s="74">
        <f t="shared" ca="1" si="7"/>
        <v>0.14869888475836432</v>
      </c>
      <c r="K33" s="75">
        <f t="shared" ca="1" si="8"/>
        <v>1.4869888475836431E-3</v>
      </c>
    </row>
    <row r="34" spans="2:11" x14ac:dyDescent="0.25">
      <c r="B34" s="63">
        <v>23</v>
      </c>
      <c r="C34" s="64" t="s">
        <v>12</v>
      </c>
      <c r="D34" s="63" t="s">
        <v>93</v>
      </c>
      <c r="E34" s="65" t="s">
        <v>305</v>
      </c>
      <c r="F34" s="66" t="s">
        <v>103</v>
      </c>
      <c r="G34" s="63" t="s">
        <v>31</v>
      </c>
      <c r="H34" s="63">
        <v>3</v>
      </c>
      <c r="I34" s="63">
        <f t="shared" si="6"/>
        <v>1</v>
      </c>
      <c r="J34" s="74">
        <f t="shared" ca="1" si="7"/>
        <v>0.14869888475836432</v>
      </c>
      <c r="K34" s="75">
        <f t="shared" ca="1" si="8"/>
        <v>1.4869888475836431E-3</v>
      </c>
    </row>
    <row r="35" spans="2:11" x14ac:dyDescent="0.25">
      <c r="B35" s="63">
        <v>24</v>
      </c>
      <c r="C35" s="64" t="s">
        <v>12</v>
      </c>
      <c r="D35" s="63" t="s">
        <v>93</v>
      </c>
      <c r="E35" s="65" t="s">
        <v>305</v>
      </c>
      <c r="F35" s="66" t="s">
        <v>104</v>
      </c>
      <c r="G35" s="63" t="s">
        <v>31</v>
      </c>
      <c r="H35" s="63">
        <v>3</v>
      </c>
      <c r="I35" s="63">
        <f t="shared" si="6"/>
        <v>1</v>
      </c>
      <c r="J35" s="74">
        <f t="shared" ca="1" si="7"/>
        <v>0.14869888475836432</v>
      </c>
      <c r="K35" s="75">
        <f t="shared" ca="1" si="8"/>
        <v>1.4869888475836431E-3</v>
      </c>
    </row>
    <row r="36" spans="2:11" x14ac:dyDescent="0.25">
      <c r="B36" s="63">
        <v>25</v>
      </c>
      <c r="C36" s="64" t="s">
        <v>12</v>
      </c>
      <c r="D36" s="63" t="s">
        <v>93</v>
      </c>
      <c r="E36" s="65" t="s">
        <v>305</v>
      </c>
      <c r="F36" s="66" t="s">
        <v>105</v>
      </c>
      <c r="G36" s="63" t="s">
        <v>31</v>
      </c>
      <c r="H36" s="63">
        <v>3</v>
      </c>
      <c r="I36" s="63">
        <f t="shared" si="6"/>
        <v>1</v>
      </c>
      <c r="J36" s="74">
        <f t="shared" ca="1" si="7"/>
        <v>0.14869888475836432</v>
      </c>
      <c r="K36" s="75">
        <f t="shared" ca="1" si="8"/>
        <v>1.4869888475836431E-3</v>
      </c>
    </row>
    <row r="37" spans="2:11" x14ac:dyDescent="0.25">
      <c r="B37" s="63">
        <v>26</v>
      </c>
      <c r="C37" s="64" t="s">
        <v>12</v>
      </c>
      <c r="D37" s="63" t="s">
        <v>93</v>
      </c>
      <c r="E37" s="65" t="s">
        <v>305</v>
      </c>
      <c r="F37" s="66" t="s">
        <v>106</v>
      </c>
      <c r="G37" s="63" t="s">
        <v>31</v>
      </c>
      <c r="H37" s="63">
        <v>3</v>
      </c>
      <c r="I37" s="63">
        <f t="shared" si="6"/>
        <v>1</v>
      </c>
      <c r="J37" s="74">
        <f t="shared" ca="1" si="7"/>
        <v>0.14869888475836432</v>
      </c>
      <c r="K37" s="75">
        <f t="shared" ca="1" si="8"/>
        <v>1.4869888475836431E-3</v>
      </c>
    </row>
    <row r="38" spans="2:11" x14ac:dyDescent="0.25">
      <c r="B38" s="63">
        <v>27</v>
      </c>
      <c r="C38" s="64" t="s">
        <v>12</v>
      </c>
      <c r="D38" s="63" t="s">
        <v>93</v>
      </c>
      <c r="E38" s="65" t="s">
        <v>305</v>
      </c>
      <c r="F38" s="66" t="s">
        <v>373</v>
      </c>
      <c r="G38" s="63" t="s">
        <v>31</v>
      </c>
      <c r="H38" s="63">
        <v>1</v>
      </c>
      <c r="I38" s="63">
        <f t="shared" si="6"/>
        <v>5</v>
      </c>
      <c r="J38" s="74">
        <f t="shared" ca="1" si="7"/>
        <v>0.74349442379182162</v>
      </c>
      <c r="K38" s="75">
        <f t="shared" ca="1" si="8"/>
        <v>7.4349442379182161E-3</v>
      </c>
    </row>
    <row r="39" spans="2:11" x14ac:dyDescent="0.25">
      <c r="B39" s="63">
        <v>28</v>
      </c>
      <c r="C39" s="64" t="s">
        <v>12</v>
      </c>
      <c r="D39" s="63" t="s">
        <v>93</v>
      </c>
      <c r="E39" s="65" t="s">
        <v>305</v>
      </c>
      <c r="F39" s="66" t="s">
        <v>109</v>
      </c>
      <c r="G39" s="63" t="s">
        <v>31</v>
      </c>
      <c r="H39" s="63">
        <v>3</v>
      </c>
      <c r="I39" s="63">
        <f t="shared" si="6"/>
        <v>1</v>
      </c>
      <c r="J39" s="74">
        <f t="shared" ca="1" si="7"/>
        <v>0.14869888475836432</v>
      </c>
      <c r="K39" s="75">
        <f t="shared" ca="1" si="8"/>
        <v>1.4869888475836431E-3</v>
      </c>
    </row>
    <row r="40" spans="2:11" x14ac:dyDescent="0.25">
      <c r="B40" s="63">
        <v>29</v>
      </c>
      <c r="C40" s="64" t="s">
        <v>12</v>
      </c>
      <c r="D40" s="63" t="s">
        <v>93</v>
      </c>
      <c r="E40" s="65" t="s">
        <v>305</v>
      </c>
      <c r="F40" s="66" t="s">
        <v>374</v>
      </c>
      <c r="G40" s="63" t="s">
        <v>31</v>
      </c>
      <c r="H40" s="63">
        <v>2</v>
      </c>
      <c r="I40" s="63">
        <f t="shared" si="6"/>
        <v>3</v>
      </c>
      <c r="J40" s="74">
        <f t="shared" ca="1" si="7"/>
        <v>0.44609665427509293</v>
      </c>
      <c r="K40" s="75">
        <f t="shared" ca="1" si="8"/>
        <v>4.4609665427509295E-3</v>
      </c>
    </row>
    <row r="41" spans="2:11" x14ac:dyDescent="0.25">
      <c r="B41" s="63">
        <v>30</v>
      </c>
      <c r="C41" s="64" t="s">
        <v>12</v>
      </c>
      <c r="D41" s="63" t="s">
        <v>93</v>
      </c>
      <c r="E41" s="65" t="s">
        <v>305</v>
      </c>
      <c r="F41" s="66" t="s">
        <v>375</v>
      </c>
      <c r="G41" s="63" t="s">
        <v>31</v>
      </c>
      <c r="H41" s="63">
        <v>2</v>
      </c>
      <c r="I41" s="63">
        <f t="shared" si="6"/>
        <v>3</v>
      </c>
      <c r="J41" s="74">
        <f t="shared" ca="1" si="7"/>
        <v>0.44609665427509293</v>
      </c>
      <c r="K41" s="75">
        <f t="shared" ca="1" si="8"/>
        <v>4.4609665427509295E-3</v>
      </c>
    </row>
    <row r="42" spans="2:11" x14ac:dyDescent="0.25">
      <c r="B42" s="63">
        <v>31</v>
      </c>
      <c r="C42" s="64" t="s">
        <v>12</v>
      </c>
      <c r="D42" s="63" t="s">
        <v>93</v>
      </c>
      <c r="E42" s="65" t="s">
        <v>305</v>
      </c>
      <c r="F42" s="66" t="s">
        <v>114</v>
      </c>
      <c r="G42" s="63" t="s">
        <v>31</v>
      </c>
      <c r="H42" s="63">
        <v>1</v>
      </c>
      <c r="I42" s="63">
        <f t="shared" si="6"/>
        <v>5</v>
      </c>
      <c r="J42" s="74">
        <f t="shared" ca="1" si="7"/>
        <v>0.74349442379182162</v>
      </c>
      <c r="K42" s="75">
        <f t="shared" ca="1" si="8"/>
        <v>7.4349442379182161E-3</v>
      </c>
    </row>
    <row r="43" spans="2:11" x14ac:dyDescent="0.25">
      <c r="B43" s="63">
        <v>32</v>
      </c>
      <c r="C43" s="64" t="s">
        <v>12</v>
      </c>
      <c r="D43" s="63" t="s">
        <v>93</v>
      </c>
      <c r="E43" s="65" t="s">
        <v>305</v>
      </c>
      <c r="F43" s="66" t="s">
        <v>115</v>
      </c>
      <c r="G43" s="63" t="s">
        <v>31</v>
      </c>
      <c r="H43" s="63">
        <v>1</v>
      </c>
      <c r="I43" s="63">
        <f t="shared" si="6"/>
        <v>5</v>
      </c>
      <c r="J43" s="74">
        <f t="shared" ca="1" si="7"/>
        <v>0.74349442379182162</v>
      </c>
      <c r="K43" s="75">
        <f t="shared" ca="1" si="8"/>
        <v>7.4349442379182161E-3</v>
      </c>
    </row>
    <row r="44" spans="2:11" x14ac:dyDescent="0.25">
      <c r="B44" s="63">
        <v>33</v>
      </c>
      <c r="C44" s="64" t="s">
        <v>12</v>
      </c>
      <c r="D44" s="63" t="s">
        <v>93</v>
      </c>
      <c r="E44" s="65" t="s">
        <v>305</v>
      </c>
      <c r="F44" s="66" t="s">
        <v>376</v>
      </c>
      <c r="G44" s="63" t="s">
        <v>31</v>
      </c>
      <c r="H44" s="63">
        <v>2</v>
      </c>
      <c r="I44" s="63">
        <f t="shared" ref="I44:I75" si="9">IF(H44=1,5,IF(H44=2,3,1))</f>
        <v>3</v>
      </c>
      <c r="J44" s="74">
        <f t="shared" ref="J44:J75" ca="1" si="10">I44*$G$5</f>
        <v>0.44609665427509293</v>
      </c>
      <c r="K44" s="75">
        <f t="shared" ca="1" si="8"/>
        <v>4.4609665427509295E-3</v>
      </c>
    </row>
    <row r="45" spans="2:11" x14ac:dyDescent="0.25">
      <c r="B45" s="63">
        <v>34</v>
      </c>
      <c r="C45" s="64" t="s">
        <v>12</v>
      </c>
      <c r="D45" s="63" t="s">
        <v>93</v>
      </c>
      <c r="E45" s="65" t="s">
        <v>305</v>
      </c>
      <c r="F45" s="66" t="s">
        <v>118</v>
      </c>
      <c r="G45" s="63" t="s">
        <v>31</v>
      </c>
      <c r="H45" s="63">
        <v>2</v>
      </c>
      <c r="I45" s="63">
        <f t="shared" si="9"/>
        <v>3</v>
      </c>
      <c r="J45" s="74">
        <f t="shared" ca="1" si="10"/>
        <v>0.44609665427509293</v>
      </c>
      <c r="K45" s="75">
        <f t="shared" ca="1" si="8"/>
        <v>4.4609665427509295E-3</v>
      </c>
    </row>
    <row r="46" spans="2:11" x14ac:dyDescent="0.25">
      <c r="B46" s="63">
        <v>35</v>
      </c>
      <c r="C46" s="64" t="s">
        <v>12</v>
      </c>
      <c r="D46" s="63" t="s">
        <v>93</v>
      </c>
      <c r="E46" s="65" t="s">
        <v>305</v>
      </c>
      <c r="F46" s="66" t="s">
        <v>137</v>
      </c>
      <c r="G46" s="63" t="s">
        <v>31</v>
      </c>
      <c r="H46" s="63">
        <v>1</v>
      </c>
      <c r="I46" s="63">
        <f t="shared" si="9"/>
        <v>5</v>
      </c>
      <c r="J46" s="74">
        <f t="shared" ca="1" si="10"/>
        <v>0.74349442379182162</v>
      </c>
      <c r="K46" s="75">
        <f t="shared" ca="1" si="8"/>
        <v>7.4349442379182161E-3</v>
      </c>
    </row>
    <row r="47" spans="2:11" x14ac:dyDescent="0.25">
      <c r="B47" s="63">
        <v>36</v>
      </c>
      <c r="C47" s="64" t="s">
        <v>12</v>
      </c>
      <c r="D47" s="63" t="s">
        <v>93</v>
      </c>
      <c r="E47" s="65" t="s">
        <v>305</v>
      </c>
      <c r="F47" s="66" t="s">
        <v>119</v>
      </c>
      <c r="G47" s="63" t="s">
        <v>31</v>
      </c>
      <c r="H47" s="63">
        <v>2</v>
      </c>
      <c r="I47" s="63">
        <f t="shared" si="9"/>
        <v>3</v>
      </c>
      <c r="J47" s="74">
        <f t="shared" ca="1" si="10"/>
        <v>0.44609665427509293</v>
      </c>
      <c r="K47" s="75">
        <f t="shared" ca="1" si="8"/>
        <v>4.4609665427509295E-3</v>
      </c>
    </row>
    <row r="48" spans="2:11" x14ac:dyDescent="0.25">
      <c r="B48" s="63">
        <v>37</v>
      </c>
      <c r="C48" s="64" t="s">
        <v>12</v>
      </c>
      <c r="D48" s="63" t="s">
        <v>93</v>
      </c>
      <c r="E48" s="65" t="s">
        <v>305</v>
      </c>
      <c r="F48" s="66" t="s">
        <v>121</v>
      </c>
      <c r="G48" s="63" t="s">
        <v>31</v>
      </c>
      <c r="H48" s="63">
        <v>2</v>
      </c>
      <c r="I48" s="63">
        <f t="shared" si="9"/>
        <v>3</v>
      </c>
      <c r="J48" s="74">
        <f t="shared" ca="1" si="10"/>
        <v>0.44609665427509293</v>
      </c>
      <c r="K48" s="75">
        <f t="shared" ca="1" si="8"/>
        <v>4.4609665427509295E-3</v>
      </c>
    </row>
    <row r="49" spans="2:11" x14ac:dyDescent="0.25">
      <c r="B49" s="63">
        <v>38</v>
      </c>
      <c r="C49" s="64" t="s">
        <v>12</v>
      </c>
      <c r="D49" s="63" t="s">
        <v>93</v>
      </c>
      <c r="E49" s="65" t="s">
        <v>305</v>
      </c>
      <c r="F49" s="66" t="s">
        <v>377</v>
      </c>
      <c r="G49" s="63" t="s">
        <v>31</v>
      </c>
      <c r="H49" s="63">
        <v>1</v>
      </c>
      <c r="I49" s="63">
        <f t="shared" si="9"/>
        <v>5</v>
      </c>
      <c r="J49" s="74">
        <f t="shared" ca="1" si="10"/>
        <v>0.74349442379182162</v>
      </c>
      <c r="K49" s="75">
        <f t="shared" ca="1" si="8"/>
        <v>7.4349442379182161E-3</v>
      </c>
    </row>
    <row r="50" spans="2:11" x14ac:dyDescent="0.25">
      <c r="B50" s="63">
        <v>39</v>
      </c>
      <c r="C50" s="64" t="s">
        <v>12</v>
      </c>
      <c r="D50" s="63" t="s">
        <v>93</v>
      </c>
      <c r="E50" s="65" t="s">
        <v>305</v>
      </c>
      <c r="F50" s="66" t="s">
        <v>123</v>
      </c>
      <c r="G50" s="63" t="s">
        <v>31</v>
      </c>
      <c r="H50" s="63">
        <v>1</v>
      </c>
      <c r="I50" s="63">
        <f t="shared" si="9"/>
        <v>5</v>
      </c>
      <c r="J50" s="74">
        <f t="shared" ca="1" si="10"/>
        <v>0.74349442379182162</v>
      </c>
      <c r="K50" s="75">
        <f t="shared" ca="1" si="8"/>
        <v>7.4349442379182161E-3</v>
      </c>
    </row>
    <row r="51" spans="2:11" x14ac:dyDescent="0.25">
      <c r="B51" s="63">
        <v>40</v>
      </c>
      <c r="C51" s="64" t="s">
        <v>12</v>
      </c>
      <c r="D51" s="63" t="s">
        <v>93</v>
      </c>
      <c r="E51" s="65" t="s">
        <v>305</v>
      </c>
      <c r="F51" s="66" t="s">
        <v>378</v>
      </c>
      <c r="G51" s="63" t="s">
        <v>31</v>
      </c>
      <c r="H51" s="63">
        <v>1</v>
      </c>
      <c r="I51" s="63">
        <f t="shared" si="9"/>
        <v>5</v>
      </c>
      <c r="J51" s="74">
        <f t="shared" ca="1" si="10"/>
        <v>0.74349442379182162</v>
      </c>
      <c r="K51" s="75">
        <f t="shared" ca="1" si="8"/>
        <v>7.4349442379182161E-3</v>
      </c>
    </row>
    <row r="52" spans="2:11" x14ac:dyDescent="0.25">
      <c r="B52" s="63">
        <v>41</v>
      </c>
      <c r="C52" s="64" t="s">
        <v>12</v>
      </c>
      <c r="D52" s="63" t="s">
        <v>93</v>
      </c>
      <c r="E52" s="65" t="s">
        <v>305</v>
      </c>
      <c r="F52" s="66" t="s">
        <v>379</v>
      </c>
      <c r="G52" s="63" t="s">
        <v>31</v>
      </c>
      <c r="H52" s="63">
        <v>1</v>
      </c>
      <c r="I52" s="63">
        <f t="shared" si="9"/>
        <v>5</v>
      </c>
      <c r="J52" s="74">
        <f t="shared" ca="1" si="10"/>
        <v>0.74349442379182162</v>
      </c>
      <c r="K52" s="75">
        <f t="shared" ca="1" si="8"/>
        <v>7.4349442379182161E-3</v>
      </c>
    </row>
    <row r="53" spans="2:11" x14ac:dyDescent="0.25">
      <c r="B53" s="63">
        <v>42</v>
      </c>
      <c r="C53" s="64" t="s">
        <v>12</v>
      </c>
      <c r="D53" s="63" t="s">
        <v>93</v>
      </c>
      <c r="E53" s="65" t="s">
        <v>305</v>
      </c>
      <c r="F53" s="66" t="s">
        <v>380</v>
      </c>
      <c r="G53" s="63" t="s">
        <v>31</v>
      </c>
      <c r="H53" s="63">
        <v>2</v>
      </c>
      <c r="I53" s="63">
        <f t="shared" si="9"/>
        <v>3</v>
      </c>
      <c r="J53" s="74">
        <f t="shared" ca="1" si="10"/>
        <v>0.44609665427509293</v>
      </c>
      <c r="K53" s="75">
        <f t="shared" ca="1" si="8"/>
        <v>4.4609665427509295E-3</v>
      </c>
    </row>
    <row r="54" spans="2:11" x14ac:dyDescent="0.25">
      <c r="B54" s="63">
        <v>43</v>
      </c>
      <c r="C54" s="64" t="s">
        <v>12</v>
      </c>
      <c r="D54" s="63" t="s">
        <v>93</v>
      </c>
      <c r="E54" s="65" t="s">
        <v>305</v>
      </c>
      <c r="F54" s="66" t="s">
        <v>381</v>
      </c>
      <c r="G54" s="63" t="s">
        <v>31</v>
      </c>
      <c r="H54" s="63">
        <v>2</v>
      </c>
      <c r="I54" s="63">
        <f t="shared" si="9"/>
        <v>3</v>
      </c>
      <c r="J54" s="74">
        <f t="shared" ca="1" si="10"/>
        <v>0.44609665427509293</v>
      </c>
      <c r="K54" s="75">
        <f t="shared" ca="1" si="8"/>
        <v>4.4609665427509295E-3</v>
      </c>
    </row>
    <row r="55" spans="2:11" x14ac:dyDescent="0.25">
      <c r="B55" s="63">
        <v>44</v>
      </c>
      <c r="C55" s="64" t="s">
        <v>12</v>
      </c>
      <c r="D55" s="63" t="s">
        <v>93</v>
      </c>
      <c r="E55" s="65" t="s">
        <v>305</v>
      </c>
      <c r="F55" s="66" t="s">
        <v>382</v>
      </c>
      <c r="G55" s="63" t="s">
        <v>31</v>
      </c>
      <c r="H55" s="63">
        <v>2</v>
      </c>
      <c r="I55" s="63">
        <f t="shared" si="9"/>
        <v>3</v>
      </c>
      <c r="J55" s="74">
        <f t="shared" ca="1" si="10"/>
        <v>0.44609665427509293</v>
      </c>
      <c r="K55" s="75">
        <f t="shared" ca="1" si="8"/>
        <v>4.4609665427509295E-3</v>
      </c>
    </row>
    <row r="56" spans="2:11" x14ac:dyDescent="0.25">
      <c r="B56" s="63">
        <v>45</v>
      </c>
      <c r="C56" s="64" t="s">
        <v>12</v>
      </c>
      <c r="D56" s="63" t="s">
        <v>93</v>
      </c>
      <c r="E56" s="65" t="s">
        <v>305</v>
      </c>
      <c r="F56" s="66" t="s">
        <v>135</v>
      </c>
      <c r="G56" s="63" t="s">
        <v>31</v>
      </c>
      <c r="H56" s="63">
        <v>2</v>
      </c>
      <c r="I56" s="63">
        <f t="shared" si="9"/>
        <v>3</v>
      </c>
      <c r="J56" s="74">
        <f t="shared" ca="1" si="10"/>
        <v>0.44609665427509293</v>
      </c>
      <c r="K56" s="75">
        <f t="shared" ca="1" si="8"/>
        <v>4.4609665427509295E-3</v>
      </c>
    </row>
    <row r="57" spans="2:11" x14ac:dyDescent="0.25">
      <c r="B57" s="63">
        <v>46</v>
      </c>
      <c r="C57" s="64" t="s">
        <v>12</v>
      </c>
      <c r="D57" s="63" t="s">
        <v>93</v>
      </c>
      <c r="E57" s="65" t="s">
        <v>305</v>
      </c>
      <c r="F57" s="66" t="s">
        <v>383</v>
      </c>
      <c r="G57" s="63" t="s">
        <v>31</v>
      </c>
      <c r="H57" s="63">
        <v>2</v>
      </c>
      <c r="I57" s="63">
        <f t="shared" si="9"/>
        <v>3</v>
      </c>
      <c r="J57" s="74">
        <f t="shared" ca="1" si="10"/>
        <v>0.44609665427509293</v>
      </c>
      <c r="K57" s="75">
        <f t="shared" ca="1" si="8"/>
        <v>4.4609665427509295E-3</v>
      </c>
    </row>
    <row r="58" spans="2:11" x14ac:dyDescent="0.25">
      <c r="B58" s="63">
        <v>47</v>
      </c>
      <c r="C58" s="64" t="s">
        <v>12</v>
      </c>
      <c r="D58" s="63" t="s">
        <v>93</v>
      </c>
      <c r="E58" s="65" t="s">
        <v>305</v>
      </c>
      <c r="F58" s="66" t="s">
        <v>384</v>
      </c>
      <c r="G58" s="63" t="s">
        <v>31</v>
      </c>
      <c r="H58" s="63">
        <v>1</v>
      </c>
      <c r="I58" s="63">
        <f t="shared" si="9"/>
        <v>5</v>
      </c>
      <c r="J58" s="74">
        <f t="shared" ca="1" si="10"/>
        <v>0.74349442379182162</v>
      </c>
      <c r="K58" s="75">
        <f t="shared" ca="1" si="8"/>
        <v>7.4349442379182161E-3</v>
      </c>
    </row>
    <row r="59" spans="2:11" x14ac:dyDescent="0.25">
      <c r="B59" s="63">
        <v>48</v>
      </c>
      <c r="C59" s="64" t="s">
        <v>12</v>
      </c>
      <c r="D59" s="63" t="s">
        <v>93</v>
      </c>
      <c r="E59" s="65" t="s">
        <v>306</v>
      </c>
      <c r="F59" s="66" t="s">
        <v>124</v>
      </c>
      <c r="G59" s="63" t="s">
        <v>54</v>
      </c>
      <c r="H59" s="63">
        <v>3</v>
      </c>
      <c r="I59" s="63">
        <f t="shared" si="9"/>
        <v>1</v>
      </c>
      <c r="J59" s="74">
        <f t="shared" ca="1" si="10"/>
        <v>0.14869888475836432</v>
      </c>
      <c r="K59" s="75">
        <f t="shared" ca="1" si="8"/>
        <v>1.4869888475836431E-3</v>
      </c>
    </row>
    <row r="60" spans="2:11" x14ac:dyDescent="0.25">
      <c r="B60" s="63">
        <v>49</v>
      </c>
      <c r="C60" s="64" t="s">
        <v>12</v>
      </c>
      <c r="D60" s="63" t="s">
        <v>93</v>
      </c>
      <c r="E60" s="65" t="s">
        <v>306</v>
      </c>
      <c r="F60" s="66" t="s">
        <v>385</v>
      </c>
      <c r="G60" s="63" t="s">
        <v>54</v>
      </c>
      <c r="H60" s="63">
        <v>2</v>
      </c>
      <c r="I60" s="63">
        <f t="shared" si="9"/>
        <v>3</v>
      </c>
      <c r="J60" s="74">
        <f t="shared" ca="1" si="10"/>
        <v>0.44609665427509293</v>
      </c>
      <c r="K60" s="75">
        <f t="shared" ca="1" si="8"/>
        <v>4.4609665427509295E-3</v>
      </c>
    </row>
    <row r="61" spans="2:11" x14ac:dyDescent="0.25">
      <c r="B61" s="63">
        <v>50</v>
      </c>
      <c r="C61" s="64" t="s">
        <v>12</v>
      </c>
      <c r="D61" s="63" t="s">
        <v>93</v>
      </c>
      <c r="E61" s="65" t="s">
        <v>306</v>
      </c>
      <c r="F61" s="66" t="s">
        <v>125</v>
      </c>
      <c r="G61" s="63" t="s">
        <v>54</v>
      </c>
      <c r="H61" s="63">
        <v>2</v>
      </c>
      <c r="I61" s="63">
        <f t="shared" si="9"/>
        <v>3</v>
      </c>
      <c r="J61" s="74">
        <f t="shared" ca="1" si="10"/>
        <v>0.44609665427509293</v>
      </c>
      <c r="K61" s="75">
        <f t="shared" ca="1" si="8"/>
        <v>4.4609665427509295E-3</v>
      </c>
    </row>
    <row r="62" spans="2:11" x14ac:dyDescent="0.25">
      <c r="B62" s="63">
        <v>51</v>
      </c>
      <c r="C62" s="64" t="s">
        <v>12</v>
      </c>
      <c r="D62" s="63" t="s">
        <v>93</v>
      </c>
      <c r="E62" s="65" t="s">
        <v>306</v>
      </c>
      <c r="F62" s="66" t="s">
        <v>102</v>
      </c>
      <c r="G62" s="63" t="s">
        <v>54</v>
      </c>
      <c r="H62" s="63">
        <v>3</v>
      </c>
      <c r="I62" s="63">
        <f t="shared" si="9"/>
        <v>1</v>
      </c>
      <c r="J62" s="74">
        <f t="shared" ca="1" si="10"/>
        <v>0.14869888475836432</v>
      </c>
      <c r="K62" s="75">
        <f t="shared" ca="1" si="8"/>
        <v>1.4869888475836431E-3</v>
      </c>
    </row>
    <row r="63" spans="2:11" x14ac:dyDescent="0.25">
      <c r="B63" s="63">
        <v>52</v>
      </c>
      <c r="C63" s="64" t="s">
        <v>12</v>
      </c>
      <c r="D63" s="63" t="s">
        <v>93</v>
      </c>
      <c r="E63" s="65" t="s">
        <v>306</v>
      </c>
      <c r="F63" s="66" t="s">
        <v>103</v>
      </c>
      <c r="G63" s="63" t="s">
        <v>54</v>
      </c>
      <c r="H63" s="63">
        <v>3</v>
      </c>
      <c r="I63" s="63">
        <f t="shared" si="9"/>
        <v>1</v>
      </c>
      <c r="J63" s="74">
        <f t="shared" ca="1" si="10"/>
        <v>0.14869888475836432</v>
      </c>
      <c r="K63" s="75">
        <f t="shared" ca="1" si="8"/>
        <v>1.4869888475836431E-3</v>
      </c>
    </row>
    <row r="64" spans="2:11" x14ac:dyDescent="0.25">
      <c r="B64" s="63">
        <v>53</v>
      </c>
      <c r="C64" s="64" t="s">
        <v>12</v>
      </c>
      <c r="D64" s="63" t="s">
        <v>93</v>
      </c>
      <c r="E64" s="65" t="s">
        <v>306</v>
      </c>
      <c r="F64" s="66" t="s">
        <v>126</v>
      </c>
      <c r="G64" s="63" t="s">
        <v>54</v>
      </c>
      <c r="H64" s="63">
        <v>1</v>
      </c>
      <c r="I64" s="63">
        <f t="shared" si="9"/>
        <v>5</v>
      </c>
      <c r="J64" s="74">
        <f t="shared" ca="1" si="10"/>
        <v>0.74349442379182162</v>
      </c>
      <c r="K64" s="75">
        <f t="shared" ca="1" si="8"/>
        <v>7.4349442379182161E-3</v>
      </c>
    </row>
    <row r="65" spans="2:11" x14ac:dyDescent="0.25">
      <c r="B65" s="63">
        <v>54</v>
      </c>
      <c r="C65" s="64" t="s">
        <v>12</v>
      </c>
      <c r="D65" s="63" t="s">
        <v>93</v>
      </c>
      <c r="E65" s="65" t="s">
        <v>306</v>
      </c>
      <c r="F65" s="66" t="s">
        <v>127</v>
      </c>
      <c r="G65" s="63" t="s">
        <v>54</v>
      </c>
      <c r="H65" s="63">
        <v>1</v>
      </c>
      <c r="I65" s="63">
        <f t="shared" si="9"/>
        <v>5</v>
      </c>
      <c r="J65" s="74">
        <f t="shared" ca="1" si="10"/>
        <v>0.74349442379182162</v>
      </c>
      <c r="K65" s="75">
        <f t="shared" ca="1" si="8"/>
        <v>7.4349442379182161E-3</v>
      </c>
    </row>
    <row r="66" spans="2:11" x14ac:dyDescent="0.25">
      <c r="B66" s="63">
        <v>55</v>
      </c>
      <c r="C66" s="64" t="s">
        <v>12</v>
      </c>
      <c r="D66" s="63" t="s">
        <v>93</v>
      </c>
      <c r="E66" s="65" t="s">
        <v>306</v>
      </c>
      <c r="F66" s="66" t="s">
        <v>386</v>
      </c>
      <c r="G66" s="63" t="s">
        <v>54</v>
      </c>
      <c r="H66" s="63">
        <v>3</v>
      </c>
      <c r="I66" s="63">
        <f t="shared" si="9"/>
        <v>1</v>
      </c>
      <c r="J66" s="74">
        <f t="shared" ca="1" si="10"/>
        <v>0.14869888475836432</v>
      </c>
      <c r="K66" s="75">
        <f t="shared" ca="1" si="8"/>
        <v>1.4869888475836431E-3</v>
      </c>
    </row>
    <row r="67" spans="2:11" x14ac:dyDescent="0.25">
      <c r="B67" s="63">
        <v>56</v>
      </c>
      <c r="C67" s="64" t="s">
        <v>12</v>
      </c>
      <c r="D67" s="63" t="s">
        <v>93</v>
      </c>
      <c r="E67" s="65" t="s">
        <v>306</v>
      </c>
      <c r="F67" s="66" t="s">
        <v>387</v>
      </c>
      <c r="G67" s="63" t="s">
        <v>54</v>
      </c>
      <c r="H67" s="63">
        <v>2</v>
      </c>
      <c r="I67" s="63">
        <f t="shared" si="9"/>
        <v>3</v>
      </c>
      <c r="J67" s="74">
        <f t="shared" ca="1" si="10"/>
        <v>0.44609665427509293</v>
      </c>
      <c r="K67" s="75">
        <f t="shared" ca="1" si="8"/>
        <v>4.4609665427509295E-3</v>
      </c>
    </row>
    <row r="68" spans="2:11" x14ac:dyDescent="0.25">
      <c r="B68" s="63">
        <v>57</v>
      </c>
      <c r="C68" s="64" t="s">
        <v>12</v>
      </c>
      <c r="D68" s="63" t="s">
        <v>93</v>
      </c>
      <c r="E68" s="65" t="s">
        <v>306</v>
      </c>
      <c r="F68" s="66" t="s">
        <v>388</v>
      </c>
      <c r="G68" s="63" t="s">
        <v>54</v>
      </c>
      <c r="H68" s="63">
        <v>3</v>
      </c>
      <c r="I68" s="63">
        <f t="shared" si="9"/>
        <v>1</v>
      </c>
      <c r="J68" s="74">
        <f t="shared" ca="1" si="10"/>
        <v>0.14869888475836432</v>
      </c>
      <c r="K68" s="75">
        <f t="shared" ca="1" si="8"/>
        <v>1.4869888475836431E-3</v>
      </c>
    </row>
    <row r="69" spans="2:11" x14ac:dyDescent="0.25">
      <c r="B69" s="63">
        <v>58</v>
      </c>
      <c r="C69" s="64" t="s">
        <v>12</v>
      </c>
      <c r="D69" s="63" t="s">
        <v>93</v>
      </c>
      <c r="E69" s="65" t="s">
        <v>306</v>
      </c>
      <c r="F69" s="66" t="s">
        <v>389</v>
      </c>
      <c r="G69" s="63" t="s">
        <v>54</v>
      </c>
      <c r="H69" s="63">
        <v>3</v>
      </c>
      <c r="I69" s="63">
        <f t="shared" si="9"/>
        <v>1</v>
      </c>
      <c r="J69" s="74">
        <f t="shared" ca="1" si="10"/>
        <v>0.14869888475836432</v>
      </c>
      <c r="K69" s="75">
        <f t="shared" ca="1" si="8"/>
        <v>1.4869888475836431E-3</v>
      </c>
    </row>
    <row r="70" spans="2:11" x14ac:dyDescent="0.25">
      <c r="B70" s="63">
        <v>59</v>
      </c>
      <c r="C70" s="64" t="s">
        <v>12</v>
      </c>
      <c r="D70" s="63" t="s">
        <v>93</v>
      </c>
      <c r="E70" s="65" t="s">
        <v>306</v>
      </c>
      <c r="F70" s="66" t="s">
        <v>128</v>
      </c>
      <c r="G70" s="63" t="s">
        <v>54</v>
      </c>
      <c r="H70" s="63">
        <v>2</v>
      </c>
      <c r="I70" s="63">
        <f t="shared" si="9"/>
        <v>3</v>
      </c>
      <c r="J70" s="74">
        <f t="shared" ca="1" si="10"/>
        <v>0.44609665427509293</v>
      </c>
      <c r="K70" s="75">
        <f t="shared" ca="1" si="8"/>
        <v>4.4609665427509295E-3</v>
      </c>
    </row>
    <row r="71" spans="2:11" x14ac:dyDescent="0.25">
      <c r="B71" s="63">
        <v>60</v>
      </c>
      <c r="C71" s="64" t="s">
        <v>12</v>
      </c>
      <c r="D71" s="63" t="s">
        <v>93</v>
      </c>
      <c r="E71" s="65" t="s">
        <v>307</v>
      </c>
      <c r="F71" s="66" t="s">
        <v>390</v>
      </c>
      <c r="G71" s="63" t="s">
        <v>13</v>
      </c>
      <c r="H71" s="63">
        <v>1</v>
      </c>
      <c r="I71" s="63">
        <f t="shared" si="9"/>
        <v>5</v>
      </c>
      <c r="J71" s="74">
        <f t="shared" ca="1" si="10"/>
        <v>0.74349442379182162</v>
      </c>
      <c r="K71" s="75">
        <f t="shared" ca="1" si="8"/>
        <v>7.4349442379182161E-3</v>
      </c>
    </row>
    <row r="72" spans="2:11" x14ac:dyDescent="0.25">
      <c r="B72" s="63">
        <v>61</v>
      </c>
      <c r="C72" s="64" t="s">
        <v>12</v>
      </c>
      <c r="D72" s="63" t="s">
        <v>18</v>
      </c>
      <c r="E72" s="65" t="s">
        <v>308</v>
      </c>
      <c r="F72" s="66" t="s">
        <v>391</v>
      </c>
      <c r="G72" s="63" t="s">
        <v>18</v>
      </c>
      <c r="H72" s="63">
        <v>1</v>
      </c>
      <c r="I72" s="63">
        <f t="shared" si="9"/>
        <v>5</v>
      </c>
      <c r="J72" s="74">
        <f t="shared" ca="1" si="10"/>
        <v>0.74349442379182162</v>
      </c>
      <c r="K72" s="75">
        <f t="shared" ca="1" si="8"/>
        <v>7.4349442379182161E-3</v>
      </c>
    </row>
    <row r="73" spans="2:11" x14ac:dyDescent="0.25">
      <c r="B73" s="63">
        <v>62</v>
      </c>
      <c r="C73" s="64" t="s">
        <v>12</v>
      </c>
      <c r="D73" s="63" t="s">
        <v>18</v>
      </c>
      <c r="E73" s="65" t="s">
        <v>308</v>
      </c>
      <c r="F73" s="66" t="s">
        <v>392</v>
      </c>
      <c r="G73" s="63" t="s">
        <v>18</v>
      </c>
      <c r="H73" s="63">
        <v>1</v>
      </c>
      <c r="I73" s="63">
        <f t="shared" si="9"/>
        <v>5</v>
      </c>
      <c r="J73" s="74">
        <f t="shared" ca="1" si="10"/>
        <v>0.74349442379182162</v>
      </c>
      <c r="K73" s="75">
        <f t="shared" ca="1" si="8"/>
        <v>7.4349442379182161E-3</v>
      </c>
    </row>
    <row r="74" spans="2:11" x14ac:dyDescent="0.25">
      <c r="B74" s="63">
        <v>63</v>
      </c>
      <c r="C74" s="64" t="s">
        <v>12</v>
      </c>
      <c r="D74" s="63" t="s">
        <v>18</v>
      </c>
      <c r="E74" s="65" t="s">
        <v>308</v>
      </c>
      <c r="F74" s="66" t="s">
        <v>393</v>
      </c>
      <c r="G74" s="63" t="s">
        <v>18</v>
      </c>
      <c r="H74" s="63">
        <v>1</v>
      </c>
      <c r="I74" s="63">
        <f t="shared" si="9"/>
        <v>5</v>
      </c>
      <c r="J74" s="74">
        <f t="shared" ca="1" si="10"/>
        <v>0.74349442379182162</v>
      </c>
      <c r="K74" s="75">
        <f t="shared" ca="1" si="8"/>
        <v>7.4349442379182161E-3</v>
      </c>
    </row>
    <row r="75" spans="2:11" x14ac:dyDescent="0.25">
      <c r="B75" s="63">
        <v>64</v>
      </c>
      <c r="C75" s="64" t="s">
        <v>12</v>
      </c>
      <c r="D75" s="63" t="s">
        <v>18</v>
      </c>
      <c r="E75" s="65" t="s">
        <v>308</v>
      </c>
      <c r="F75" s="66" t="s">
        <v>394</v>
      </c>
      <c r="G75" s="63" t="s">
        <v>18</v>
      </c>
      <c r="H75" s="63">
        <v>1</v>
      </c>
      <c r="I75" s="63">
        <f t="shared" si="9"/>
        <v>5</v>
      </c>
      <c r="J75" s="74">
        <f t="shared" ca="1" si="10"/>
        <v>0.74349442379182162</v>
      </c>
      <c r="K75" s="75">
        <f t="shared" ca="1" si="8"/>
        <v>7.4349442379182161E-3</v>
      </c>
    </row>
    <row r="76" spans="2:11" x14ac:dyDescent="0.25">
      <c r="B76" s="63">
        <v>65</v>
      </c>
      <c r="C76" s="64" t="s">
        <v>12</v>
      </c>
      <c r="D76" s="63" t="s">
        <v>309</v>
      </c>
      <c r="E76" s="65" t="s">
        <v>310</v>
      </c>
      <c r="F76" s="66" t="s">
        <v>169</v>
      </c>
      <c r="G76" s="63" t="s">
        <v>37</v>
      </c>
      <c r="H76" s="67">
        <v>3</v>
      </c>
      <c r="I76" s="63">
        <f t="shared" ref="I76:I107" si="11">IF(H76=1,5,IF(H76=2,3,1))</f>
        <v>1</v>
      </c>
      <c r="J76" s="74">
        <f t="shared" ref="J76:J107" ca="1" si="12">I76*$G$5</f>
        <v>0.14869888475836432</v>
      </c>
      <c r="K76" s="75">
        <f t="shared" ca="1" si="8"/>
        <v>1.4869888475836431E-3</v>
      </c>
    </row>
    <row r="77" spans="2:11" x14ac:dyDescent="0.25">
      <c r="B77" s="63">
        <v>66</v>
      </c>
      <c r="C77" s="64" t="s">
        <v>12</v>
      </c>
      <c r="D77" s="63" t="s">
        <v>309</v>
      </c>
      <c r="E77" s="65" t="s">
        <v>310</v>
      </c>
      <c r="F77" s="66" t="s">
        <v>170</v>
      </c>
      <c r="G77" s="63" t="s">
        <v>37</v>
      </c>
      <c r="H77" s="67">
        <v>3</v>
      </c>
      <c r="I77" s="63">
        <f t="shared" si="11"/>
        <v>1</v>
      </c>
      <c r="J77" s="74">
        <f t="shared" ca="1" si="12"/>
        <v>0.14869888475836432</v>
      </c>
      <c r="K77" s="75">
        <f t="shared" ref="K77:K140" ca="1" si="13">J77/100</f>
        <v>1.4869888475836431E-3</v>
      </c>
    </row>
    <row r="78" spans="2:11" x14ac:dyDescent="0.25">
      <c r="B78" s="63">
        <v>67</v>
      </c>
      <c r="C78" s="64" t="s">
        <v>12</v>
      </c>
      <c r="D78" s="63" t="s">
        <v>309</v>
      </c>
      <c r="E78" s="65" t="s">
        <v>310</v>
      </c>
      <c r="F78" s="68" t="s">
        <v>171</v>
      </c>
      <c r="G78" s="63" t="s">
        <v>37</v>
      </c>
      <c r="H78" s="67">
        <v>3</v>
      </c>
      <c r="I78" s="63">
        <f t="shared" si="11"/>
        <v>1</v>
      </c>
      <c r="J78" s="74">
        <f t="shared" ca="1" si="12"/>
        <v>0.14869888475836432</v>
      </c>
      <c r="K78" s="75">
        <f t="shared" ca="1" si="13"/>
        <v>1.4869888475836431E-3</v>
      </c>
    </row>
    <row r="79" spans="2:11" x14ac:dyDescent="0.25">
      <c r="B79" s="63">
        <v>68</v>
      </c>
      <c r="C79" s="64" t="s">
        <v>12</v>
      </c>
      <c r="D79" s="63" t="s">
        <v>309</v>
      </c>
      <c r="E79" s="65" t="s">
        <v>25</v>
      </c>
      <c r="F79" s="66" t="s">
        <v>395</v>
      </c>
      <c r="G79" s="63" t="s">
        <v>20</v>
      </c>
      <c r="H79" s="63">
        <v>1</v>
      </c>
      <c r="I79" s="63">
        <f t="shared" si="11"/>
        <v>5</v>
      </c>
      <c r="J79" s="74">
        <f t="shared" ca="1" si="12"/>
        <v>0.74349442379182162</v>
      </c>
      <c r="K79" s="75">
        <f t="shared" ca="1" si="13"/>
        <v>7.4349442379182161E-3</v>
      </c>
    </row>
    <row r="80" spans="2:11" x14ac:dyDescent="0.25">
      <c r="B80" s="63">
        <v>69</v>
      </c>
      <c r="C80" s="64" t="s">
        <v>12</v>
      </c>
      <c r="D80" s="63" t="s">
        <v>309</v>
      </c>
      <c r="E80" s="65" t="s">
        <v>25</v>
      </c>
      <c r="F80" s="66" t="s">
        <v>396</v>
      </c>
      <c r="G80" s="63" t="s">
        <v>20</v>
      </c>
      <c r="H80" s="63">
        <v>3</v>
      </c>
      <c r="I80" s="63">
        <f t="shared" si="11"/>
        <v>1</v>
      </c>
      <c r="J80" s="74">
        <f t="shared" ca="1" si="12"/>
        <v>0.14869888475836432</v>
      </c>
      <c r="K80" s="75">
        <f t="shared" ca="1" si="13"/>
        <v>1.4869888475836431E-3</v>
      </c>
    </row>
    <row r="81" spans="2:11" x14ac:dyDescent="0.25">
      <c r="B81" s="63">
        <v>70</v>
      </c>
      <c r="C81" s="64" t="s">
        <v>12</v>
      </c>
      <c r="D81" s="63" t="s">
        <v>309</v>
      </c>
      <c r="E81" s="65" t="s">
        <v>25</v>
      </c>
      <c r="F81" s="66" t="s">
        <v>162</v>
      </c>
      <c r="G81" s="63" t="s">
        <v>20</v>
      </c>
      <c r="H81" s="63">
        <v>3</v>
      </c>
      <c r="I81" s="63">
        <f t="shared" si="11"/>
        <v>1</v>
      </c>
      <c r="J81" s="74">
        <f t="shared" ca="1" si="12"/>
        <v>0.14869888475836432</v>
      </c>
      <c r="K81" s="75">
        <f t="shared" ca="1" si="13"/>
        <v>1.4869888475836431E-3</v>
      </c>
    </row>
    <row r="82" spans="2:11" x14ac:dyDescent="0.25">
      <c r="B82" s="63">
        <v>71</v>
      </c>
      <c r="C82" s="64" t="s">
        <v>12</v>
      </c>
      <c r="D82" s="63" t="s">
        <v>309</v>
      </c>
      <c r="E82" s="65" t="s">
        <v>25</v>
      </c>
      <c r="F82" s="66" t="s">
        <v>397</v>
      </c>
      <c r="G82" s="63" t="s">
        <v>20</v>
      </c>
      <c r="H82" s="63">
        <v>1</v>
      </c>
      <c r="I82" s="63">
        <f t="shared" si="11"/>
        <v>5</v>
      </c>
      <c r="J82" s="74">
        <f t="shared" ca="1" si="12"/>
        <v>0.74349442379182162</v>
      </c>
      <c r="K82" s="75">
        <f t="shared" ca="1" si="13"/>
        <v>7.4349442379182161E-3</v>
      </c>
    </row>
    <row r="83" spans="2:11" x14ac:dyDescent="0.25">
      <c r="B83" s="63">
        <v>72</v>
      </c>
      <c r="C83" s="64" t="s">
        <v>12</v>
      </c>
      <c r="D83" s="63" t="s">
        <v>309</v>
      </c>
      <c r="E83" s="65" t="s">
        <v>25</v>
      </c>
      <c r="F83" s="66" t="s">
        <v>398</v>
      </c>
      <c r="G83" s="63" t="s">
        <v>20</v>
      </c>
      <c r="H83" s="63">
        <v>1</v>
      </c>
      <c r="I83" s="63">
        <f t="shared" si="11"/>
        <v>5</v>
      </c>
      <c r="J83" s="74">
        <f t="shared" ca="1" si="12"/>
        <v>0.74349442379182162</v>
      </c>
      <c r="K83" s="75">
        <f t="shared" ca="1" si="13"/>
        <v>7.4349442379182161E-3</v>
      </c>
    </row>
    <row r="84" spans="2:11" x14ac:dyDescent="0.25">
      <c r="B84" s="63">
        <v>73</v>
      </c>
      <c r="C84" s="64" t="s">
        <v>12</v>
      </c>
      <c r="D84" s="63" t="s">
        <v>309</v>
      </c>
      <c r="E84" s="65" t="s">
        <v>25</v>
      </c>
      <c r="F84" s="66" t="s">
        <v>399</v>
      </c>
      <c r="G84" s="63" t="s">
        <v>20</v>
      </c>
      <c r="H84" s="63">
        <v>1</v>
      </c>
      <c r="I84" s="63">
        <f t="shared" si="11"/>
        <v>5</v>
      </c>
      <c r="J84" s="74">
        <f t="shared" ca="1" si="12"/>
        <v>0.74349442379182162</v>
      </c>
      <c r="K84" s="75">
        <f t="shared" ca="1" si="13"/>
        <v>7.4349442379182161E-3</v>
      </c>
    </row>
    <row r="85" spans="2:11" x14ac:dyDescent="0.25">
      <c r="B85" s="63">
        <v>74</v>
      </c>
      <c r="C85" s="64" t="s">
        <v>12</v>
      </c>
      <c r="D85" s="63" t="s">
        <v>309</v>
      </c>
      <c r="E85" s="65" t="s">
        <v>25</v>
      </c>
      <c r="F85" s="66" t="s">
        <v>400</v>
      </c>
      <c r="G85" s="63" t="s">
        <v>20</v>
      </c>
      <c r="H85" s="63">
        <v>1</v>
      </c>
      <c r="I85" s="63">
        <f t="shared" si="11"/>
        <v>5</v>
      </c>
      <c r="J85" s="74">
        <f t="shared" ca="1" si="12"/>
        <v>0.74349442379182162</v>
      </c>
      <c r="K85" s="75">
        <f t="shared" ca="1" si="13"/>
        <v>7.4349442379182161E-3</v>
      </c>
    </row>
    <row r="86" spans="2:11" x14ac:dyDescent="0.25">
      <c r="B86" s="63">
        <v>75</v>
      </c>
      <c r="C86" s="64" t="s">
        <v>12</v>
      </c>
      <c r="D86" s="63" t="s">
        <v>309</v>
      </c>
      <c r="E86" s="65" t="s">
        <v>311</v>
      </c>
      <c r="F86" s="66" t="s">
        <v>401</v>
      </c>
      <c r="G86" s="63" t="s">
        <v>31</v>
      </c>
      <c r="H86" s="63">
        <v>3</v>
      </c>
      <c r="I86" s="63">
        <f t="shared" si="11"/>
        <v>1</v>
      </c>
      <c r="J86" s="74">
        <f t="shared" ca="1" si="12"/>
        <v>0.14869888475836432</v>
      </c>
      <c r="K86" s="75">
        <f t="shared" ca="1" si="13"/>
        <v>1.4869888475836431E-3</v>
      </c>
    </row>
    <row r="87" spans="2:11" x14ac:dyDescent="0.25">
      <c r="B87" s="63">
        <v>76</v>
      </c>
      <c r="C87" s="64" t="s">
        <v>12</v>
      </c>
      <c r="D87" s="63" t="s">
        <v>309</v>
      </c>
      <c r="E87" s="65" t="s">
        <v>311</v>
      </c>
      <c r="F87" s="66" t="s">
        <v>147</v>
      </c>
      <c r="G87" s="63" t="s">
        <v>31</v>
      </c>
      <c r="H87" s="63">
        <v>3</v>
      </c>
      <c r="I87" s="63">
        <f t="shared" si="11"/>
        <v>1</v>
      </c>
      <c r="J87" s="74">
        <f t="shared" ca="1" si="12"/>
        <v>0.14869888475836432</v>
      </c>
      <c r="K87" s="75">
        <f t="shared" ca="1" si="13"/>
        <v>1.4869888475836431E-3</v>
      </c>
    </row>
    <row r="88" spans="2:11" x14ac:dyDescent="0.25">
      <c r="B88" s="63">
        <v>77</v>
      </c>
      <c r="C88" s="64" t="s">
        <v>12</v>
      </c>
      <c r="D88" s="63" t="s">
        <v>309</v>
      </c>
      <c r="E88" s="65" t="s">
        <v>311</v>
      </c>
      <c r="F88" s="66" t="s">
        <v>148</v>
      </c>
      <c r="G88" s="63" t="s">
        <v>31</v>
      </c>
      <c r="H88" s="63">
        <v>3</v>
      </c>
      <c r="I88" s="63">
        <f t="shared" si="11"/>
        <v>1</v>
      </c>
      <c r="J88" s="74">
        <f t="shared" ca="1" si="12"/>
        <v>0.14869888475836432</v>
      </c>
      <c r="K88" s="75">
        <f t="shared" ca="1" si="13"/>
        <v>1.4869888475836431E-3</v>
      </c>
    </row>
    <row r="89" spans="2:11" x14ac:dyDescent="0.25">
      <c r="B89" s="63">
        <v>78</v>
      </c>
      <c r="C89" s="64" t="s">
        <v>12</v>
      </c>
      <c r="D89" s="63" t="s">
        <v>309</v>
      </c>
      <c r="E89" s="65" t="s">
        <v>311</v>
      </c>
      <c r="F89" s="66" t="s">
        <v>149</v>
      </c>
      <c r="G89" s="63" t="s">
        <v>31</v>
      </c>
      <c r="H89" s="63">
        <v>3</v>
      </c>
      <c r="I89" s="63">
        <f t="shared" si="11"/>
        <v>1</v>
      </c>
      <c r="J89" s="74">
        <f t="shared" ca="1" si="12"/>
        <v>0.14869888475836432</v>
      </c>
      <c r="K89" s="75">
        <f t="shared" ca="1" si="13"/>
        <v>1.4869888475836431E-3</v>
      </c>
    </row>
    <row r="90" spans="2:11" x14ac:dyDescent="0.25">
      <c r="B90" s="63">
        <v>79</v>
      </c>
      <c r="C90" s="64" t="s">
        <v>12</v>
      </c>
      <c r="D90" s="63" t="s">
        <v>309</v>
      </c>
      <c r="E90" s="65" t="s">
        <v>311</v>
      </c>
      <c r="F90" s="66" t="s">
        <v>150</v>
      </c>
      <c r="G90" s="63" t="s">
        <v>31</v>
      </c>
      <c r="H90" s="63">
        <v>3</v>
      </c>
      <c r="I90" s="63">
        <f t="shared" si="11"/>
        <v>1</v>
      </c>
      <c r="J90" s="74">
        <f t="shared" ca="1" si="12"/>
        <v>0.14869888475836432</v>
      </c>
      <c r="K90" s="75">
        <f t="shared" ca="1" si="13"/>
        <v>1.4869888475836431E-3</v>
      </c>
    </row>
    <row r="91" spans="2:11" x14ac:dyDescent="0.25">
      <c r="B91" s="63">
        <v>80</v>
      </c>
      <c r="C91" s="64" t="s">
        <v>12</v>
      </c>
      <c r="D91" s="63" t="s">
        <v>309</v>
      </c>
      <c r="E91" s="65" t="s">
        <v>311</v>
      </c>
      <c r="F91" s="66" t="s">
        <v>152</v>
      </c>
      <c r="G91" s="63" t="s">
        <v>31</v>
      </c>
      <c r="H91" s="63">
        <v>3</v>
      </c>
      <c r="I91" s="63">
        <f t="shared" si="11"/>
        <v>1</v>
      </c>
      <c r="J91" s="74">
        <f t="shared" ca="1" si="12"/>
        <v>0.14869888475836432</v>
      </c>
      <c r="K91" s="75">
        <f t="shared" ca="1" si="13"/>
        <v>1.4869888475836431E-3</v>
      </c>
    </row>
    <row r="92" spans="2:11" x14ac:dyDescent="0.25">
      <c r="B92" s="63">
        <v>81</v>
      </c>
      <c r="C92" s="64" t="s">
        <v>12</v>
      </c>
      <c r="D92" s="63" t="s">
        <v>309</v>
      </c>
      <c r="E92" s="65" t="s">
        <v>311</v>
      </c>
      <c r="F92" s="66" t="s">
        <v>153</v>
      </c>
      <c r="G92" s="63" t="s">
        <v>31</v>
      </c>
      <c r="H92" s="63">
        <v>3</v>
      </c>
      <c r="I92" s="63">
        <f t="shared" si="11"/>
        <v>1</v>
      </c>
      <c r="J92" s="74">
        <f t="shared" ca="1" si="12"/>
        <v>0.14869888475836432</v>
      </c>
      <c r="K92" s="75">
        <f t="shared" ca="1" si="13"/>
        <v>1.4869888475836431E-3</v>
      </c>
    </row>
    <row r="93" spans="2:11" x14ac:dyDescent="0.25">
      <c r="B93" s="63">
        <v>82</v>
      </c>
      <c r="C93" s="64" t="s">
        <v>12</v>
      </c>
      <c r="D93" s="63" t="s">
        <v>309</v>
      </c>
      <c r="E93" s="65" t="s">
        <v>311</v>
      </c>
      <c r="F93" s="66" t="s">
        <v>402</v>
      </c>
      <c r="G93" s="63" t="s">
        <v>31</v>
      </c>
      <c r="H93" s="63">
        <v>1</v>
      </c>
      <c r="I93" s="63">
        <f t="shared" si="11"/>
        <v>5</v>
      </c>
      <c r="J93" s="74">
        <f t="shared" ca="1" si="12"/>
        <v>0.74349442379182162</v>
      </c>
      <c r="K93" s="75">
        <f t="shared" ca="1" si="13"/>
        <v>7.4349442379182161E-3</v>
      </c>
    </row>
    <row r="94" spans="2:11" x14ac:dyDescent="0.25">
      <c r="B94" s="63">
        <v>83</v>
      </c>
      <c r="C94" s="64" t="s">
        <v>12</v>
      </c>
      <c r="D94" s="63" t="s">
        <v>309</v>
      </c>
      <c r="E94" s="65" t="s">
        <v>311</v>
      </c>
      <c r="F94" s="66" t="s">
        <v>403</v>
      </c>
      <c r="G94" s="63" t="s">
        <v>31</v>
      </c>
      <c r="H94" s="63">
        <v>1</v>
      </c>
      <c r="I94" s="63">
        <f t="shared" si="11"/>
        <v>5</v>
      </c>
      <c r="J94" s="74">
        <f t="shared" ca="1" si="12"/>
        <v>0.74349442379182162</v>
      </c>
      <c r="K94" s="75">
        <f t="shared" ca="1" si="13"/>
        <v>7.4349442379182161E-3</v>
      </c>
    </row>
    <row r="95" spans="2:11" x14ac:dyDescent="0.25">
      <c r="B95" s="63">
        <v>84</v>
      </c>
      <c r="C95" s="64" t="s">
        <v>12</v>
      </c>
      <c r="D95" s="63" t="s">
        <v>309</v>
      </c>
      <c r="E95" s="65" t="s">
        <v>312</v>
      </c>
      <c r="F95" s="66" t="s">
        <v>154</v>
      </c>
      <c r="G95" s="63" t="s">
        <v>54</v>
      </c>
      <c r="H95" s="63">
        <v>3</v>
      </c>
      <c r="I95" s="63">
        <f t="shared" si="11"/>
        <v>1</v>
      </c>
      <c r="J95" s="74">
        <f t="shared" ca="1" si="12"/>
        <v>0.14869888475836432</v>
      </c>
      <c r="K95" s="75">
        <f t="shared" ca="1" si="13"/>
        <v>1.4869888475836431E-3</v>
      </c>
    </row>
    <row r="96" spans="2:11" x14ac:dyDescent="0.25">
      <c r="B96" s="63">
        <v>85</v>
      </c>
      <c r="C96" s="64" t="s">
        <v>12</v>
      </c>
      <c r="D96" s="63" t="s">
        <v>309</v>
      </c>
      <c r="E96" s="65" t="s">
        <v>312</v>
      </c>
      <c r="F96" s="66" t="s">
        <v>156</v>
      </c>
      <c r="G96" s="63" t="s">
        <v>54</v>
      </c>
      <c r="H96" s="63">
        <v>3</v>
      </c>
      <c r="I96" s="63">
        <f t="shared" si="11"/>
        <v>1</v>
      </c>
      <c r="J96" s="74">
        <f t="shared" ca="1" si="12"/>
        <v>0.14869888475836432</v>
      </c>
      <c r="K96" s="75">
        <f t="shared" ca="1" si="13"/>
        <v>1.4869888475836431E-3</v>
      </c>
    </row>
    <row r="97" spans="2:11" x14ac:dyDescent="0.25">
      <c r="B97" s="63">
        <v>86</v>
      </c>
      <c r="C97" s="64" t="s">
        <v>12</v>
      </c>
      <c r="D97" s="63" t="s">
        <v>309</v>
      </c>
      <c r="E97" s="65" t="s">
        <v>312</v>
      </c>
      <c r="F97" s="66" t="s">
        <v>157</v>
      </c>
      <c r="G97" s="63" t="s">
        <v>54</v>
      </c>
      <c r="H97" s="63">
        <v>3</v>
      </c>
      <c r="I97" s="63">
        <f t="shared" si="11"/>
        <v>1</v>
      </c>
      <c r="J97" s="74">
        <f t="shared" ca="1" si="12"/>
        <v>0.14869888475836432</v>
      </c>
      <c r="K97" s="75">
        <f t="shared" ca="1" si="13"/>
        <v>1.4869888475836431E-3</v>
      </c>
    </row>
    <row r="98" spans="2:11" x14ac:dyDescent="0.25">
      <c r="B98" s="63">
        <v>87</v>
      </c>
      <c r="C98" s="64" t="s">
        <v>12</v>
      </c>
      <c r="D98" s="63" t="s">
        <v>309</v>
      </c>
      <c r="E98" s="65" t="s">
        <v>312</v>
      </c>
      <c r="F98" s="66" t="s">
        <v>158</v>
      </c>
      <c r="G98" s="63" t="s">
        <v>54</v>
      </c>
      <c r="H98" s="63">
        <v>3</v>
      </c>
      <c r="I98" s="63">
        <f t="shared" si="11"/>
        <v>1</v>
      </c>
      <c r="J98" s="74">
        <f t="shared" ca="1" si="12"/>
        <v>0.14869888475836432</v>
      </c>
      <c r="K98" s="75">
        <f t="shared" ca="1" si="13"/>
        <v>1.4869888475836431E-3</v>
      </c>
    </row>
    <row r="99" spans="2:11" x14ac:dyDescent="0.25">
      <c r="B99" s="63">
        <v>88</v>
      </c>
      <c r="C99" s="64" t="s">
        <v>12</v>
      </c>
      <c r="D99" s="63" t="s">
        <v>309</v>
      </c>
      <c r="E99" s="65" t="s">
        <v>312</v>
      </c>
      <c r="F99" s="66" t="s">
        <v>159</v>
      </c>
      <c r="G99" s="63" t="s">
        <v>54</v>
      </c>
      <c r="H99" s="63">
        <v>3</v>
      </c>
      <c r="I99" s="63">
        <f t="shared" si="11"/>
        <v>1</v>
      </c>
      <c r="J99" s="74">
        <f t="shared" ca="1" si="12"/>
        <v>0.14869888475836432</v>
      </c>
      <c r="K99" s="75">
        <f t="shared" ca="1" si="13"/>
        <v>1.4869888475836431E-3</v>
      </c>
    </row>
    <row r="100" spans="2:11" x14ac:dyDescent="0.25">
      <c r="B100" s="63">
        <v>89</v>
      </c>
      <c r="C100" s="64" t="s">
        <v>12</v>
      </c>
      <c r="D100" s="63" t="s">
        <v>309</v>
      </c>
      <c r="E100" s="65" t="s">
        <v>312</v>
      </c>
      <c r="F100" s="66" t="s">
        <v>160</v>
      </c>
      <c r="G100" s="63" t="s">
        <v>54</v>
      </c>
      <c r="H100" s="63">
        <v>3</v>
      </c>
      <c r="I100" s="63">
        <f t="shared" si="11"/>
        <v>1</v>
      </c>
      <c r="J100" s="74">
        <f t="shared" ca="1" si="12"/>
        <v>0.14869888475836432</v>
      </c>
      <c r="K100" s="75">
        <f t="shared" ca="1" si="13"/>
        <v>1.4869888475836431E-3</v>
      </c>
    </row>
    <row r="101" spans="2:11" x14ac:dyDescent="0.25">
      <c r="B101" s="63">
        <v>90</v>
      </c>
      <c r="C101" s="64" t="s">
        <v>12</v>
      </c>
      <c r="D101" s="63" t="s">
        <v>309</v>
      </c>
      <c r="E101" s="65" t="s">
        <v>312</v>
      </c>
      <c r="F101" s="66" t="s">
        <v>161</v>
      </c>
      <c r="G101" s="63" t="s">
        <v>54</v>
      </c>
      <c r="H101" s="63">
        <v>3</v>
      </c>
      <c r="I101" s="63">
        <f t="shared" si="11"/>
        <v>1</v>
      </c>
      <c r="J101" s="74">
        <f t="shared" ca="1" si="12"/>
        <v>0.14869888475836432</v>
      </c>
      <c r="K101" s="75">
        <f t="shared" ca="1" si="13"/>
        <v>1.4869888475836431E-3</v>
      </c>
    </row>
    <row r="102" spans="2:11" x14ac:dyDescent="0.25">
      <c r="B102" s="63">
        <v>91</v>
      </c>
      <c r="C102" s="64" t="s">
        <v>12</v>
      </c>
      <c r="D102" s="63" t="s">
        <v>313</v>
      </c>
      <c r="E102" s="65" t="s">
        <v>314</v>
      </c>
      <c r="F102" s="66" t="s">
        <v>404</v>
      </c>
      <c r="G102" s="63" t="s">
        <v>20</v>
      </c>
      <c r="H102" s="63">
        <v>3</v>
      </c>
      <c r="I102" s="63">
        <f t="shared" si="11"/>
        <v>1</v>
      </c>
      <c r="J102" s="74">
        <f t="shared" ca="1" si="12"/>
        <v>0.14869888475836432</v>
      </c>
      <c r="K102" s="75">
        <f t="shared" ca="1" si="13"/>
        <v>1.4869888475836431E-3</v>
      </c>
    </row>
    <row r="103" spans="2:11" x14ac:dyDescent="0.25">
      <c r="B103" s="63">
        <v>92</v>
      </c>
      <c r="C103" s="64" t="s">
        <v>12</v>
      </c>
      <c r="D103" s="63" t="s">
        <v>313</v>
      </c>
      <c r="E103" s="65" t="s">
        <v>314</v>
      </c>
      <c r="F103" s="66" t="s">
        <v>405</v>
      </c>
      <c r="G103" s="63" t="s">
        <v>20</v>
      </c>
      <c r="H103" s="63">
        <v>3</v>
      </c>
      <c r="I103" s="63">
        <f t="shared" si="11"/>
        <v>1</v>
      </c>
      <c r="J103" s="74">
        <f t="shared" ca="1" si="12"/>
        <v>0.14869888475836432</v>
      </c>
      <c r="K103" s="75">
        <f t="shared" ca="1" si="13"/>
        <v>1.4869888475836431E-3</v>
      </c>
    </row>
    <row r="104" spans="2:11" x14ac:dyDescent="0.25">
      <c r="B104" s="63">
        <v>93</v>
      </c>
      <c r="C104" s="64" t="s">
        <v>12</v>
      </c>
      <c r="D104" s="63" t="s">
        <v>313</v>
      </c>
      <c r="E104" s="65" t="s">
        <v>314</v>
      </c>
      <c r="F104" s="66" t="s">
        <v>406</v>
      </c>
      <c r="G104" s="63" t="s">
        <v>20</v>
      </c>
      <c r="H104" s="63">
        <v>3</v>
      </c>
      <c r="I104" s="63">
        <f t="shared" si="11"/>
        <v>1</v>
      </c>
      <c r="J104" s="74">
        <f t="shared" ca="1" si="12"/>
        <v>0.14869888475836432</v>
      </c>
      <c r="K104" s="75">
        <f t="shared" ca="1" si="13"/>
        <v>1.4869888475836431E-3</v>
      </c>
    </row>
    <row r="105" spans="2:11" x14ac:dyDescent="0.25">
      <c r="B105" s="63">
        <v>94</v>
      </c>
      <c r="C105" s="64" t="s">
        <v>12</v>
      </c>
      <c r="D105" s="63" t="s">
        <v>313</v>
      </c>
      <c r="E105" s="65" t="s">
        <v>314</v>
      </c>
      <c r="F105" s="66" t="s">
        <v>181</v>
      </c>
      <c r="G105" s="63" t="s">
        <v>20</v>
      </c>
      <c r="H105" s="63">
        <v>2</v>
      </c>
      <c r="I105" s="63">
        <f t="shared" si="11"/>
        <v>3</v>
      </c>
      <c r="J105" s="74">
        <f t="shared" ca="1" si="12"/>
        <v>0.44609665427509293</v>
      </c>
      <c r="K105" s="75">
        <f t="shared" ca="1" si="13"/>
        <v>4.4609665427509295E-3</v>
      </c>
    </row>
    <row r="106" spans="2:11" x14ac:dyDescent="0.25">
      <c r="B106" s="63">
        <v>95</v>
      </c>
      <c r="C106" s="64" t="s">
        <v>12</v>
      </c>
      <c r="D106" s="63" t="s">
        <v>313</v>
      </c>
      <c r="E106" s="65" t="s">
        <v>314</v>
      </c>
      <c r="F106" s="66" t="s">
        <v>407</v>
      </c>
      <c r="G106" s="63" t="s">
        <v>20</v>
      </c>
      <c r="H106" s="63">
        <v>3</v>
      </c>
      <c r="I106" s="63">
        <f t="shared" si="11"/>
        <v>1</v>
      </c>
      <c r="J106" s="74">
        <f t="shared" ca="1" si="12"/>
        <v>0.14869888475836432</v>
      </c>
      <c r="K106" s="75">
        <f t="shared" ca="1" si="13"/>
        <v>1.4869888475836431E-3</v>
      </c>
    </row>
    <row r="107" spans="2:11" x14ac:dyDescent="0.25">
      <c r="B107" s="63">
        <v>96</v>
      </c>
      <c r="C107" s="64" t="s">
        <v>12</v>
      </c>
      <c r="D107" s="63" t="s">
        <v>313</v>
      </c>
      <c r="E107" s="65" t="s">
        <v>314</v>
      </c>
      <c r="F107" s="66" t="s">
        <v>186</v>
      </c>
      <c r="G107" s="63" t="s">
        <v>20</v>
      </c>
      <c r="H107" s="63">
        <v>2</v>
      </c>
      <c r="I107" s="63">
        <f t="shared" si="11"/>
        <v>3</v>
      </c>
      <c r="J107" s="74">
        <f t="shared" ca="1" si="12"/>
        <v>0.44609665427509293</v>
      </c>
      <c r="K107" s="75">
        <f t="shared" ca="1" si="13"/>
        <v>4.4609665427509295E-3</v>
      </c>
    </row>
    <row r="108" spans="2:11" x14ac:dyDescent="0.25">
      <c r="B108" s="63">
        <v>97</v>
      </c>
      <c r="C108" s="64" t="s">
        <v>12</v>
      </c>
      <c r="D108" s="63" t="s">
        <v>313</v>
      </c>
      <c r="E108" s="65" t="s">
        <v>315</v>
      </c>
      <c r="F108" s="66" t="s">
        <v>408</v>
      </c>
      <c r="G108" s="63" t="s">
        <v>31</v>
      </c>
      <c r="H108" s="63">
        <v>3</v>
      </c>
      <c r="I108" s="63">
        <f t="shared" ref="I108:I139" si="14">IF(H108=1,5,IF(H108=2,3,1))</f>
        <v>1</v>
      </c>
      <c r="J108" s="74">
        <f t="shared" ref="J108:J116" ca="1" si="15">I108*$G$5</f>
        <v>0.14869888475836432</v>
      </c>
      <c r="K108" s="75">
        <f t="shared" ca="1" si="13"/>
        <v>1.4869888475836431E-3</v>
      </c>
    </row>
    <row r="109" spans="2:11" x14ac:dyDescent="0.25">
      <c r="B109" s="63">
        <v>98</v>
      </c>
      <c r="C109" s="64" t="s">
        <v>12</v>
      </c>
      <c r="D109" s="63" t="s">
        <v>313</v>
      </c>
      <c r="E109" s="65" t="s">
        <v>315</v>
      </c>
      <c r="F109" s="66" t="s">
        <v>409</v>
      </c>
      <c r="G109" s="63" t="s">
        <v>31</v>
      </c>
      <c r="H109" s="63">
        <v>3</v>
      </c>
      <c r="I109" s="63">
        <f t="shared" si="14"/>
        <v>1</v>
      </c>
      <c r="J109" s="74">
        <f t="shared" ca="1" si="15"/>
        <v>0.14869888475836432</v>
      </c>
      <c r="K109" s="75">
        <f t="shared" ca="1" si="13"/>
        <v>1.4869888475836431E-3</v>
      </c>
    </row>
    <row r="110" spans="2:11" x14ac:dyDescent="0.25">
      <c r="B110" s="63">
        <v>99</v>
      </c>
      <c r="C110" s="64" t="s">
        <v>12</v>
      </c>
      <c r="D110" s="63" t="s">
        <v>313</v>
      </c>
      <c r="E110" s="65" t="s">
        <v>315</v>
      </c>
      <c r="F110" s="66" t="s">
        <v>410</v>
      </c>
      <c r="G110" s="63" t="s">
        <v>31</v>
      </c>
      <c r="H110" s="63">
        <v>2</v>
      </c>
      <c r="I110" s="63">
        <f t="shared" si="14"/>
        <v>3</v>
      </c>
      <c r="J110" s="74">
        <f t="shared" ca="1" si="15"/>
        <v>0.44609665427509293</v>
      </c>
      <c r="K110" s="75">
        <f t="shared" ca="1" si="13"/>
        <v>4.4609665427509295E-3</v>
      </c>
    </row>
    <row r="111" spans="2:11" x14ac:dyDescent="0.25">
      <c r="B111" s="63">
        <v>100</v>
      </c>
      <c r="C111" s="64" t="s">
        <v>12</v>
      </c>
      <c r="D111" s="63" t="s">
        <v>313</v>
      </c>
      <c r="E111" s="65" t="s">
        <v>315</v>
      </c>
      <c r="F111" s="66" t="s">
        <v>411</v>
      </c>
      <c r="G111" s="63" t="s">
        <v>31</v>
      </c>
      <c r="H111" s="63">
        <v>3</v>
      </c>
      <c r="I111" s="63">
        <f t="shared" si="14"/>
        <v>1</v>
      </c>
      <c r="J111" s="74">
        <f t="shared" ca="1" si="15"/>
        <v>0.14869888475836432</v>
      </c>
      <c r="K111" s="75">
        <f t="shared" ca="1" si="13"/>
        <v>1.4869888475836431E-3</v>
      </c>
    </row>
    <row r="112" spans="2:11" x14ac:dyDescent="0.25">
      <c r="B112" s="63">
        <v>101</v>
      </c>
      <c r="C112" s="64" t="s">
        <v>12</v>
      </c>
      <c r="D112" s="63" t="s">
        <v>313</v>
      </c>
      <c r="E112" s="65" t="s">
        <v>315</v>
      </c>
      <c r="F112" s="66" t="s">
        <v>412</v>
      </c>
      <c r="G112" s="63" t="s">
        <v>31</v>
      </c>
      <c r="H112" s="63">
        <v>3</v>
      </c>
      <c r="I112" s="63">
        <f t="shared" si="14"/>
        <v>1</v>
      </c>
      <c r="J112" s="74">
        <f t="shared" ca="1" si="15"/>
        <v>0.14869888475836432</v>
      </c>
      <c r="K112" s="75">
        <f t="shared" ca="1" si="13"/>
        <v>1.4869888475836431E-3</v>
      </c>
    </row>
    <row r="113" spans="2:11" x14ac:dyDescent="0.25">
      <c r="B113" s="63">
        <v>102</v>
      </c>
      <c r="C113" s="64" t="s">
        <v>12</v>
      </c>
      <c r="D113" s="63" t="s">
        <v>313</v>
      </c>
      <c r="E113" s="65" t="s">
        <v>316</v>
      </c>
      <c r="F113" s="66" t="s">
        <v>413</v>
      </c>
      <c r="G113" s="63" t="s">
        <v>54</v>
      </c>
      <c r="H113" s="63">
        <v>3</v>
      </c>
      <c r="I113" s="63">
        <f t="shared" si="14"/>
        <v>1</v>
      </c>
      <c r="J113" s="74">
        <f t="shared" ca="1" si="15"/>
        <v>0.14869888475836432</v>
      </c>
      <c r="K113" s="75">
        <f t="shared" ca="1" si="13"/>
        <v>1.4869888475836431E-3</v>
      </c>
    </row>
    <row r="114" spans="2:11" x14ac:dyDescent="0.25">
      <c r="B114" s="63">
        <v>103</v>
      </c>
      <c r="C114" s="64" t="s">
        <v>12</v>
      </c>
      <c r="D114" s="63" t="s">
        <v>313</v>
      </c>
      <c r="E114" s="65" t="s">
        <v>316</v>
      </c>
      <c r="F114" s="66" t="s">
        <v>414</v>
      </c>
      <c r="G114" s="63" t="s">
        <v>54</v>
      </c>
      <c r="H114" s="63">
        <v>3</v>
      </c>
      <c r="I114" s="63">
        <f t="shared" si="14"/>
        <v>1</v>
      </c>
      <c r="J114" s="74">
        <f t="shared" ca="1" si="15"/>
        <v>0.14869888475836432</v>
      </c>
      <c r="K114" s="75">
        <f t="shared" ca="1" si="13"/>
        <v>1.4869888475836431E-3</v>
      </c>
    </row>
    <row r="115" spans="2:11" x14ac:dyDescent="0.25">
      <c r="B115" s="63">
        <v>104</v>
      </c>
      <c r="C115" s="64" t="s">
        <v>12</v>
      </c>
      <c r="D115" s="63" t="s">
        <v>313</v>
      </c>
      <c r="E115" s="65" t="s">
        <v>316</v>
      </c>
      <c r="F115" s="66" t="s">
        <v>415</v>
      </c>
      <c r="G115" s="63" t="s">
        <v>54</v>
      </c>
      <c r="H115" s="63">
        <v>2</v>
      </c>
      <c r="I115" s="63">
        <f t="shared" si="14"/>
        <v>3</v>
      </c>
      <c r="J115" s="74">
        <f t="shared" ca="1" si="15"/>
        <v>0.44609665427509293</v>
      </c>
      <c r="K115" s="75">
        <f t="shared" ca="1" si="13"/>
        <v>4.4609665427509295E-3</v>
      </c>
    </row>
    <row r="116" spans="2:11" x14ac:dyDescent="0.25">
      <c r="B116" s="63">
        <v>105</v>
      </c>
      <c r="C116" s="64" t="s">
        <v>12</v>
      </c>
      <c r="D116" s="63" t="s">
        <v>313</v>
      </c>
      <c r="E116" s="65" t="s">
        <v>316</v>
      </c>
      <c r="F116" s="66" t="s">
        <v>416</v>
      </c>
      <c r="G116" s="63" t="s">
        <v>54</v>
      </c>
      <c r="H116" s="63">
        <v>3</v>
      </c>
      <c r="I116" s="63">
        <f t="shared" si="14"/>
        <v>1</v>
      </c>
      <c r="J116" s="74">
        <f t="shared" ca="1" si="15"/>
        <v>0.14869888475836432</v>
      </c>
      <c r="K116" s="75">
        <f t="shared" ca="1" si="13"/>
        <v>1.4869888475836431E-3</v>
      </c>
    </row>
    <row r="117" spans="2:11" x14ac:dyDescent="0.25">
      <c r="B117" s="63">
        <v>106</v>
      </c>
      <c r="C117" s="64" t="s">
        <v>317</v>
      </c>
      <c r="D117" s="63" t="s">
        <v>497</v>
      </c>
      <c r="E117" s="64" t="s">
        <v>319</v>
      </c>
      <c r="F117" s="64" t="s">
        <v>417</v>
      </c>
      <c r="G117" s="63" t="s">
        <v>20</v>
      </c>
      <c r="H117" s="63">
        <v>2</v>
      </c>
      <c r="I117" s="63">
        <f t="shared" si="14"/>
        <v>3</v>
      </c>
      <c r="J117" s="74">
        <f t="shared" ref="J117:J139" ca="1" si="16">I117*$G$6</f>
        <v>0.56962025316455689</v>
      </c>
      <c r="K117" s="75">
        <f t="shared" ca="1" si="13"/>
        <v>5.6962025316455688E-3</v>
      </c>
    </row>
    <row r="118" spans="2:11" x14ac:dyDescent="0.25">
      <c r="B118" s="63">
        <v>107</v>
      </c>
      <c r="C118" s="64" t="s">
        <v>317</v>
      </c>
      <c r="D118" s="63" t="s">
        <v>497</v>
      </c>
      <c r="E118" s="64" t="s">
        <v>319</v>
      </c>
      <c r="F118" s="64" t="s">
        <v>418</v>
      </c>
      <c r="G118" s="63" t="s">
        <v>20</v>
      </c>
      <c r="H118" s="63">
        <v>2</v>
      </c>
      <c r="I118" s="63">
        <f t="shared" si="14"/>
        <v>3</v>
      </c>
      <c r="J118" s="74">
        <f t="shared" ca="1" si="16"/>
        <v>0.56962025316455689</v>
      </c>
      <c r="K118" s="75">
        <f t="shared" ca="1" si="13"/>
        <v>5.6962025316455688E-3</v>
      </c>
    </row>
    <row r="119" spans="2:11" x14ac:dyDescent="0.25">
      <c r="B119" s="63">
        <v>108</v>
      </c>
      <c r="C119" s="64" t="s">
        <v>317</v>
      </c>
      <c r="D119" s="63" t="s">
        <v>497</v>
      </c>
      <c r="E119" s="64" t="s">
        <v>319</v>
      </c>
      <c r="F119" s="64" t="s">
        <v>419</v>
      </c>
      <c r="G119" s="63" t="s">
        <v>20</v>
      </c>
      <c r="H119" s="63">
        <v>2</v>
      </c>
      <c r="I119" s="63">
        <f t="shared" si="14"/>
        <v>3</v>
      </c>
      <c r="J119" s="74">
        <f t="shared" ca="1" si="16"/>
        <v>0.56962025316455689</v>
      </c>
      <c r="K119" s="75">
        <f t="shared" ca="1" si="13"/>
        <v>5.6962025316455688E-3</v>
      </c>
    </row>
    <row r="120" spans="2:11" x14ac:dyDescent="0.25">
      <c r="B120" s="63">
        <v>109</v>
      </c>
      <c r="C120" s="64" t="s">
        <v>317</v>
      </c>
      <c r="D120" s="63" t="s">
        <v>497</v>
      </c>
      <c r="E120" s="64" t="s">
        <v>319</v>
      </c>
      <c r="F120" s="64" t="s">
        <v>498</v>
      </c>
      <c r="G120" s="63" t="s">
        <v>20</v>
      </c>
      <c r="H120" s="63">
        <v>2</v>
      </c>
      <c r="I120" s="63">
        <f t="shared" si="14"/>
        <v>3</v>
      </c>
      <c r="J120" s="74">
        <f t="shared" ca="1" si="16"/>
        <v>0.56962025316455689</v>
      </c>
      <c r="K120" s="75">
        <f t="shared" ca="1" si="13"/>
        <v>5.6962025316455688E-3</v>
      </c>
    </row>
    <row r="121" spans="2:11" x14ac:dyDescent="0.25">
      <c r="B121" s="63">
        <v>110</v>
      </c>
      <c r="C121" s="64" t="s">
        <v>317</v>
      </c>
      <c r="D121" s="63" t="s">
        <v>497</v>
      </c>
      <c r="E121" s="64" t="s">
        <v>320</v>
      </c>
      <c r="F121" s="64" t="s">
        <v>420</v>
      </c>
      <c r="G121" s="63" t="s">
        <v>20</v>
      </c>
      <c r="H121" s="63">
        <v>2</v>
      </c>
      <c r="I121" s="63">
        <f t="shared" si="14"/>
        <v>3</v>
      </c>
      <c r="J121" s="74">
        <f t="shared" ca="1" si="16"/>
        <v>0.56962025316455689</v>
      </c>
      <c r="K121" s="75">
        <f t="shared" ca="1" si="13"/>
        <v>5.6962025316455688E-3</v>
      </c>
    </row>
    <row r="122" spans="2:11" x14ac:dyDescent="0.25">
      <c r="B122" s="63">
        <v>111</v>
      </c>
      <c r="C122" s="64" t="s">
        <v>317</v>
      </c>
      <c r="D122" s="63" t="s">
        <v>497</v>
      </c>
      <c r="E122" s="64" t="s">
        <v>320</v>
      </c>
      <c r="F122" s="64" t="s">
        <v>421</v>
      </c>
      <c r="G122" s="63" t="s">
        <v>20</v>
      </c>
      <c r="H122" s="63">
        <v>2</v>
      </c>
      <c r="I122" s="63">
        <f t="shared" si="14"/>
        <v>3</v>
      </c>
      <c r="J122" s="74">
        <f t="shared" ca="1" si="16"/>
        <v>0.56962025316455689</v>
      </c>
      <c r="K122" s="75">
        <f t="shared" ca="1" si="13"/>
        <v>5.6962025316455688E-3</v>
      </c>
    </row>
    <row r="123" spans="2:11" x14ac:dyDescent="0.25">
      <c r="B123" s="63">
        <v>112</v>
      </c>
      <c r="C123" s="64" t="s">
        <v>317</v>
      </c>
      <c r="D123" s="63" t="s">
        <v>497</v>
      </c>
      <c r="E123" s="64" t="s">
        <v>422</v>
      </c>
      <c r="F123" s="64" t="s">
        <v>423</v>
      </c>
      <c r="G123" s="63" t="s">
        <v>20</v>
      </c>
      <c r="H123" s="63">
        <v>2</v>
      </c>
      <c r="I123" s="63">
        <f t="shared" si="14"/>
        <v>3</v>
      </c>
      <c r="J123" s="74">
        <f t="shared" ca="1" si="16"/>
        <v>0.56962025316455689</v>
      </c>
      <c r="K123" s="75">
        <f t="shared" ca="1" si="13"/>
        <v>5.6962025316455688E-3</v>
      </c>
    </row>
    <row r="124" spans="2:11" x14ac:dyDescent="0.25">
      <c r="B124" s="63">
        <v>113</v>
      </c>
      <c r="C124" s="64" t="s">
        <v>317</v>
      </c>
      <c r="D124" s="63" t="s">
        <v>497</v>
      </c>
      <c r="E124" s="64" t="s">
        <v>422</v>
      </c>
      <c r="F124" s="64" t="s">
        <v>424</v>
      </c>
      <c r="G124" s="63" t="s">
        <v>20</v>
      </c>
      <c r="H124" s="63">
        <v>2</v>
      </c>
      <c r="I124" s="63">
        <f t="shared" si="14"/>
        <v>3</v>
      </c>
      <c r="J124" s="74">
        <f t="shared" ca="1" si="16"/>
        <v>0.56962025316455689</v>
      </c>
      <c r="K124" s="75">
        <f t="shared" ca="1" si="13"/>
        <v>5.6962025316455688E-3</v>
      </c>
    </row>
    <row r="125" spans="2:11" x14ac:dyDescent="0.25">
      <c r="B125" s="63">
        <v>114</v>
      </c>
      <c r="C125" s="64" t="s">
        <v>317</v>
      </c>
      <c r="D125" s="63" t="s">
        <v>321</v>
      </c>
      <c r="E125" s="64" t="s">
        <v>322</v>
      </c>
      <c r="F125" s="64" t="s">
        <v>322</v>
      </c>
      <c r="G125" s="63" t="s">
        <v>31</v>
      </c>
      <c r="H125" s="63">
        <v>1</v>
      </c>
      <c r="I125" s="63">
        <f t="shared" si="14"/>
        <v>5</v>
      </c>
      <c r="J125" s="74">
        <f t="shared" ca="1" si="16"/>
        <v>0.94936708860759489</v>
      </c>
      <c r="K125" s="75">
        <f t="shared" ca="1" si="13"/>
        <v>9.4936708860759497E-3</v>
      </c>
    </row>
    <row r="126" spans="2:11" x14ac:dyDescent="0.25">
      <c r="B126" s="63">
        <v>115</v>
      </c>
      <c r="C126" s="64" t="s">
        <v>317</v>
      </c>
      <c r="D126" s="63" t="s">
        <v>321</v>
      </c>
      <c r="E126" s="64" t="s">
        <v>49</v>
      </c>
      <c r="F126" s="64" t="s">
        <v>425</v>
      </c>
      <c r="G126" s="63" t="s">
        <v>31</v>
      </c>
      <c r="H126" s="63">
        <v>1</v>
      </c>
      <c r="I126" s="63">
        <f t="shared" si="14"/>
        <v>5</v>
      </c>
      <c r="J126" s="74">
        <f t="shared" ca="1" si="16"/>
        <v>0.94936708860759489</v>
      </c>
      <c r="K126" s="75">
        <f t="shared" ca="1" si="13"/>
        <v>9.4936708860759497E-3</v>
      </c>
    </row>
    <row r="127" spans="2:11" x14ac:dyDescent="0.25">
      <c r="B127" s="63">
        <v>116</v>
      </c>
      <c r="C127" s="64" t="s">
        <v>317</v>
      </c>
      <c r="D127" s="63" t="s">
        <v>321</v>
      </c>
      <c r="E127" s="64" t="s">
        <v>49</v>
      </c>
      <c r="F127" s="64" t="s">
        <v>426</v>
      </c>
      <c r="G127" s="63" t="s">
        <v>31</v>
      </c>
      <c r="H127" s="63">
        <v>1</v>
      </c>
      <c r="I127" s="63">
        <f t="shared" si="14"/>
        <v>5</v>
      </c>
      <c r="J127" s="74">
        <f t="shared" ca="1" si="16"/>
        <v>0.94936708860759489</v>
      </c>
      <c r="K127" s="75">
        <f t="shared" ca="1" si="13"/>
        <v>9.4936708860759497E-3</v>
      </c>
    </row>
    <row r="128" spans="2:11" x14ac:dyDescent="0.25">
      <c r="B128" s="63">
        <v>117</v>
      </c>
      <c r="C128" s="64" t="s">
        <v>317</v>
      </c>
      <c r="D128" s="63" t="s">
        <v>321</v>
      </c>
      <c r="E128" s="64" t="s">
        <v>323</v>
      </c>
      <c r="F128" s="64" t="s">
        <v>428</v>
      </c>
      <c r="G128" s="63" t="s">
        <v>31</v>
      </c>
      <c r="H128" s="63">
        <v>3</v>
      </c>
      <c r="I128" s="63">
        <f t="shared" si="14"/>
        <v>1</v>
      </c>
      <c r="J128" s="74">
        <f t="shared" ca="1" si="16"/>
        <v>0.18987341772151897</v>
      </c>
      <c r="K128" s="75">
        <f t="shared" ca="1" si="13"/>
        <v>1.8987341772151898E-3</v>
      </c>
    </row>
    <row r="129" spans="2:11" x14ac:dyDescent="0.25">
      <c r="B129" s="63">
        <v>118</v>
      </c>
      <c r="C129" s="64" t="s">
        <v>317</v>
      </c>
      <c r="D129" s="63" t="s">
        <v>321</v>
      </c>
      <c r="E129" s="64" t="s">
        <v>323</v>
      </c>
      <c r="F129" s="64" t="s">
        <v>429</v>
      </c>
      <c r="G129" s="63" t="s">
        <v>31</v>
      </c>
      <c r="H129" s="63">
        <v>3</v>
      </c>
      <c r="I129" s="63">
        <f t="shared" si="14"/>
        <v>1</v>
      </c>
      <c r="J129" s="74">
        <f t="shared" ca="1" si="16"/>
        <v>0.18987341772151897</v>
      </c>
      <c r="K129" s="75">
        <f t="shared" ca="1" si="13"/>
        <v>1.8987341772151898E-3</v>
      </c>
    </row>
    <row r="130" spans="2:11" x14ac:dyDescent="0.25">
      <c r="B130" s="63">
        <v>119</v>
      </c>
      <c r="C130" s="64" t="s">
        <v>317</v>
      </c>
      <c r="D130" s="63" t="s">
        <v>321</v>
      </c>
      <c r="E130" s="64" t="s">
        <v>50</v>
      </c>
      <c r="F130" s="64" t="s">
        <v>430</v>
      </c>
      <c r="G130" s="63" t="s">
        <v>31</v>
      </c>
      <c r="H130" s="63">
        <v>2</v>
      </c>
      <c r="I130" s="63">
        <f t="shared" si="14"/>
        <v>3</v>
      </c>
      <c r="J130" s="74">
        <f t="shared" ca="1" si="16"/>
        <v>0.56962025316455689</v>
      </c>
      <c r="K130" s="75">
        <f t="shared" ca="1" si="13"/>
        <v>5.6962025316455688E-3</v>
      </c>
    </row>
    <row r="131" spans="2:11" x14ac:dyDescent="0.25">
      <c r="B131" s="63">
        <v>120</v>
      </c>
      <c r="C131" s="64" t="s">
        <v>317</v>
      </c>
      <c r="D131" s="63" t="s">
        <v>321</v>
      </c>
      <c r="E131" s="64" t="s">
        <v>50</v>
      </c>
      <c r="F131" s="64" t="s">
        <v>499</v>
      </c>
      <c r="G131" s="63" t="s">
        <v>31</v>
      </c>
      <c r="H131" s="63">
        <v>2</v>
      </c>
      <c r="I131" s="63">
        <f t="shared" si="14"/>
        <v>3</v>
      </c>
      <c r="J131" s="74">
        <f t="shared" ca="1" si="16"/>
        <v>0.56962025316455689</v>
      </c>
      <c r="K131" s="75">
        <f t="shared" ca="1" si="13"/>
        <v>5.6962025316455688E-3</v>
      </c>
    </row>
    <row r="132" spans="2:11" x14ac:dyDescent="0.25">
      <c r="B132" s="63">
        <v>121</v>
      </c>
      <c r="C132" s="64" t="s">
        <v>317</v>
      </c>
      <c r="D132" s="63" t="s">
        <v>321</v>
      </c>
      <c r="E132" s="64" t="s">
        <v>51</v>
      </c>
      <c r="F132" s="64" t="s">
        <v>431</v>
      </c>
      <c r="G132" s="63" t="s">
        <v>31</v>
      </c>
      <c r="H132" s="63">
        <v>2</v>
      </c>
      <c r="I132" s="63">
        <f t="shared" si="14"/>
        <v>3</v>
      </c>
      <c r="J132" s="74">
        <f t="shared" ca="1" si="16"/>
        <v>0.56962025316455689</v>
      </c>
      <c r="K132" s="75">
        <f t="shared" ca="1" si="13"/>
        <v>5.6962025316455688E-3</v>
      </c>
    </row>
    <row r="133" spans="2:11" x14ac:dyDescent="0.25">
      <c r="B133" s="63">
        <v>122</v>
      </c>
      <c r="C133" s="64" t="s">
        <v>317</v>
      </c>
      <c r="D133" s="63" t="s">
        <v>321</v>
      </c>
      <c r="E133" s="64" t="s">
        <v>51</v>
      </c>
      <c r="F133" s="64" t="s">
        <v>432</v>
      </c>
      <c r="G133" s="63" t="s">
        <v>31</v>
      </c>
      <c r="H133" s="63">
        <v>1</v>
      </c>
      <c r="I133" s="63">
        <f t="shared" si="14"/>
        <v>5</v>
      </c>
      <c r="J133" s="74">
        <f t="shared" ca="1" si="16"/>
        <v>0.94936708860759489</v>
      </c>
      <c r="K133" s="75">
        <f t="shared" ca="1" si="13"/>
        <v>9.4936708860759497E-3</v>
      </c>
    </row>
    <row r="134" spans="2:11" x14ac:dyDescent="0.25">
      <c r="B134" s="63">
        <v>123</v>
      </c>
      <c r="C134" s="64" t="s">
        <v>317</v>
      </c>
      <c r="D134" s="63" t="s">
        <v>324</v>
      </c>
      <c r="E134" s="64" t="s">
        <v>325</v>
      </c>
      <c r="F134" s="64" t="s">
        <v>433</v>
      </c>
      <c r="G134" s="63" t="s">
        <v>31</v>
      </c>
      <c r="H134" s="63">
        <v>2</v>
      </c>
      <c r="I134" s="63">
        <f t="shared" si="14"/>
        <v>3</v>
      </c>
      <c r="J134" s="74">
        <f t="shared" ca="1" si="16"/>
        <v>0.56962025316455689</v>
      </c>
      <c r="K134" s="75">
        <f t="shared" ca="1" si="13"/>
        <v>5.6962025316455688E-3</v>
      </c>
    </row>
    <row r="135" spans="2:11" x14ac:dyDescent="0.25">
      <c r="B135" s="63">
        <v>124</v>
      </c>
      <c r="C135" s="64" t="s">
        <v>317</v>
      </c>
      <c r="D135" s="63" t="s">
        <v>324</v>
      </c>
      <c r="E135" s="64" t="s">
        <v>325</v>
      </c>
      <c r="F135" s="64" t="s">
        <v>434</v>
      </c>
      <c r="G135" s="63" t="s">
        <v>54</v>
      </c>
      <c r="H135" s="63">
        <v>2</v>
      </c>
      <c r="I135" s="63">
        <f t="shared" si="14"/>
        <v>3</v>
      </c>
      <c r="J135" s="74">
        <f t="shared" ca="1" si="16"/>
        <v>0.56962025316455689</v>
      </c>
      <c r="K135" s="75">
        <f t="shared" ca="1" si="13"/>
        <v>5.6962025316455688E-3</v>
      </c>
    </row>
    <row r="136" spans="2:11" x14ac:dyDescent="0.25">
      <c r="B136" s="63">
        <v>125</v>
      </c>
      <c r="C136" s="64" t="s">
        <v>317</v>
      </c>
      <c r="D136" s="63" t="s">
        <v>324</v>
      </c>
      <c r="E136" s="64" t="s">
        <v>326</v>
      </c>
      <c r="F136" s="64" t="s">
        <v>435</v>
      </c>
      <c r="G136" s="63" t="s">
        <v>54</v>
      </c>
      <c r="H136" s="63">
        <v>1</v>
      </c>
      <c r="I136" s="63">
        <f t="shared" si="14"/>
        <v>5</v>
      </c>
      <c r="J136" s="74">
        <f t="shared" ca="1" si="16"/>
        <v>0.94936708860759489</v>
      </c>
      <c r="K136" s="75">
        <f t="shared" ca="1" si="13"/>
        <v>9.4936708860759497E-3</v>
      </c>
    </row>
    <row r="137" spans="2:11" x14ac:dyDescent="0.25">
      <c r="B137" s="63">
        <v>126</v>
      </c>
      <c r="C137" s="64" t="s">
        <v>317</v>
      </c>
      <c r="D137" s="63" t="s">
        <v>324</v>
      </c>
      <c r="E137" s="64" t="s">
        <v>326</v>
      </c>
      <c r="F137" s="64" t="s">
        <v>436</v>
      </c>
      <c r="G137" s="63" t="s">
        <v>54</v>
      </c>
      <c r="H137" s="63">
        <v>1</v>
      </c>
      <c r="I137" s="63">
        <f t="shared" si="14"/>
        <v>5</v>
      </c>
      <c r="J137" s="74">
        <f t="shared" ca="1" si="16"/>
        <v>0.94936708860759489</v>
      </c>
      <c r="K137" s="75">
        <f t="shared" ca="1" si="13"/>
        <v>9.4936708860759497E-3</v>
      </c>
    </row>
    <row r="138" spans="2:11" x14ac:dyDescent="0.25">
      <c r="B138" s="63">
        <v>127</v>
      </c>
      <c r="C138" s="64" t="s">
        <v>317</v>
      </c>
      <c r="D138" s="63" t="s">
        <v>324</v>
      </c>
      <c r="E138" s="64" t="s">
        <v>326</v>
      </c>
      <c r="F138" s="64" t="s">
        <v>327</v>
      </c>
      <c r="G138" s="63" t="s">
        <v>54</v>
      </c>
      <c r="H138" s="63">
        <v>1</v>
      </c>
      <c r="I138" s="63">
        <f t="shared" si="14"/>
        <v>5</v>
      </c>
      <c r="J138" s="74">
        <f t="shared" ca="1" si="16"/>
        <v>0.94936708860759489</v>
      </c>
      <c r="K138" s="75">
        <f t="shared" ca="1" si="13"/>
        <v>9.4936708860759497E-3</v>
      </c>
    </row>
    <row r="139" spans="2:11" x14ac:dyDescent="0.25">
      <c r="B139" s="63">
        <v>128</v>
      </c>
      <c r="C139" s="64" t="s">
        <v>317</v>
      </c>
      <c r="D139" s="63" t="s">
        <v>324</v>
      </c>
      <c r="E139" s="64" t="s">
        <v>328</v>
      </c>
      <c r="F139" s="64" t="s">
        <v>328</v>
      </c>
      <c r="G139" s="63" t="s">
        <v>54</v>
      </c>
      <c r="H139" s="63">
        <v>2</v>
      </c>
      <c r="I139" s="63">
        <f t="shared" si="14"/>
        <v>3</v>
      </c>
      <c r="J139" s="74">
        <f t="shared" ca="1" si="16"/>
        <v>0.56962025316455689</v>
      </c>
      <c r="K139" s="75">
        <f t="shared" ca="1" si="13"/>
        <v>5.6962025316455688E-3</v>
      </c>
    </row>
    <row r="140" spans="2:11" x14ac:dyDescent="0.25">
      <c r="B140" s="63">
        <v>129</v>
      </c>
      <c r="C140" s="64" t="s">
        <v>57</v>
      </c>
      <c r="D140" s="63" t="s">
        <v>204</v>
      </c>
      <c r="E140" s="64" t="s">
        <v>329</v>
      </c>
      <c r="F140" s="64" t="s">
        <v>437</v>
      </c>
      <c r="G140" s="63" t="s">
        <v>31</v>
      </c>
      <c r="H140" s="63">
        <v>1</v>
      </c>
      <c r="I140" s="63">
        <f t="shared" ref="I140:I171" si="17">IF(H140=1,5,IF(H140=2,3,1))</f>
        <v>5</v>
      </c>
      <c r="J140" s="74">
        <f t="shared" ref="J140:J171" ca="1" si="18">I140*$G$7</f>
        <v>1.2784090909090908</v>
      </c>
      <c r="K140" s="75">
        <f t="shared" ca="1" si="13"/>
        <v>1.2784090909090908E-2</v>
      </c>
    </row>
    <row r="141" spans="2:11" x14ac:dyDescent="0.25">
      <c r="B141" s="63">
        <v>130</v>
      </c>
      <c r="C141" s="64" t="s">
        <v>57</v>
      </c>
      <c r="D141" s="63" t="s">
        <v>204</v>
      </c>
      <c r="E141" s="64" t="s">
        <v>329</v>
      </c>
      <c r="F141" s="64" t="s">
        <v>438</v>
      </c>
      <c r="G141" s="63" t="s">
        <v>54</v>
      </c>
      <c r="H141" s="63">
        <v>1</v>
      </c>
      <c r="I141" s="63">
        <f t="shared" si="17"/>
        <v>5</v>
      </c>
      <c r="J141" s="74">
        <f t="shared" ca="1" si="18"/>
        <v>1.2784090909090908</v>
      </c>
      <c r="K141" s="75">
        <f t="shared" ref="K141:K204" ca="1" si="19">J141/100</f>
        <v>1.2784090909090908E-2</v>
      </c>
    </row>
    <row r="142" spans="2:11" x14ac:dyDescent="0.25">
      <c r="B142" s="63">
        <v>131</v>
      </c>
      <c r="C142" s="64" t="s">
        <v>57</v>
      </c>
      <c r="D142" s="63" t="s">
        <v>204</v>
      </c>
      <c r="E142" s="64" t="s">
        <v>330</v>
      </c>
      <c r="F142" s="64" t="s">
        <v>231</v>
      </c>
      <c r="G142" s="63" t="s">
        <v>31</v>
      </c>
      <c r="H142" s="63">
        <v>3</v>
      </c>
      <c r="I142" s="63">
        <f t="shared" si="17"/>
        <v>1</v>
      </c>
      <c r="J142" s="74">
        <f t="shared" ca="1" si="18"/>
        <v>0.25568181818181818</v>
      </c>
      <c r="K142" s="75">
        <f t="shared" ca="1" si="19"/>
        <v>2.5568181818181818E-3</v>
      </c>
    </row>
    <row r="143" spans="2:11" x14ac:dyDescent="0.25">
      <c r="B143" s="63">
        <v>132</v>
      </c>
      <c r="C143" s="64" t="s">
        <v>57</v>
      </c>
      <c r="D143" s="63" t="s">
        <v>204</v>
      </c>
      <c r="E143" s="64" t="s">
        <v>330</v>
      </c>
      <c r="F143" s="64" t="s">
        <v>439</v>
      </c>
      <c r="G143" s="63" t="s">
        <v>31</v>
      </c>
      <c r="H143" s="63">
        <v>2</v>
      </c>
      <c r="I143" s="63">
        <f t="shared" si="17"/>
        <v>3</v>
      </c>
      <c r="J143" s="74">
        <f t="shared" ca="1" si="18"/>
        <v>0.76704545454545459</v>
      </c>
      <c r="K143" s="75">
        <f t="shared" ca="1" si="19"/>
        <v>7.6704545454545463E-3</v>
      </c>
    </row>
    <row r="144" spans="2:11" x14ac:dyDescent="0.25">
      <c r="B144" s="63">
        <v>133</v>
      </c>
      <c r="C144" s="64" t="s">
        <v>57</v>
      </c>
      <c r="D144" s="63" t="s">
        <v>204</v>
      </c>
      <c r="E144" s="65" t="s">
        <v>331</v>
      </c>
      <c r="F144" s="69" t="s">
        <v>86</v>
      </c>
      <c r="G144" s="63" t="s">
        <v>54</v>
      </c>
      <c r="H144" s="63">
        <v>1</v>
      </c>
      <c r="I144" s="63">
        <f t="shared" si="17"/>
        <v>5</v>
      </c>
      <c r="J144" s="74">
        <f t="shared" ca="1" si="18"/>
        <v>1.2784090909090908</v>
      </c>
      <c r="K144" s="75">
        <f t="shared" ca="1" si="19"/>
        <v>1.2784090909090908E-2</v>
      </c>
    </row>
    <row r="145" spans="2:11" x14ac:dyDescent="0.25">
      <c r="B145" s="63">
        <v>134</v>
      </c>
      <c r="C145" s="64" t="s">
        <v>57</v>
      </c>
      <c r="D145" s="63" t="s">
        <v>204</v>
      </c>
      <c r="E145" s="64" t="s">
        <v>331</v>
      </c>
      <c r="F145" s="64" t="s">
        <v>88</v>
      </c>
      <c r="G145" s="63" t="s">
        <v>54</v>
      </c>
      <c r="H145" s="63">
        <v>1</v>
      </c>
      <c r="I145" s="63">
        <f t="shared" si="17"/>
        <v>5</v>
      </c>
      <c r="J145" s="74">
        <f t="shared" ca="1" si="18"/>
        <v>1.2784090909090908</v>
      </c>
      <c r="K145" s="75">
        <f t="shared" ca="1" si="19"/>
        <v>1.2784090909090908E-2</v>
      </c>
    </row>
    <row r="146" spans="2:11" x14ac:dyDescent="0.25">
      <c r="B146" s="63">
        <v>135</v>
      </c>
      <c r="C146" s="64" t="s">
        <v>57</v>
      </c>
      <c r="D146" s="63" t="s">
        <v>204</v>
      </c>
      <c r="E146" s="64" t="s">
        <v>332</v>
      </c>
      <c r="F146" s="64" t="s">
        <v>440</v>
      </c>
      <c r="G146" s="63" t="s">
        <v>37</v>
      </c>
      <c r="H146" s="63">
        <v>2</v>
      </c>
      <c r="I146" s="63">
        <f t="shared" si="17"/>
        <v>3</v>
      </c>
      <c r="J146" s="74">
        <f t="shared" ca="1" si="18"/>
        <v>0.76704545454545459</v>
      </c>
      <c r="K146" s="75">
        <f t="shared" ca="1" si="19"/>
        <v>7.6704545454545463E-3</v>
      </c>
    </row>
    <row r="147" spans="2:11" x14ac:dyDescent="0.25">
      <c r="B147" s="63">
        <v>136</v>
      </c>
      <c r="C147" s="64" t="s">
        <v>57</v>
      </c>
      <c r="D147" s="63" t="s">
        <v>204</v>
      </c>
      <c r="E147" s="64" t="s">
        <v>332</v>
      </c>
      <c r="F147" s="64" t="s">
        <v>441</v>
      </c>
      <c r="G147" s="63" t="s">
        <v>37</v>
      </c>
      <c r="H147" s="63">
        <v>2</v>
      </c>
      <c r="I147" s="63">
        <f t="shared" si="17"/>
        <v>3</v>
      </c>
      <c r="J147" s="74">
        <f t="shared" ca="1" si="18"/>
        <v>0.76704545454545459</v>
      </c>
      <c r="K147" s="75">
        <f t="shared" ca="1" si="19"/>
        <v>7.6704545454545463E-3</v>
      </c>
    </row>
    <row r="148" spans="2:11" x14ac:dyDescent="0.25">
      <c r="B148" s="63">
        <v>137</v>
      </c>
      <c r="C148" s="64" t="s">
        <v>57</v>
      </c>
      <c r="D148" s="63" t="s">
        <v>204</v>
      </c>
      <c r="E148" s="64" t="s">
        <v>332</v>
      </c>
      <c r="F148" s="64" t="s">
        <v>271</v>
      </c>
      <c r="G148" s="63" t="s">
        <v>37</v>
      </c>
      <c r="H148" s="63">
        <v>2</v>
      </c>
      <c r="I148" s="63">
        <f t="shared" si="17"/>
        <v>3</v>
      </c>
      <c r="J148" s="74">
        <f t="shared" ca="1" si="18"/>
        <v>0.76704545454545459</v>
      </c>
      <c r="K148" s="75">
        <f t="shared" ca="1" si="19"/>
        <v>7.6704545454545463E-3</v>
      </c>
    </row>
    <row r="149" spans="2:11" x14ac:dyDescent="0.25">
      <c r="B149" s="63">
        <v>138</v>
      </c>
      <c r="C149" s="64" t="s">
        <v>57</v>
      </c>
      <c r="D149" s="63" t="s">
        <v>204</v>
      </c>
      <c r="E149" s="64" t="s">
        <v>332</v>
      </c>
      <c r="F149" s="64" t="s">
        <v>442</v>
      </c>
      <c r="G149" s="63" t="s">
        <v>37</v>
      </c>
      <c r="H149" s="63">
        <v>3</v>
      </c>
      <c r="I149" s="63">
        <f t="shared" si="17"/>
        <v>1</v>
      </c>
      <c r="J149" s="74">
        <f t="shared" ca="1" si="18"/>
        <v>0.25568181818181818</v>
      </c>
      <c r="K149" s="75">
        <f t="shared" ca="1" si="19"/>
        <v>2.5568181818181818E-3</v>
      </c>
    </row>
    <row r="150" spans="2:11" x14ac:dyDescent="0.25">
      <c r="B150" s="63">
        <v>139</v>
      </c>
      <c r="C150" s="64" t="s">
        <v>57</v>
      </c>
      <c r="D150" s="63" t="s">
        <v>204</v>
      </c>
      <c r="E150" s="64" t="s">
        <v>332</v>
      </c>
      <c r="F150" s="64" t="s">
        <v>443</v>
      </c>
      <c r="G150" s="63" t="s">
        <v>37</v>
      </c>
      <c r="H150" s="63">
        <v>1</v>
      </c>
      <c r="I150" s="63">
        <f t="shared" si="17"/>
        <v>5</v>
      </c>
      <c r="J150" s="74">
        <f t="shared" ca="1" si="18"/>
        <v>1.2784090909090908</v>
      </c>
      <c r="K150" s="75">
        <f t="shared" ca="1" si="19"/>
        <v>1.2784090909090908E-2</v>
      </c>
    </row>
    <row r="151" spans="2:11" x14ac:dyDescent="0.25">
      <c r="B151" s="63">
        <v>140</v>
      </c>
      <c r="C151" s="64" t="s">
        <v>57</v>
      </c>
      <c r="D151" s="63" t="s">
        <v>204</v>
      </c>
      <c r="E151" s="64" t="s">
        <v>332</v>
      </c>
      <c r="F151" s="64" t="s">
        <v>444</v>
      </c>
      <c r="G151" s="63" t="s">
        <v>37</v>
      </c>
      <c r="H151" s="63">
        <v>1</v>
      </c>
      <c r="I151" s="63">
        <f t="shared" si="17"/>
        <v>5</v>
      </c>
      <c r="J151" s="74">
        <f t="shared" ca="1" si="18"/>
        <v>1.2784090909090908</v>
      </c>
      <c r="K151" s="75">
        <f t="shared" ca="1" si="19"/>
        <v>1.2784090909090908E-2</v>
      </c>
    </row>
    <row r="152" spans="2:11" x14ac:dyDescent="0.25">
      <c r="B152" s="63">
        <v>141</v>
      </c>
      <c r="C152" s="64" t="s">
        <v>57</v>
      </c>
      <c r="D152" s="63" t="s">
        <v>204</v>
      </c>
      <c r="E152" s="64" t="s">
        <v>332</v>
      </c>
      <c r="F152" s="64" t="s">
        <v>278</v>
      </c>
      <c r="G152" s="63" t="s">
        <v>37</v>
      </c>
      <c r="H152" s="63">
        <v>1</v>
      </c>
      <c r="I152" s="63">
        <f t="shared" si="17"/>
        <v>5</v>
      </c>
      <c r="J152" s="74">
        <f t="shared" ca="1" si="18"/>
        <v>1.2784090909090908</v>
      </c>
      <c r="K152" s="75">
        <f t="shared" ca="1" si="19"/>
        <v>1.2784090909090908E-2</v>
      </c>
    </row>
    <row r="153" spans="2:11" x14ac:dyDescent="0.25">
      <c r="B153" s="63">
        <v>142</v>
      </c>
      <c r="C153" s="64" t="s">
        <v>57</v>
      </c>
      <c r="D153" s="63" t="s">
        <v>204</v>
      </c>
      <c r="E153" s="64" t="s">
        <v>333</v>
      </c>
      <c r="F153" s="64" t="s">
        <v>445</v>
      </c>
      <c r="G153" s="63" t="s">
        <v>31</v>
      </c>
      <c r="H153" s="63">
        <v>3</v>
      </c>
      <c r="I153" s="63">
        <f t="shared" si="17"/>
        <v>1</v>
      </c>
      <c r="J153" s="74">
        <f t="shared" ca="1" si="18"/>
        <v>0.25568181818181818</v>
      </c>
      <c r="K153" s="75">
        <f t="shared" ca="1" si="19"/>
        <v>2.5568181818181818E-3</v>
      </c>
    </row>
    <row r="154" spans="2:11" x14ac:dyDescent="0.25">
      <c r="B154" s="63">
        <v>143</v>
      </c>
      <c r="C154" s="64" t="s">
        <v>57</v>
      </c>
      <c r="D154" s="63" t="s">
        <v>204</v>
      </c>
      <c r="E154" s="64" t="s">
        <v>333</v>
      </c>
      <c r="F154" s="64" t="s">
        <v>446</v>
      </c>
      <c r="G154" s="63" t="s">
        <v>54</v>
      </c>
      <c r="H154" s="63">
        <v>3</v>
      </c>
      <c r="I154" s="63">
        <f t="shared" si="17"/>
        <v>1</v>
      </c>
      <c r="J154" s="74">
        <f t="shared" ca="1" si="18"/>
        <v>0.25568181818181818</v>
      </c>
      <c r="K154" s="75">
        <f t="shared" ca="1" si="19"/>
        <v>2.5568181818181818E-3</v>
      </c>
    </row>
    <row r="155" spans="2:11" x14ac:dyDescent="0.25">
      <c r="B155" s="63">
        <v>144</v>
      </c>
      <c r="C155" s="64" t="s">
        <v>57</v>
      </c>
      <c r="D155" s="63" t="s">
        <v>204</v>
      </c>
      <c r="E155" s="64" t="s">
        <v>334</v>
      </c>
      <c r="F155" s="64" t="s">
        <v>447</v>
      </c>
      <c r="G155" s="63" t="s">
        <v>31</v>
      </c>
      <c r="H155" s="63">
        <v>1</v>
      </c>
      <c r="I155" s="63">
        <f t="shared" si="17"/>
        <v>5</v>
      </c>
      <c r="J155" s="74">
        <f t="shared" ca="1" si="18"/>
        <v>1.2784090909090908</v>
      </c>
      <c r="K155" s="75">
        <f t="shared" ca="1" si="19"/>
        <v>1.2784090909090908E-2</v>
      </c>
    </row>
    <row r="156" spans="2:11" x14ac:dyDescent="0.25">
      <c r="B156" s="63">
        <v>145</v>
      </c>
      <c r="C156" s="64" t="s">
        <v>57</v>
      </c>
      <c r="D156" s="63" t="s">
        <v>204</v>
      </c>
      <c r="E156" s="64" t="s">
        <v>334</v>
      </c>
      <c r="F156" s="64" t="s">
        <v>500</v>
      </c>
      <c r="G156" s="63" t="s">
        <v>31</v>
      </c>
      <c r="H156" s="63">
        <v>3</v>
      </c>
      <c r="I156" s="63">
        <f t="shared" si="17"/>
        <v>1</v>
      </c>
      <c r="J156" s="74">
        <f t="shared" ca="1" si="18"/>
        <v>0.25568181818181818</v>
      </c>
      <c r="K156" s="75">
        <f t="shared" ca="1" si="19"/>
        <v>2.5568181818181818E-3</v>
      </c>
    </row>
    <row r="157" spans="2:11" x14ac:dyDescent="0.25">
      <c r="B157" s="63">
        <v>146</v>
      </c>
      <c r="C157" s="64" t="s">
        <v>57</v>
      </c>
      <c r="D157" s="63" t="s">
        <v>204</v>
      </c>
      <c r="E157" s="64" t="s">
        <v>334</v>
      </c>
      <c r="F157" s="64" t="s">
        <v>448</v>
      </c>
      <c r="G157" s="63" t="s">
        <v>31</v>
      </c>
      <c r="H157" s="63">
        <v>3</v>
      </c>
      <c r="I157" s="63">
        <f t="shared" si="17"/>
        <v>1</v>
      </c>
      <c r="J157" s="74">
        <f t="shared" ca="1" si="18"/>
        <v>0.25568181818181818</v>
      </c>
      <c r="K157" s="75">
        <f t="shared" ca="1" si="19"/>
        <v>2.5568181818181818E-3</v>
      </c>
    </row>
    <row r="158" spans="2:11" x14ac:dyDescent="0.25">
      <c r="B158" s="63">
        <v>147</v>
      </c>
      <c r="C158" s="64" t="s">
        <v>57</v>
      </c>
      <c r="D158" s="63" t="s">
        <v>204</v>
      </c>
      <c r="E158" s="64" t="s">
        <v>334</v>
      </c>
      <c r="F158" s="64" t="s">
        <v>253</v>
      </c>
      <c r="G158" s="63" t="s">
        <v>31</v>
      </c>
      <c r="H158" s="63">
        <v>3</v>
      </c>
      <c r="I158" s="63">
        <f t="shared" si="17"/>
        <v>1</v>
      </c>
      <c r="J158" s="74">
        <f t="shared" ca="1" si="18"/>
        <v>0.25568181818181818</v>
      </c>
      <c r="K158" s="75">
        <f t="shared" ca="1" si="19"/>
        <v>2.5568181818181818E-3</v>
      </c>
    </row>
    <row r="159" spans="2:11" x14ac:dyDescent="0.25">
      <c r="B159" s="63">
        <v>148</v>
      </c>
      <c r="C159" s="64" t="s">
        <v>57</v>
      </c>
      <c r="D159" s="63" t="s">
        <v>204</v>
      </c>
      <c r="E159" s="64" t="s">
        <v>335</v>
      </c>
      <c r="F159" s="64" t="s">
        <v>449</v>
      </c>
      <c r="G159" s="63" t="s">
        <v>20</v>
      </c>
      <c r="H159" s="63">
        <v>1</v>
      </c>
      <c r="I159" s="63">
        <f t="shared" si="17"/>
        <v>5</v>
      </c>
      <c r="J159" s="74">
        <f t="shared" ca="1" si="18"/>
        <v>1.2784090909090908</v>
      </c>
      <c r="K159" s="75">
        <f t="shared" ca="1" si="19"/>
        <v>1.2784090909090908E-2</v>
      </c>
    </row>
    <row r="160" spans="2:11" x14ac:dyDescent="0.25">
      <c r="B160" s="63">
        <v>149</v>
      </c>
      <c r="C160" s="64" t="s">
        <v>57</v>
      </c>
      <c r="D160" s="63" t="s">
        <v>204</v>
      </c>
      <c r="E160" s="64" t="s">
        <v>336</v>
      </c>
      <c r="F160" s="64" t="s">
        <v>501</v>
      </c>
      <c r="G160" s="63" t="s">
        <v>37</v>
      </c>
      <c r="H160" s="63">
        <v>3</v>
      </c>
      <c r="I160" s="63">
        <f t="shared" si="17"/>
        <v>1</v>
      </c>
      <c r="J160" s="74">
        <f t="shared" ca="1" si="18"/>
        <v>0.25568181818181818</v>
      </c>
      <c r="K160" s="75">
        <f t="shared" ca="1" si="19"/>
        <v>2.5568181818181818E-3</v>
      </c>
    </row>
    <row r="161" spans="2:11" x14ac:dyDescent="0.25">
      <c r="B161" s="63">
        <v>150</v>
      </c>
      <c r="C161" s="64" t="s">
        <v>57</v>
      </c>
      <c r="D161" s="63" t="s">
        <v>204</v>
      </c>
      <c r="E161" s="64" t="s">
        <v>336</v>
      </c>
      <c r="F161" s="64" t="s">
        <v>502</v>
      </c>
      <c r="G161" s="63" t="s">
        <v>37</v>
      </c>
      <c r="H161" s="63">
        <v>2</v>
      </c>
      <c r="I161" s="63">
        <f t="shared" si="17"/>
        <v>3</v>
      </c>
      <c r="J161" s="74">
        <f t="shared" ca="1" si="18"/>
        <v>0.76704545454545459</v>
      </c>
      <c r="K161" s="75">
        <f t="shared" ca="1" si="19"/>
        <v>7.6704545454545463E-3</v>
      </c>
    </row>
    <row r="162" spans="2:11" x14ac:dyDescent="0.25">
      <c r="B162" s="63">
        <v>151</v>
      </c>
      <c r="C162" s="64" t="s">
        <v>57</v>
      </c>
      <c r="D162" s="63" t="s">
        <v>204</v>
      </c>
      <c r="E162" s="64" t="s">
        <v>336</v>
      </c>
      <c r="F162" s="64" t="s">
        <v>503</v>
      </c>
      <c r="G162" s="63" t="s">
        <v>37</v>
      </c>
      <c r="H162" s="63">
        <v>3</v>
      </c>
      <c r="I162" s="63">
        <f t="shared" si="17"/>
        <v>1</v>
      </c>
      <c r="J162" s="74">
        <f t="shared" ca="1" si="18"/>
        <v>0.25568181818181818</v>
      </c>
      <c r="K162" s="75">
        <f t="shared" ca="1" si="19"/>
        <v>2.5568181818181818E-3</v>
      </c>
    </row>
    <row r="163" spans="2:11" x14ac:dyDescent="0.25">
      <c r="B163" s="63">
        <v>152</v>
      </c>
      <c r="C163" s="64" t="s">
        <v>57</v>
      </c>
      <c r="D163" s="63" t="s">
        <v>204</v>
      </c>
      <c r="E163" s="64" t="s">
        <v>336</v>
      </c>
      <c r="F163" s="64" t="s">
        <v>504</v>
      </c>
      <c r="G163" s="63" t="s">
        <v>37</v>
      </c>
      <c r="H163" s="63">
        <v>2</v>
      </c>
      <c r="I163" s="63">
        <f t="shared" si="17"/>
        <v>3</v>
      </c>
      <c r="J163" s="74">
        <f t="shared" ca="1" si="18"/>
        <v>0.76704545454545459</v>
      </c>
      <c r="K163" s="75">
        <f t="shared" ca="1" si="19"/>
        <v>7.6704545454545463E-3</v>
      </c>
    </row>
    <row r="164" spans="2:11" x14ac:dyDescent="0.25">
      <c r="B164" s="63">
        <v>153</v>
      </c>
      <c r="C164" s="64" t="s">
        <v>57</v>
      </c>
      <c r="D164" s="63" t="s">
        <v>204</v>
      </c>
      <c r="E164" s="64" t="s">
        <v>336</v>
      </c>
      <c r="F164" s="64" t="s">
        <v>505</v>
      </c>
      <c r="G164" s="63" t="s">
        <v>37</v>
      </c>
      <c r="H164" s="63">
        <v>3</v>
      </c>
      <c r="I164" s="63">
        <f t="shared" si="17"/>
        <v>1</v>
      </c>
      <c r="J164" s="74">
        <f t="shared" ca="1" si="18"/>
        <v>0.25568181818181818</v>
      </c>
      <c r="K164" s="75">
        <f t="shared" ca="1" si="19"/>
        <v>2.5568181818181818E-3</v>
      </c>
    </row>
    <row r="165" spans="2:11" x14ac:dyDescent="0.25">
      <c r="B165" s="63">
        <v>154</v>
      </c>
      <c r="C165" s="64" t="s">
        <v>57</v>
      </c>
      <c r="D165" s="63" t="s">
        <v>204</v>
      </c>
      <c r="E165" s="64" t="s">
        <v>336</v>
      </c>
      <c r="F165" s="64" t="s">
        <v>506</v>
      </c>
      <c r="G165" s="63" t="s">
        <v>37</v>
      </c>
      <c r="H165" s="63">
        <v>2</v>
      </c>
      <c r="I165" s="63">
        <f t="shared" si="17"/>
        <v>3</v>
      </c>
      <c r="J165" s="74">
        <f t="shared" ca="1" si="18"/>
        <v>0.76704545454545459</v>
      </c>
      <c r="K165" s="75">
        <f t="shared" ca="1" si="19"/>
        <v>7.6704545454545463E-3</v>
      </c>
    </row>
    <row r="166" spans="2:11" x14ac:dyDescent="0.25">
      <c r="B166" s="63">
        <v>155</v>
      </c>
      <c r="C166" s="64" t="s">
        <v>57</v>
      </c>
      <c r="D166" s="63" t="s">
        <v>204</v>
      </c>
      <c r="E166" s="64" t="s">
        <v>337</v>
      </c>
      <c r="F166" s="64" t="s">
        <v>259</v>
      </c>
      <c r="G166" s="63" t="s">
        <v>54</v>
      </c>
      <c r="H166" s="63">
        <v>2</v>
      </c>
      <c r="I166" s="63">
        <f t="shared" si="17"/>
        <v>3</v>
      </c>
      <c r="J166" s="74">
        <f t="shared" ca="1" si="18"/>
        <v>0.76704545454545459</v>
      </c>
      <c r="K166" s="75">
        <f t="shared" ca="1" si="19"/>
        <v>7.6704545454545463E-3</v>
      </c>
    </row>
    <row r="167" spans="2:11" x14ac:dyDescent="0.25">
      <c r="B167" s="63">
        <v>156</v>
      </c>
      <c r="C167" s="64" t="s">
        <v>57</v>
      </c>
      <c r="D167" s="63" t="s">
        <v>204</v>
      </c>
      <c r="E167" s="64" t="s">
        <v>338</v>
      </c>
      <c r="F167" s="64" t="s">
        <v>450</v>
      </c>
      <c r="G167" s="63" t="s">
        <v>20</v>
      </c>
      <c r="H167" s="63">
        <v>1</v>
      </c>
      <c r="I167" s="63">
        <f t="shared" si="17"/>
        <v>5</v>
      </c>
      <c r="J167" s="74">
        <f t="shared" ca="1" si="18"/>
        <v>1.2784090909090908</v>
      </c>
      <c r="K167" s="75">
        <f t="shared" ca="1" si="19"/>
        <v>1.2784090909090908E-2</v>
      </c>
    </row>
    <row r="168" spans="2:11" x14ac:dyDescent="0.25">
      <c r="B168" s="63">
        <v>157</v>
      </c>
      <c r="C168" s="64" t="s">
        <v>57</v>
      </c>
      <c r="D168" s="63" t="s">
        <v>204</v>
      </c>
      <c r="E168" s="64" t="s">
        <v>339</v>
      </c>
      <c r="F168" s="64" t="s">
        <v>451</v>
      </c>
      <c r="G168" s="63" t="s">
        <v>452</v>
      </c>
      <c r="H168" s="63">
        <v>2</v>
      </c>
      <c r="I168" s="63">
        <f t="shared" si="17"/>
        <v>3</v>
      </c>
      <c r="J168" s="74">
        <f t="shared" ca="1" si="18"/>
        <v>0.76704545454545459</v>
      </c>
      <c r="K168" s="75">
        <f t="shared" ca="1" si="19"/>
        <v>7.6704545454545463E-3</v>
      </c>
    </row>
    <row r="169" spans="2:11" x14ac:dyDescent="0.25">
      <c r="B169" s="63">
        <v>158</v>
      </c>
      <c r="C169" s="64" t="s">
        <v>57</v>
      </c>
      <c r="D169" s="63" t="s">
        <v>204</v>
      </c>
      <c r="E169" s="64" t="s">
        <v>339</v>
      </c>
      <c r="F169" s="64" t="s">
        <v>453</v>
      </c>
      <c r="G169" s="63" t="s">
        <v>427</v>
      </c>
      <c r="H169" s="63">
        <v>2</v>
      </c>
      <c r="I169" s="63">
        <f t="shared" si="17"/>
        <v>3</v>
      </c>
      <c r="J169" s="74">
        <f t="shared" ca="1" si="18"/>
        <v>0.76704545454545459</v>
      </c>
      <c r="K169" s="75">
        <f t="shared" ca="1" si="19"/>
        <v>7.6704545454545463E-3</v>
      </c>
    </row>
    <row r="170" spans="2:11" x14ac:dyDescent="0.25">
      <c r="B170" s="63">
        <v>159</v>
      </c>
      <c r="C170" s="64" t="s">
        <v>57</v>
      </c>
      <c r="D170" s="63" t="s">
        <v>204</v>
      </c>
      <c r="E170" s="64" t="s">
        <v>339</v>
      </c>
      <c r="F170" s="64" t="s">
        <v>454</v>
      </c>
      <c r="G170" s="63" t="s">
        <v>455</v>
      </c>
      <c r="H170" s="63">
        <v>2</v>
      </c>
      <c r="I170" s="63">
        <f t="shared" si="17"/>
        <v>3</v>
      </c>
      <c r="J170" s="74">
        <f t="shared" ca="1" si="18"/>
        <v>0.76704545454545459</v>
      </c>
      <c r="K170" s="75">
        <f t="shared" ca="1" si="19"/>
        <v>7.6704545454545463E-3</v>
      </c>
    </row>
    <row r="171" spans="2:11" x14ac:dyDescent="0.25">
      <c r="B171" s="63">
        <v>160</v>
      </c>
      <c r="C171" s="64" t="s">
        <v>57</v>
      </c>
      <c r="D171" s="63" t="s">
        <v>204</v>
      </c>
      <c r="E171" s="64" t="s">
        <v>340</v>
      </c>
      <c r="F171" s="64" t="s">
        <v>456</v>
      </c>
      <c r="G171" s="63" t="s">
        <v>37</v>
      </c>
      <c r="H171" s="63">
        <v>3</v>
      </c>
      <c r="I171" s="63">
        <f t="shared" si="17"/>
        <v>1</v>
      </c>
      <c r="J171" s="74">
        <f t="shared" ca="1" si="18"/>
        <v>0.25568181818181818</v>
      </c>
      <c r="K171" s="75">
        <f t="shared" ca="1" si="19"/>
        <v>2.5568181818181818E-3</v>
      </c>
    </row>
    <row r="172" spans="2:11" x14ac:dyDescent="0.25">
      <c r="B172" s="63">
        <v>161</v>
      </c>
      <c r="C172" s="64" t="s">
        <v>57</v>
      </c>
      <c r="D172" s="63" t="s">
        <v>204</v>
      </c>
      <c r="E172" s="64" t="s">
        <v>340</v>
      </c>
      <c r="F172" s="64" t="s">
        <v>457</v>
      </c>
      <c r="G172" s="63" t="s">
        <v>37</v>
      </c>
      <c r="H172" s="63">
        <v>2</v>
      </c>
      <c r="I172" s="63">
        <f t="shared" ref="I172:I203" si="20">IF(H172=1,5,IF(H172=2,3,1))</f>
        <v>3</v>
      </c>
      <c r="J172" s="74">
        <f t="shared" ref="J172:J203" ca="1" si="21">I172*$G$7</f>
        <v>0.76704545454545459</v>
      </c>
      <c r="K172" s="75">
        <f t="shared" ca="1" si="19"/>
        <v>7.6704545454545463E-3</v>
      </c>
    </row>
    <row r="173" spans="2:11" x14ac:dyDescent="0.25">
      <c r="B173" s="63">
        <v>162</v>
      </c>
      <c r="C173" s="64" t="s">
        <v>57</v>
      </c>
      <c r="D173" s="63" t="s">
        <v>204</v>
      </c>
      <c r="E173" s="64" t="s">
        <v>341</v>
      </c>
      <c r="F173" s="64" t="s">
        <v>258</v>
      </c>
      <c r="G173" s="63" t="s">
        <v>54</v>
      </c>
      <c r="H173" s="63">
        <v>2</v>
      </c>
      <c r="I173" s="63">
        <f t="shared" si="20"/>
        <v>3</v>
      </c>
      <c r="J173" s="74">
        <f t="shared" ca="1" si="21"/>
        <v>0.76704545454545459</v>
      </c>
      <c r="K173" s="75">
        <f t="shared" ca="1" si="19"/>
        <v>7.6704545454545463E-3</v>
      </c>
    </row>
    <row r="174" spans="2:11" x14ac:dyDescent="0.25">
      <c r="B174" s="63">
        <v>163</v>
      </c>
      <c r="C174" s="64" t="s">
        <v>57</v>
      </c>
      <c r="D174" s="63" t="s">
        <v>204</v>
      </c>
      <c r="E174" s="65" t="s">
        <v>342</v>
      </c>
      <c r="F174" s="70" t="s">
        <v>458</v>
      </c>
      <c r="G174" s="63" t="s">
        <v>20</v>
      </c>
      <c r="H174" s="63">
        <v>2</v>
      </c>
      <c r="I174" s="63">
        <f t="shared" si="20"/>
        <v>3</v>
      </c>
      <c r="J174" s="74">
        <f t="shared" ca="1" si="21"/>
        <v>0.76704545454545459</v>
      </c>
      <c r="K174" s="75">
        <f t="shared" ca="1" si="19"/>
        <v>7.6704545454545463E-3</v>
      </c>
    </row>
    <row r="175" spans="2:11" x14ac:dyDescent="0.25">
      <c r="B175" s="63">
        <v>164</v>
      </c>
      <c r="C175" s="64" t="s">
        <v>57</v>
      </c>
      <c r="D175" s="63" t="s">
        <v>204</v>
      </c>
      <c r="E175" s="64" t="s">
        <v>343</v>
      </c>
      <c r="F175" s="64" t="s">
        <v>459</v>
      </c>
      <c r="G175" s="63" t="s">
        <v>54</v>
      </c>
      <c r="H175" s="63">
        <v>2</v>
      </c>
      <c r="I175" s="63">
        <f t="shared" si="20"/>
        <v>3</v>
      </c>
      <c r="J175" s="74">
        <f t="shared" ca="1" si="21"/>
        <v>0.76704545454545459</v>
      </c>
      <c r="K175" s="75">
        <f t="shared" ca="1" si="19"/>
        <v>7.6704545454545463E-3</v>
      </c>
    </row>
    <row r="176" spans="2:11" x14ac:dyDescent="0.25">
      <c r="B176" s="63">
        <v>165</v>
      </c>
      <c r="C176" s="64" t="s">
        <v>57</v>
      </c>
      <c r="D176" s="63" t="s">
        <v>204</v>
      </c>
      <c r="E176" s="64" t="s">
        <v>343</v>
      </c>
      <c r="F176" s="64" t="s">
        <v>460</v>
      </c>
      <c r="G176" s="63" t="s">
        <v>54</v>
      </c>
      <c r="H176" s="63">
        <v>2</v>
      </c>
      <c r="I176" s="63">
        <f t="shared" si="20"/>
        <v>3</v>
      </c>
      <c r="J176" s="74">
        <f t="shared" ca="1" si="21"/>
        <v>0.76704545454545459</v>
      </c>
      <c r="K176" s="75">
        <f t="shared" ca="1" si="19"/>
        <v>7.6704545454545463E-3</v>
      </c>
    </row>
    <row r="177" spans="2:11" x14ac:dyDescent="0.25">
      <c r="B177" s="63">
        <v>166</v>
      </c>
      <c r="C177" s="64" t="s">
        <v>57</v>
      </c>
      <c r="D177" s="63" t="s">
        <v>204</v>
      </c>
      <c r="E177" s="64" t="s">
        <v>343</v>
      </c>
      <c r="F177" s="64" t="s">
        <v>461</v>
      </c>
      <c r="G177" s="63" t="s">
        <v>54</v>
      </c>
      <c r="H177" s="63">
        <v>3</v>
      </c>
      <c r="I177" s="63">
        <f t="shared" si="20"/>
        <v>1</v>
      </c>
      <c r="J177" s="74">
        <f t="shared" ca="1" si="21"/>
        <v>0.25568181818181818</v>
      </c>
      <c r="K177" s="75">
        <f t="shared" ca="1" si="19"/>
        <v>2.5568181818181818E-3</v>
      </c>
    </row>
    <row r="178" spans="2:11" x14ac:dyDescent="0.25">
      <c r="B178" s="63">
        <v>167</v>
      </c>
      <c r="C178" s="64" t="s">
        <v>57</v>
      </c>
      <c r="D178" s="63" t="s">
        <v>204</v>
      </c>
      <c r="E178" s="64" t="s">
        <v>344</v>
      </c>
      <c r="F178" s="64" t="s">
        <v>462</v>
      </c>
      <c r="G178" s="63" t="s">
        <v>20</v>
      </c>
      <c r="H178" s="63">
        <v>3</v>
      </c>
      <c r="I178" s="63">
        <f t="shared" si="20"/>
        <v>1</v>
      </c>
      <c r="J178" s="74">
        <f t="shared" ca="1" si="21"/>
        <v>0.25568181818181818</v>
      </c>
      <c r="K178" s="75">
        <f t="shared" ca="1" si="19"/>
        <v>2.5568181818181818E-3</v>
      </c>
    </row>
    <row r="179" spans="2:11" x14ac:dyDescent="0.25">
      <c r="B179" s="63">
        <v>168</v>
      </c>
      <c r="C179" s="64" t="s">
        <v>57</v>
      </c>
      <c r="D179" s="63" t="s">
        <v>204</v>
      </c>
      <c r="E179" s="64" t="s">
        <v>344</v>
      </c>
      <c r="F179" s="64" t="s">
        <v>463</v>
      </c>
      <c r="G179" s="63" t="s">
        <v>31</v>
      </c>
      <c r="H179" s="63">
        <v>2</v>
      </c>
      <c r="I179" s="63">
        <f t="shared" si="20"/>
        <v>3</v>
      </c>
      <c r="J179" s="74">
        <f t="shared" ca="1" si="21"/>
        <v>0.76704545454545459</v>
      </c>
      <c r="K179" s="75">
        <f t="shared" ca="1" si="19"/>
        <v>7.6704545454545463E-3</v>
      </c>
    </row>
    <row r="180" spans="2:11" x14ac:dyDescent="0.25">
      <c r="B180" s="63">
        <v>169</v>
      </c>
      <c r="C180" s="64" t="s">
        <v>57</v>
      </c>
      <c r="D180" s="63" t="s">
        <v>204</v>
      </c>
      <c r="E180" s="64" t="s">
        <v>345</v>
      </c>
      <c r="F180" s="64" t="s">
        <v>464</v>
      </c>
      <c r="G180" s="63" t="s">
        <v>20</v>
      </c>
      <c r="H180" s="63">
        <v>2</v>
      </c>
      <c r="I180" s="63">
        <f t="shared" si="20"/>
        <v>3</v>
      </c>
      <c r="J180" s="74">
        <f t="shared" ca="1" si="21"/>
        <v>0.76704545454545459</v>
      </c>
      <c r="K180" s="75">
        <f t="shared" ca="1" si="19"/>
        <v>7.6704545454545463E-3</v>
      </c>
    </row>
    <row r="181" spans="2:11" x14ac:dyDescent="0.25">
      <c r="B181" s="63">
        <v>170</v>
      </c>
      <c r="C181" s="64" t="s">
        <v>57</v>
      </c>
      <c r="D181" s="63" t="s">
        <v>204</v>
      </c>
      <c r="E181" s="64" t="s">
        <v>346</v>
      </c>
      <c r="F181" s="64" t="s">
        <v>465</v>
      </c>
      <c r="G181" s="63" t="s">
        <v>20</v>
      </c>
      <c r="H181" s="63">
        <v>2</v>
      </c>
      <c r="I181" s="63">
        <f t="shared" si="20"/>
        <v>3</v>
      </c>
      <c r="J181" s="74">
        <f t="shared" ca="1" si="21"/>
        <v>0.76704545454545459</v>
      </c>
      <c r="K181" s="75">
        <f t="shared" ca="1" si="19"/>
        <v>7.6704545454545463E-3</v>
      </c>
    </row>
    <row r="182" spans="2:11" x14ac:dyDescent="0.25">
      <c r="B182" s="63">
        <v>171</v>
      </c>
      <c r="C182" s="64" t="s">
        <v>57</v>
      </c>
      <c r="D182" s="63" t="s">
        <v>204</v>
      </c>
      <c r="E182" s="64" t="s">
        <v>346</v>
      </c>
      <c r="F182" s="64" t="s">
        <v>466</v>
      </c>
      <c r="G182" s="63" t="s">
        <v>20</v>
      </c>
      <c r="H182" s="63">
        <v>2</v>
      </c>
      <c r="I182" s="63">
        <f t="shared" si="20"/>
        <v>3</v>
      </c>
      <c r="J182" s="74">
        <f t="shared" ca="1" si="21"/>
        <v>0.76704545454545459</v>
      </c>
      <c r="K182" s="75">
        <f t="shared" ca="1" si="19"/>
        <v>7.6704545454545463E-3</v>
      </c>
    </row>
    <row r="183" spans="2:11" x14ac:dyDescent="0.25">
      <c r="B183" s="63">
        <v>172</v>
      </c>
      <c r="C183" s="64" t="s">
        <v>57</v>
      </c>
      <c r="D183" s="63" t="s">
        <v>204</v>
      </c>
      <c r="E183" s="64" t="s">
        <v>346</v>
      </c>
      <c r="F183" s="64" t="s">
        <v>467</v>
      </c>
      <c r="G183" s="63" t="s">
        <v>20</v>
      </c>
      <c r="H183" s="63">
        <v>3</v>
      </c>
      <c r="I183" s="63">
        <f t="shared" si="20"/>
        <v>1</v>
      </c>
      <c r="J183" s="74">
        <f t="shared" ca="1" si="21"/>
        <v>0.25568181818181818</v>
      </c>
      <c r="K183" s="75">
        <f t="shared" ca="1" si="19"/>
        <v>2.5568181818181818E-3</v>
      </c>
    </row>
    <row r="184" spans="2:11" x14ac:dyDescent="0.25">
      <c r="B184" s="63">
        <v>173</v>
      </c>
      <c r="C184" s="64" t="s">
        <v>57</v>
      </c>
      <c r="D184" s="63" t="s">
        <v>204</v>
      </c>
      <c r="E184" s="64" t="s">
        <v>507</v>
      </c>
      <c r="F184" s="64" t="s">
        <v>347</v>
      </c>
      <c r="G184" s="63" t="s">
        <v>20</v>
      </c>
      <c r="H184" s="63">
        <v>2</v>
      </c>
      <c r="I184" s="63">
        <f t="shared" si="20"/>
        <v>3</v>
      </c>
      <c r="J184" s="74">
        <f t="shared" ca="1" si="21"/>
        <v>0.76704545454545459</v>
      </c>
      <c r="K184" s="75">
        <f t="shared" ca="1" si="19"/>
        <v>7.6704545454545463E-3</v>
      </c>
    </row>
    <row r="185" spans="2:11" x14ac:dyDescent="0.25">
      <c r="B185" s="63">
        <v>174</v>
      </c>
      <c r="C185" s="64" t="s">
        <v>57</v>
      </c>
      <c r="D185" s="63" t="s">
        <v>204</v>
      </c>
      <c r="E185" s="64" t="s">
        <v>348</v>
      </c>
      <c r="F185" s="64" t="s">
        <v>468</v>
      </c>
      <c r="G185" s="63" t="s">
        <v>31</v>
      </c>
      <c r="H185" s="63">
        <v>2</v>
      </c>
      <c r="I185" s="63">
        <f t="shared" si="20"/>
        <v>3</v>
      </c>
      <c r="J185" s="74">
        <f t="shared" ca="1" si="21"/>
        <v>0.76704545454545459</v>
      </c>
      <c r="K185" s="75">
        <f t="shared" ca="1" si="19"/>
        <v>7.6704545454545463E-3</v>
      </c>
    </row>
    <row r="186" spans="2:11" x14ac:dyDescent="0.25">
      <c r="B186" s="63">
        <v>175</v>
      </c>
      <c r="C186" s="64" t="s">
        <v>57</v>
      </c>
      <c r="D186" s="63" t="s">
        <v>204</v>
      </c>
      <c r="E186" s="64" t="s">
        <v>348</v>
      </c>
      <c r="F186" s="64" t="s">
        <v>469</v>
      </c>
      <c r="G186" s="63" t="s">
        <v>31</v>
      </c>
      <c r="H186" s="63">
        <v>2</v>
      </c>
      <c r="I186" s="63">
        <f t="shared" si="20"/>
        <v>3</v>
      </c>
      <c r="J186" s="74">
        <f t="shared" ca="1" si="21"/>
        <v>0.76704545454545459</v>
      </c>
      <c r="K186" s="75">
        <f t="shared" ca="1" si="19"/>
        <v>7.6704545454545463E-3</v>
      </c>
    </row>
    <row r="187" spans="2:11" x14ac:dyDescent="0.25">
      <c r="B187" s="63">
        <v>176</v>
      </c>
      <c r="C187" s="64" t="s">
        <v>57</v>
      </c>
      <c r="D187" s="63" t="s">
        <v>204</v>
      </c>
      <c r="E187" s="64" t="s">
        <v>349</v>
      </c>
      <c r="F187" s="64" t="s">
        <v>247</v>
      </c>
      <c r="G187" s="63" t="s">
        <v>31</v>
      </c>
      <c r="H187" s="63">
        <v>3</v>
      </c>
      <c r="I187" s="63">
        <f t="shared" si="20"/>
        <v>1</v>
      </c>
      <c r="J187" s="74">
        <f t="shared" ca="1" si="21"/>
        <v>0.25568181818181818</v>
      </c>
      <c r="K187" s="75">
        <f t="shared" ca="1" si="19"/>
        <v>2.5568181818181818E-3</v>
      </c>
    </row>
    <row r="188" spans="2:11" x14ac:dyDescent="0.25">
      <c r="B188" s="63">
        <v>177</v>
      </c>
      <c r="C188" s="64" t="s">
        <v>57</v>
      </c>
      <c r="D188" s="63" t="s">
        <v>204</v>
      </c>
      <c r="E188" s="64" t="s">
        <v>350</v>
      </c>
      <c r="F188" s="64" t="s">
        <v>470</v>
      </c>
      <c r="G188" s="63" t="s">
        <v>31</v>
      </c>
      <c r="H188" s="63">
        <v>2</v>
      </c>
      <c r="I188" s="63">
        <f t="shared" si="20"/>
        <v>3</v>
      </c>
      <c r="J188" s="74">
        <f t="shared" ca="1" si="21"/>
        <v>0.76704545454545459</v>
      </c>
      <c r="K188" s="75">
        <f t="shared" ca="1" si="19"/>
        <v>7.6704545454545463E-3</v>
      </c>
    </row>
    <row r="189" spans="2:11" x14ac:dyDescent="0.25">
      <c r="B189" s="63">
        <v>178</v>
      </c>
      <c r="C189" s="64" t="s">
        <v>57</v>
      </c>
      <c r="D189" s="63" t="s">
        <v>204</v>
      </c>
      <c r="E189" s="64" t="s">
        <v>350</v>
      </c>
      <c r="F189" s="64" t="s">
        <v>471</v>
      </c>
      <c r="G189" s="63" t="s">
        <v>31</v>
      </c>
      <c r="H189" s="63">
        <v>2</v>
      </c>
      <c r="I189" s="63">
        <f t="shared" si="20"/>
        <v>3</v>
      </c>
      <c r="J189" s="74">
        <f t="shared" ca="1" si="21"/>
        <v>0.76704545454545459</v>
      </c>
      <c r="K189" s="75">
        <f t="shared" ca="1" si="19"/>
        <v>7.6704545454545463E-3</v>
      </c>
    </row>
    <row r="190" spans="2:11" x14ac:dyDescent="0.25">
      <c r="B190" s="63">
        <v>179</v>
      </c>
      <c r="C190" s="64" t="s">
        <v>57</v>
      </c>
      <c r="D190" s="63" t="s">
        <v>204</v>
      </c>
      <c r="E190" s="64" t="s">
        <v>350</v>
      </c>
      <c r="F190" s="64" t="s">
        <v>472</v>
      </c>
      <c r="G190" s="63" t="s">
        <v>31</v>
      </c>
      <c r="H190" s="63">
        <v>2</v>
      </c>
      <c r="I190" s="63">
        <f t="shared" si="20"/>
        <v>3</v>
      </c>
      <c r="J190" s="74">
        <f t="shared" ca="1" si="21"/>
        <v>0.76704545454545459</v>
      </c>
      <c r="K190" s="75">
        <f t="shared" ca="1" si="19"/>
        <v>7.6704545454545463E-3</v>
      </c>
    </row>
    <row r="191" spans="2:11" x14ac:dyDescent="0.25">
      <c r="B191" s="63">
        <v>180</v>
      </c>
      <c r="C191" s="64" t="s">
        <v>57</v>
      </c>
      <c r="D191" s="63" t="s">
        <v>204</v>
      </c>
      <c r="E191" s="64" t="s">
        <v>350</v>
      </c>
      <c r="F191" s="64" t="s">
        <v>473</v>
      </c>
      <c r="G191" s="63" t="s">
        <v>31</v>
      </c>
      <c r="H191" s="63">
        <v>3</v>
      </c>
      <c r="I191" s="63">
        <f t="shared" si="20"/>
        <v>1</v>
      </c>
      <c r="J191" s="74">
        <f t="shared" ca="1" si="21"/>
        <v>0.25568181818181818</v>
      </c>
      <c r="K191" s="75">
        <f t="shared" ca="1" si="19"/>
        <v>2.5568181818181818E-3</v>
      </c>
    </row>
    <row r="192" spans="2:11" x14ac:dyDescent="0.25">
      <c r="B192" s="63">
        <v>181</v>
      </c>
      <c r="C192" s="64" t="s">
        <v>57</v>
      </c>
      <c r="D192" s="63" t="s">
        <v>204</v>
      </c>
      <c r="E192" s="64" t="s">
        <v>351</v>
      </c>
      <c r="F192" s="64" t="s">
        <v>474</v>
      </c>
      <c r="G192" s="63" t="s">
        <v>475</v>
      </c>
      <c r="H192" s="63">
        <v>2</v>
      </c>
      <c r="I192" s="63">
        <f t="shared" si="20"/>
        <v>3</v>
      </c>
      <c r="J192" s="74">
        <f t="shared" ca="1" si="21"/>
        <v>0.76704545454545459</v>
      </c>
      <c r="K192" s="75">
        <f t="shared" ca="1" si="19"/>
        <v>7.6704545454545463E-3</v>
      </c>
    </row>
    <row r="193" spans="2:11" x14ac:dyDescent="0.25">
      <c r="B193" s="63">
        <v>182</v>
      </c>
      <c r="C193" s="64" t="s">
        <v>57</v>
      </c>
      <c r="D193" s="63" t="s">
        <v>204</v>
      </c>
      <c r="E193" s="64" t="s">
        <v>352</v>
      </c>
      <c r="F193" s="64" t="s">
        <v>508</v>
      </c>
      <c r="G193" s="63" t="s">
        <v>54</v>
      </c>
      <c r="H193" s="63">
        <v>1</v>
      </c>
      <c r="I193" s="63">
        <f t="shared" si="20"/>
        <v>5</v>
      </c>
      <c r="J193" s="74">
        <f t="shared" ca="1" si="21"/>
        <v>1.2784090909090908</v>
      </c>
      <c r="K193" s="75">
        <f t="shared" ca="1" si="19"/>
        <v>1.2784090909090908E-2</v>
      </c>
    </row>
    <row r="194" spans="2:11" x14ac:dyDescent="0.25">
      <c r="B194" s="63">
        <v>183</v>
      </c>
      <c r="C194" s="64" t="s">
        <v>57</v>
      </c>
      <c r="D194" s="63" t="s">
        <v>204</v>
      </c>
      <c r="E194" s="64" t="s">
        <v>352</v>
      </c>
      <c r="F194" s="64" t="s">
        <v>509</v>
      </c>
      <c r="G194" s="63" t="s">
        <v>54</v>
      </c>
      <c r="H194" s="63">
        <v>1</v>
      </c>
      <c r="I194" s="63">
        <f t="shared" si="20"/>
        <v>5</v>
      </c>
      <c r="J194" s="74">
        <f t="shared" ca="1" si="21"/>
        <v>1.2784090909090908</v>
      </c>
      <c r="K194" s="75">
        <f t="shared" ca="1" si="19"/>
        <v>1.2784090909090908E-2</v>
      </c>
    </row>
    <row r="195" spans="2:11" x14ac:dyDescent="0.25">
      <c r="B195" s="63">
        <v>184</v>
      </c>
      <c r="C195" s="64" t="s">
        <v>57</v>
      </c>
      <c r="D195" s="63" t="s">
        <v>204</v>
      </c>
      <c r="E195" s="64" t="s">
        <v>352</v>
      </c>
      <c r="F195" s="64" t="s">
        <v>510</v>
      </c>
      <c r="G195" s="63" t="s">
        <v>54</v>
      </c>
      <c r="H195" s="63">
        <v>1</v>
      </c>
      <c r="I195" s="63">
        <f t="shared" si="20"/>
        <v>5</v>
      </c>
      <c r="J195" s="74">
        <f t="shared" ca="1" si="21"/>
        <v>1.2784090909090908</v>
      </c>
      <c r="K195" s="75">
        <f t="shared" ca="1" si="19"/>
        <v>1.2784090909090908E-2</v>
      </c>
    </row>
    <row r="196" spans="2:11" x14ac:dyDescent="0.25">
      <c r="B196" s="63">
        <v>185</v>
      </c>
      <c r="C196" s="64" t="s">
        <v>57</v>
      </c>
      <c r="D196" s="63" t="s">
        <v>204</v>
      </c>
      <c r="E196" s="64" t="s">
        <v>353</v>
      </c>
      <c r="F196" s="64" t="s">
        <v>476</v>
      </c>
      <c r="G196" s="63" t="s">
        <v>20</v>
      </c>
      <c r="H196" s="63">
        <v>3</v>
      </c>
      <c r="I196" s="63">
        <f t="shared" si="20"/>
        <v>1</v>
      </c>
      <c r="J196" s="74">
        <f t="shared" ca="1" si="21"/>
        <v>0.25568181818181818</v>
      </c>
      <c r="K196" s="75">
        <f t="shared" ca="1" si="19"/>
        <v>2.5568181818181818E-3</v>
      </c>
    </row>
    <row r="197" spans="2:11" x14ac:dyDescent="0.25">
      <c r="B197" s="63">
        <v>186</v>
      </c>
      <c r="C197" s="64" t="s">
        <v>57</v>
      </c>
      <c r="D197" s="63" t="s">
        <v>204</v>
      </c>
      <c r="E197" s="64" t="s">
        <v>354</v>
      </c>
      <c r="F197" s="64" t="s">
        <v>477</v>
      </c>
      <c r="G197" s="63" t="s">
        <v>475</v>
      </c>
      <c r="H197" s="63">
        <v>3</v>
      </c>
      <c r="I197" s="63">
        <f t="shared" si="20"/>
        <v>1</v>
      </c>
      <c r="J197" s="74">
        <f t="shared" ca="1" si="21"/>
        <v>0.25568181818181818</v>
      </c>
      <c r="K197" s="75">
        <f t="shared" ca="1" si="19"/>
        <v>2.5568181818181818E-3</v>
      </c>
    </row>
    <row r="198" spans="2:11" x14ac:dyDescent="0.25">
      <c r="B198" s="63">
        <v>187</v>
      </c>
      <c r="C198" s="64" t="s">
        <v>57</v>
      </c>
      <c r="D198" s="63" t="s">
        <v>204</v>
      </c>
      <c r="E198" s="64" t="s">
        <v>354</v>
      </c>
      <c r="F198" s="64" t="s">
        <v>478</v>
      </c>
      <c r="G198" s="63" t="s">
        <v>475</v>
      </c>
      <c r="H198" s="63">
        <v>3</v>
      </c>
      <c r="I198" s="63">
        <f t="shared" si="20"/>
        <v>1</v>
      </c>
      <c r="J198" s="74">
        <f t="shared" ca="1" si="21"/>
        <v>0.25568181818181818</v>
      </c>
      <c r="K198" s="75">
        <f t="shared" ca="1" si="19"/>
        <v>2.5568181818181818E-3</v>
      </c>
    </row>
    <row r="199" spans="2:11" x14ac:dyDescent="0.25">
      <c r="B199" s="63">
        <v>188</v>
      </c>
      <c r="C199" s="64" t="s">
        <v>57</v>
      </c>
      <c r="D199" s="63" t="s">
        <v>204</v>
      </c>
      <c r="E199" s="64" t="s">
        <v>354</v>
      </c>
      <c r="F199" s="64" t="s">
        <v>479</v>
      </c>
      <c r="G199" s="63" t="s">
        <v>475</v>
      </c>
      <c r="H199" s="63">
        <v>3</v>
      </c>
      <c r="I199" s="63">
        <f t="shared" si="20"/>
        <v>1</v>
      </c>
      <c r="J199" s="74">
        <f t="shared" ca="1" si="21"/>
        <v>0.25568181818181818</v>
      </c>
      <c r="K199" s="75">
        <f t="shared" ca="1" si="19"/>
        <v>2.5568181818181818E-3</v>
      </c>
    </row>
    <row r="200" spans="2:11" x14ac:dyDescent="0.25">
      <c r="B200" s="63">
        <v>189</v>
      </c>
      <c r="C200" s="64" t="s">
        <v>57</v>
      </c>
      <c r="D200" s="63" t="s">
        <v>204</v>
      </c>
      <c r="E200" s="64" t="s">
        <v>355</v>
      </c>
      <c r="F200" s="64" t="s">
        <v>252</v>
      </c>
      <c r="G200" s="63" t="s">
        <v>31</v>
      </c>
      <c r="H200" s="63">
        <v>3</v>
      </c>
      <c r="I200" s="63">
        <f t="shared" si="20"/>
        <v>1</v>
      </c>
      <c r="J200" s="74">
        <f t="shared" ca="1" si="21"/>
        <v>0.25568181818181818</v>
      </c>
      <c r="K200" s="75">
        <f t="shared" ca="1" si="19"/>
        <v>2.5568181818181818E-3</v>
      </c>
    </row>
    <row r="201" spans="2:11" x14ac:dyDescent="0.25">
      <c r="B201" s="63">
        <v>190</v>
      </c>
      <c r="C201" s="64" t="s">
        <v>57</v>
      </c>
      <c r="D201" s="63" t="s">
        <v>204</v>
      </c>
      <c r="E201" s="64" t="s">
        <v>355</v>
      </c>
      <c r="F201" s="64" t="s">
        <v>480</v>
      </c>
      <c r="G201" s="63" t="s">
        <v>31</v>
      </c>
      <c r="H201" s="63">
        <v>3</v>
      </c>
      <c r="I201" s="63">
        <f t="shared" si="20"/>
        <v>1</v>
      </c>
      <c r="J201" s="74">
        <f t="shared" ca="1" si="21"/>
        <v>0.25568181818181818</v>
      </c>
      <c r="K201" s="75">
        <f t="shared" ca="1" si="19"/>
        <v>2.5568181818181818E-3</v>
      </c>
    </row>
    <row r="202" spans="2:11" x14ac:dyDescent="0.25">
      <c r="B202" s="63">
        <v>191</v>
      </c>
      <c r="C202" s="64" t="s">
        <v>57</v>
      </c>
      <c r="D202" s="63" t="s">
        <v>204</v>
      </c>
      <c r="E202" s="64" t="s">
        <v>355</v>
      </c>
      <c r="F202" s="64" t="s">
        <v>255</v>
      </c>
      <c r="G202" s="63" t="s">
        <v>31</v>
      </c>
      <c r="H202" s="63">
        <v>3</v>
      </c>
      <c r="I202" s="63">
        <f t="shared" si="20"/>
        <v>1</v>
      </c>
      <c r="J202" s="74">
        <f t="shared" ca="1" si="21"/>
        <v>0.25568181818181818</v>
      </c>
      <c r="K202" s="75">
        <f t="shared" ca="1" si="19"/>
        <v>2.5568181818181818E-3</v>
      </c>
    </row>
    <row r="203" spans="2:11" x14ac:dyDescent="0.25">
      <c r="B203" s="63">
        <v>192</v>
      </c>
      <c r="C203" s="64" t="s">
        <v>57</v>
      </c>
      <c r="D203" s="63" t="s">
        <v>204</v>
      </c>
      <c r="E203" s="65" t="s">
        <v>356</v>
      </c>
      <c r="F203" s="71" t="s">
        <v>481</v>
      </c>
      <c r="G203" s="63" t="s">
        <v>31</v>
      </c>
      <c r="H203" s="63">
        <v>1</v>
      </c>
      <c r="I203" s="63">
        <f t="shared" si="20"/>
        <v>5</v>
      </c>
      <c r="J203" s="74">
        <f t="shared" ca="1" si="21"/>
        <v>1.2784090909090908</v>
      </c>
      <c r="K203" s="75">
        <f t="shared" ca="1" si="19"/>
        <v>1.2784090909090908E-2</v>
      </c>
    </row>
    <row r="204" spans="2:11" x14ac:dyDescent="0.25">
      <c r="B204" s="63">
        <v>193</v>
      </c>
      <c r="C204" s="64" t="s">
        <v>57</v>
      </c>
      <c r="D204" s="63" t="s">
        <v>204</v>
      </c>
      <c r="E204" s="64" t="s">
        <v>357</v>
      </c>
      <c r="F204" s="64" t="s">
        <v>482</v>
      </c>
      <c r="G204" s="63" t="s">
        <v>31</v>
      </c>
      <c r="H204" s="63">
        <v>3</v>
      </c>
      <c r="I204" s="63">
        <f t="shared" ref="I204:I205" si="22">IF(H204=1,5,IF(H204=2,3,1))</f>
        <v>1</v>
      </c>
      <c r="J204" s="74">
        <f t="shared" ref="J204:J205" ca="1" si="23">I204*$G$7</f>
        <v>0.25568181818181818</v>
      </c>
      <c r="K204" s="75">
        <f t="shared" ca="1" si="19"/>
        <v>2.5568181818181818E-3</v>
      </c>
    </row>
    <row r="205" spans="2:11" x14ac:dyDescent="0.25">
      <c r="B205" s="63">
        <v>194</v>
      </c>
      <c r="C205" s="64" t="s">
        <v>57</v>
      </c>
      <c r="D205" s="63" t="s">
        <v>204</v>
      </c>
      <c r="E205" s="64" t="s">
        <v>357</v>
      </c>
      <c r="F205" s="64" t="s">
        <v>483</v>
      </c>
      <c r="G205" s="63" t="s">
        <v>31</v>
      </c>
      <c r="H205" s="63">
        <v>3</v>
      </c>
      <c r="I205" s="63">
        <f t="shared" si="22"/>
        <v>1</v>
      </c>
      <c r="J205" s="74">
        <f t="shared" ca="1" si="23"/>
        <v>0.25568181818181818</v>
      </c>
      <c r="K205" s="75">
        <f t="shared" ref="K205" ca="1" si="24">J205/100</f>
        <v>2.5568181818181818E-3</v>
      </c>
    </row>
    <row r="206" spans="2:11" x14ac:dyDescent="0.25">
      <c r="J206" s="42"/>
    </row>
  </sheetData>
  <autoFilter ref="B11:K205" xr:uid="{532C630A-5AC8-47FA-8D2E-CE972DA76256}">
    <sortState xmlns:xlrd2="http://schemas.microsoft.com/office/spreadsheetml/2017/richdata2" ref="B12:K205">
      <sortCondition ref="C11:C2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1111-128D-43A5-AE34-941589B82300}">
  <dimension ref="B2:D15"/>
  <sheetViews>
    <sheetView workbookViewId="0">
      <selection activeCell="C4" sqref="C4"/>
    </sheetView>
  </sheetViews>
  <sheetFormatPr defaultRowHeight="15" x14ac:dyDescent="0.25"/>
  <cols>
    <col min="1" max="1" width="4.140625" customWidth="1"/>
    <col min="2" max="2" width="26.85546875" bestFit="1" customWidth="1"/>
    <col min="3" max="3" width="14.7109375" customWidth="1"/>
    <col min="4" max="4" width="26" customWidth="1"/>
  </cols>
  <sheetData>
    <row r="2" spans="2:4" x14ac:dyDescent="0.25">
      <c r="B2" s="31" t="s">
        <v>5</v>
      </c>
      <c r="C2" s="31" t="s">
        <v>485</v>
      </c>
      <c r="D2" s="31" t="s">
        <v>511</v>
      </c>
    </row>
    <row r="3" spans="2:4" ht="15.75" x14ac:dyDescent="0.25">
      <c r="B3" s="76" t="s">
        <v>12</v>
      </c>
      <c r="C3" s="77">
        <f>SUM(C4:C8)</f>
        <v>105</v>
      </c>
      <c r="D3" s="78">
        <f ca="1">SUM(D4:D8)</f>
        <v>0.39999999999999991</v>
      </c>
    </row>
    <row r="4" spans="2:4" x14ac:dyDescent="0.25">
      <c r="B4" s="73" t="s">
        <v>93</v>
      </c>
      <c r="C4" s="6">
        <f>COUNTIF('Simulasi Calculation Bobot'!$D$12:$D$205,'Summary Bobot'!B4)</f>
        <v>57</v>
      </c>
      <c r="D4" s="32">
        <f ca="1">SUMIF('Simulasi Calculation Bobot'!$D$12:$D$205,'Summary Bobot'!B4,'Simulasi Calculation Bobot'!$K$12:$K$205)</f>
        <v>0.24237918215613377</v>
      </c>
    </row>
    <row r="5" spans="2:4" x14ac:dyDescent="0.25">
      <c r="B5" s="73" t="s">
        <v>309</v>
      </c>
      <c r="C5" s="6">
        <f>COUNTIF('Simulasi Calculation Bobot'!$D$12:$D$205,'Summary Bobot'!B5)</f>
        <v>26</v>
      </c>
      <c r="D5" s="32">
        <f ca="1">SUMIF('Simulasi Calculation Bobot'!$D$12:$D$205,'Summary Bobot'!B5,'Simulasi Calculation Bobot'!$K$12:$K$205)</f>
        <v>8.0297397769516693E-2</v>
      </c>
    </row>
    <row r="6" spans="2:4" x14ac:dyDescent="0.25">
      <c r="B6" s="73" t="s">
        <v>313</v>
      </c>
      <c r="C6" s="6">
        <f>COUNTIF('Simulasi Calculation Bobot'!$D$12:$D$205,'Summary Bobot'!B6)</f>
        <v>15</v>
      </c>
      <c r="D6" s="32">
        <f ca="1">SUMIF('Simulasi Calculation Bobot'!$D$12:$D$205,'Summary Bobot'!B6,'Simulasi Calculation Bobot'!$K$12:$K$205)</f>
        <v>3.4200743494423799E-2</v>
      </c>
    </row>
    <row r="7" spans="2:4" x14ac:dyDescent="0.25">
      <c r="B7" s="73" t="s">
        <v>301</v>
      </c>
      <c r="C7" s="6">
        <f>COUNTIF('Simulasi Calculation Bobot'!$D$12:$D$205,'Summary Bobot'!B7)</f>
        <v>3</v>
      </c>
      <c r="D7" s="32">
        <f ca="1">SUMIF('Simulasi Calculation Bobot'!$D$12:$D$205,'Summary Bobot'!B7,'Simulasi Calculation Bobot'!$K$12:$K$205)</f>
        <v>1.3382899628252789E-2</v>
      </c>
    </row>
    <row r="8" spans="2:4" x14ac:dyDescent="0.25">
      <c r="B8" s="73" t="s">
        <v>18</v>
      </c>
      <c r="C8" s="6">
        <f>COUNTIF('Simulasi Calculation Bobot'!$D$12:$D$205,'Summary Bobot'!B8)</f>
        <v>4</v>
      </c>
      <c r="D8" s="32">
        <f ca="1">SUMIF('Simulasi Calculation Bobot'!$D$12:$D$205,'Summary Bobot'!B8,'Simulasi Calculation Bobot'!$K$12:$K$205)</f>
        <v>2.9739776951672865E-2</v>
      </c>
    </row>
    <row r="9" spans="2:4" ht="15.75" x14ac:dyDescent="0.25">
      <c r="B9" s="76" t="s">
        <v>317</v>
      </c>
      <c r="C9" s="77">
        <f>SUM(C10:C12)</f>
        <v>23</v>
      </c>
      <c r="D9" s="78">
        <f ca="1">SUM(D10:D12)</f>
        <v>0.15000000000000002</v>
      </c>
    </row>
    <row r="10" spans="2:4" x14ac:dyDescent="0.25">
      <c r="B10" s="73" t="s">
        <v>497</v>
      </c>
      <c r="C10" s="6">
        <f>COUNTIF('Simulasi Calculation Bobot'!$D$12:$D$205,'Summary Bobot'!B10)</f>
        <v>8</v>
      </c>
      <c r="D10" s="32">
        <f ca="1">SUMIF('Simulasi Calculation Bobot'!$D$12:$D$205,'Summary Bobot'!B10,'Simulasi Calculation Bobot'!$K$12:$K$205)</f>
        <v>4.556962025316455E-2</v>
      </c>
    </row>
    <row r="11" spans="2:4" x14ac:dyDescent="0.25">
      <c r="B11" s="73" t="s">
        <v>321</v>
      </c>
      <c r="C11" s="6">
        <f>COUNTIF('Simulasi Calculation Bobot'!$D$12:$D$205,'Summary Bobot'!B11)</f>
        <v>9</v>
      </c>
      <c r="D11" s="32">
        <f ca="1">SUMIF('Simulasi Calculation Bobot'!$D$12:$D$205,'Summary Bobot'!B11,'Simulasi Calculation Bobot'!$K$12:$K$205)</f>
        <v>5.8860759493670887E-2</v>
      </c>
    </row>
    <row r="12" spans="2:4" x14ac:dyDescent="0.25">
      <c r="B12" s="73" t="s">
        <v>324</v>
      </c>
      <c r="C12" s="6">
        <f>COUNTIF('Simulasi Calculation Bobot'!$D$12:$D$205,'Summary Bobot'!B12)</f>
        <v>6</v>
      </c>
      <c r="D12" s="32">
        <f ca="1">SUMIF('Simulasi Calculation Bobot'!$D$12:$D$205,'Summary Bobot'!B12,'Simulasi Calculation Bobot'!$K$12:$K$205)</f>
        <v>4.5569620253164564E-2</v>
      </c>
    </row>
    <row r="13" spans="2:4" ht="15.75" x14ac:dyDescent="0.25">
      <c r="B13" s="76" t="s">
        <v>57</v>
      </c>
      <c r="C13" s="79">
        <f>SUM(C14)</f>
        <v>66</v>
      </c>
      <c r="D13" s="78">
        <f ca="1">SUM(D14)</f>
        <v>0.45000000000000023</v>
      </c>
    </row>
    <row r="14" spans="2:4" x14ac:dyDescent="0.25">
      <c r="B14" s="73" t="s">
        <v>204</v>
      </c>
      <c r="C14" s="6">
        <f>COUNTIF('Simulasi Calculation Bobot'!$D$12:$D$205,'Summary Bobot'!B14)</f>
        <v>66</v>
      </c>
      <c r="D14" s="32">
        <f ca="1">SUMIF('Simulasi Calculation Bobot'!$D$12:$D$205,'Summary Bobot'!B14,'Simulasi Calculation Bobot'!$K$12:$K$205)</f>
        <v>0.45000000000000023</v>
      </c>
    </row>
    <row r="15" spans="2:4" ht="15.75" x14ac:dyDescent="0.25">
      <c r="B15" s="36" t="s">
        <v>493</v>
      </c>
      <c r="C15" s="37">
        <f>SUM(C13,C9,C3)</f>
        <v>194</v>
      </c>
      <c r="D15" s="38">
        <f ca="1">SUM(D13,D9,D3)</f>
        <v>1.0000000000000002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82B3-9750-4B7B-93C4-05445E9CCEB0}">
  <dimension ref="A1:H41"/>
  <sheetViews>
    <sheetView workbookViewId="0">
      <selection activeCell="E14" sqref="E14"/>
    </sheetView>
  </sheetViews>
  <sheetFormatPr defaultRowHeight="15" x14ac:dyDescent="0.25"/>
  <cols>
    <col min="3" max="3" width="21.28515625" customWidth="1"/>
    <col min="4" max="4" width="4.5703125" customWidth="1"/>
    <col min="5" max="5" width="28.140625" style="1" customWidth="1"/>
    <col min="6" max="6" width="4.7109375" style="1" customWidth="1"/>
    <col min="7" max="7" width="34.28515625" customWidth="1"/>
  </cols>
  <sheetData>
    <row r="1" spans="1:8" x14ac:dyDescent="0.25">
      <c r="C1" s="27">
        <v>0.4</v>
      </c>
      <c r="D1" s="28"/>
      <c r="E1" s="29">
        <v>0.2</v>
      </c>
      <c r="F1" s="30"/>
      <c r="G1" s="27">
        <v>0.4</v>
      </c>
    </row>
    <row r="2" spans="1:8" x14ac:dyDescent="0.25">
      <c r="A2" t="s">
        <v>512</v>
      </c>
      <c r="C2" s="7" t="s">
        <v>12</v>
      </c>
      <c r="D2" s="2"/>
      <c r="E2" s="6" t="s">
        <v>317</v>
      </c>
      <c r="G2" s="7" t="s">
        <v>57</v>
      </c>
    </row>
    <row r="3" spans="1:8" x14ac:dyDescent="0.25">
      <c r="C3" s="24"/>
      <c r="D3" s="2"/>
      <c r="G3" s="2"/>
    </row>
    <row r="4" spans="1:8" x14ac:dyDescent="0.25">
      <c r="A4" t="s">
        <v>513</v>
      </c>
      <c r="B4">
        <v>25</v>
      </c>
      <c r="C4" s="8" t="s">
        <v>309</v>
      </c>
      <c r="D4" s="19"/>
      <c r="E4" s="10" t="s">
        <v>455</v>
      </c>
      <c r="F4" s="14">
        <v>40</v>
      </c>
      <c r="G4" s="9" t="s">
        <v>204</v>
      </c>
      <c r="H4">
        <v>75</v>
      </c>
    </row>
    <row r="5" spans="1:8" x14ac:dyDescent="0.25">
      <c r="B5">
        <v>20</v>
      </c>
      <c r="C5" s="8" t="s">
        <v>313</v>
      </c>
      <c r="D5" s="19"/>
      <c r="E5" s="10" t="s">
        <v>452</v>
      </c>
      <c r="F5" s="14">
        <v>30</v>
      </c>
      <c r="G5" s="9" t="s">
        <v>359</v>
      </c>
      <c r="H5">
        <v>25</v>
      </c>
    </row>
    <row r="6" spans="1:8" x14ac:dyDescent="0.25">
      <c r="B6">
        <v>15</v>
      </c>
      <c r="C6" s="8" t="s">
        <v>301</v>
      </c>
      <c r="D6" s="19"/>
      <c r="E6" s="6" t="s">
        <v>427</v>
      </c>
      <c r="F6" s="1">
        <v>40</v>
      </c>
    </row>
    <row r="7" spans="1:8" x14ac:dyDescent="0.25">
      <c r="B7">
        <v>15</v>
      </c>
      <c r="C7" s="8" t="s">
        <v>18</v>
      </c>
      <c r="D7" s="19"/>
      <c r="E7" s="14"/>
      <c r="F7" s="14"/>
    </row>
    <row r="8" spans="1:8" x14ac:dyDescent="0.25">
      <c r="B8">
        <v>25</v>
      </c>
      <c r="C8" s="8" t="s">
        <v>93</v>
      </c>
      <c r="D8" s="19"/>
    </row>
    <row r="10" spans="1:8" x14ac:dyDescent="0.25">
      <c r="A10" t="s">
        <v>514</v>
      </c>
      <c r="B10">
        <v>5</v>
      </c>
      <c r="C10" s="9" t="s">
        <v>310</v>
      </c>
      <c r="E10" s="10" t="s">
        <v>328</v>
      </c>
      <c r="F10" s="14"/>
      <c r="G10" s="8" t="s">
        <v>331</v>
      </c>
    </row>
    <row r="11" spans="1:8" x14ac:dyDescent="0.25">
      <c r="B11">
        <v>7</v>
      </c>
      <c r="C11" s="11" t="s">
        <v>25</v>
      </c>
      <c r="D11" s="23"/>
      <c r="E11" s="10" t="s">
        <v>326</v>
      </c>
      <c r="F11" s="14"/>
      <c r="G11" s="8" t="s">
        <v>356</v>
      </c>
    </row>
    <row r="12" spans="1:8" x14ac:dyDescent="0.25">
      <c r="B12">
        <v>7</v>
      </c>
      <c r="C12" s="9" t="s">
        <v>311</v>
      </c>
      <c r="E12" s="10" t="s">
        <v>325</v>
      </c>
      <c r="F12" s="14"/>
      <c r="G12" s="8" t="s">
        <v>342</v>
      </c>
    </row>
    <row r="13" spans="1:8" x14ac:dyDescent="0.25">
      <c r="B13">
        <v>6</v>
      </c>
      <c r="C13" s="9" t="s">
        <v>312</v>
      </c>
      <c r="G13" s="8" t="s">
        <v>345</v>
      </c>
    </row>
    <row r="14" spans="1:8" x14ac:dyDescent="0.25">
      <c r="G14" s="8" t="s">
        <v>330</v>
      </c>
    </row>
    <row r="15" spans="1:8" x14ac:dyDescent="0.25">
      <c r="B15">
        <v>8</v>
      </c>
      <c r="C15" s="8" t="s">
        <v>507</v>
      </c>
      <c r="D15" s="19"/>
      <c r="E15" s="10" t="s">
        <v>422</v>
      </c>
      <c r="F15" s="14"/>
      <c r="G15" s="8" t="s">
        <v>333</v>
      </c>
    </row>
    <row r="16" spans="1:8" x14ac:dyDescent="0.25">
      <c r="B16">
        <v>6</v>
      </c>
      <c r="C16" s="8" t="s">
        <v>515</v>
      </c>
      <c r="D16" s="19"/>
      <c r="E16" s="10" t="s">
        <v>319</v>
      </c>
      <c r="F16" s="14"/>
      <c r="G16" s="8" t="s">
        <v>334</v>
      </c>
    </row>
    <row r="17" spans="2:7" x14ac:dyDescent="0.25">
      <c r="B17">
        <v>6</v>
      </c>
      <c r="C17" s="8" t="s">
        <v>516</v>
      </c>
      <c r="D17" s="19"/>
      <c r="F17" s="14"/>
      <c r="G17" s="8" t="s">
        <v>335</v>
      </c>
    </row>
    <row r="18" spans="2:7" x14ac:dyDescent="0.25">
      <c r="G18" s="8" t="s">
        <v>338</v>
      </c>
    </row>
    <row r="19" spans="2:7" x14ac:dyDescent="0.25">
      <c r="B19">
        <v>15</v>
      </c>
      <c r="C19" s="8" t="s">
        <v>517</v>
      </c>
      <c r="D19" s="19"/>
      <c r="E19" s="10" t="s">
        <v>51</v>
      </c>
      <c r="F19" s="14"/>
      <c r="G19" s="8" t="s">
        <v>341</v>
      </c>
    </row>
    <row r="20" spans="2:7" x14ac:dyDescent="0.25">
      <c r="E20" s="10" t="s">
        <v>50</v>
      </c>
      <c r="F20" s="14"/>
      <c r="G20" s="21" t="s">
        <v>344</v>
      </c>
    </row>
    <row r="21" spans="2:7" x14ac:dyDescent="0.25">
      <c r="B21">
        <v>15</v>
      </c>
      <c r="C21" s="8" t="s">
        <v>518</v>
      </c>
      <c r="D21" s="19"/>
      <c r="E21" s="10" t="s">
        <v>49</v>
      </c>
      <c r="F21" s="14"/>
      <c r="G21" s="11" t="s">
        <v>346</v>
      </c>
    </row>
    <row r="22" spans="2:7" x14ac:dyDescent="0.25">
      <c r="E22" s="10" t="s">
        <v>323</v>
      </c>
      <c r="F22" s="14"/>
      <c r="G22" s="8" t="s">
        <v>507</v>
      </c>
    </row>
    <row r="23" spans="2:7" x14ac:dyDescent="0.25">
      <c r="B23">
        <v>4</v>
      </c>
      <c r="C23" s="8" t="s">
        <v>304</v>
      </c>
      <c r="D23" s="19"/>
      <c r="E23" s="10" t="s">
        <v>519</v>
      </c>
      <c r="F23" s="14"/>
      <c r="G23" s="8" t="s">
        <v>349</v>
      </c>
    </row>
    <row r="24" spans="2:7" ht="18.75" customHeight="1" x14ac:dyDescent="0.25">
      <c r="B24">
        <v>7</v>
      </c>
      <c r="C24" s="8" t="s">
        <v>305</v>
      </c>
      <c r="D24" s="19"/>
      <c r="G24" s="20" t="s">
        <v>520</v>
      </c>
    </row>
    <row r="25" spans="2:7" x14ac:dyDescent="0.25">
      <c r="B25">
        <v>6</v>
      </c>
      <c r="C25" s="8" t="s">
        <v>306</v>
      </c>
      <c r="D25" s="19"/>
      <c r="G25" s="20" t="s">
        <v>350</v>
      </c>
    </row>
    <row r="26" spans="2:7" x14ac:dyDescent="0.25">
      <c r="B26">
        <v>6</v>
      </c>
      <c r="C26" s="8" t="s">
        <v>303</v>
      </c>
      <c r="D26" s="19"/>
      <c r="G26" s="8" t="s">
        <v>343</v>
      </c>
    </row>
    <row r="27" spans="2:7" x14ac:dyDescent="0.25">
      <c r="B27">
        <v>2</v>
      </c>
      <c r="C27" s="8" t="s">
        <v>307</v>
      </c>
      <c r="D27" s="19"/>
      <c r="G27" s="8" t="s">
        <v>351</v>
      </c>
    </row>
    <row r="28" spans="2:7" x14ac:dyDescent="0.25">
      <c r="G28" s="8" t="s">
        <v>352</v>
      </c>
    </row>
    <row r="29" spans="2:7" x14ac:dyDescent="0.25">
      <c r="G29" s="8" t="s">
        <v>353</v>
      </c>
    </row>
    <row r="30" spans="2:7" x14ac:dyDescent="0.25">
      <c r="G30" s="8" t="s">
        <v>354</v>
      </c>
    </row>
    <row r="31" spans="2:7" x14ac:dyDescent="0.25">
      <c r="G31" s="8" t="s">
        <v>355</v>
      </c>
    </row>
    <row r="32" spans="2:7" x14ac:dyDescent="0.25">
      <c r="G32" s="8" t="s">
        <v>521</v>
      </c>
    </row>
    <row r="33" spans="7:8" x14ac:dyDescent="0.25">
      <c r="G33" s="8" t="s">
        <v>357</v>
      </c>
    </row>
    <row r="34" spans="7:8" x14ac:dyDescent="0.25">
      <c r="G34" s="8" t="s">
        <v>522</v>
      </c>
    </row>
    <row r="35" spans="7:8" x14ac:dyDescent="0.25">
      <c r="G35" s="8" t="s">
        <v>339</v>
      </c>
    </row>
    <row r="37" spans="7:8" x14ac:dyDescent="0.25">
      <c r="G37" s="20" t="s">
        <v>332</v>
      </c>
      <c r="H37">
        <v>9</v>
      </c>
    </row>
    <row r="38" spans="7:8" x14ac:dyDescent="0.25">
      <c r="G38" s="8" t="s">
        <v>336</v>
      </c>
      <c r="H38">
        <v>7</v>
      </c>
    </row>
    <row r="39" spans="7:8" x14ac:dyDescent="0.25">
      <c r="G39" s="8" t="s">
        <v>340</v>
      </c>
      <c r="H39">
        <v>9</v>
      </c>
    </row>
    <row r="40" spans="7:8" x14ac:dyDescent="0.25"/>
    <row r="41" spans="7:8" x14ac:dyDescent="0.25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096E-CAF0-4389-BEB2-C521C8F6F316}">
  <dimension ref="A1:G41"/>
  <sheetViews>
    <sheetView workbookViewId="0">
      <selection activeCell="D17" sqref="D17"/>
    </sheetView>
  </sheetViews>
  <sheetFormatPr defaultRowHeight="15" x14ac:dyDescent="0.25"/>
  <cols>
    <col min="3" max="3" width="21.28515625" customWidth="1"/>
    <col min="4" max="4" width="4.5703125" customWidth="1"/>
    <col min="5" max="5" width="28.140625" style="1" customWidth="1"/>
    <col min="6" max="6" width="4.7109375" style="1" customWidth="1"/>
    <col min="7" max="7" width="34.28515625" customWidth="1"/>
  </cols>
  <sheetData>
    <row r="1" spans="1:7" x14ac:dyDescent="0.25">
      <c r="C1" s="25">
        <v>0.4</v>
      </c>
      <c r="E1" s="26">
        <v>0.2</v>
      </c>
      <c r="G1" s="25">
        <v>0.4</v>
      </c>
    </row>
    <row r="2" spans="1:7" x14ac:dyDescent="0.25">
      <c r="A2" t="s">
        <v>512</v>
      </c>
      <c r="C2" s="7" t="s">
        <v>12</v>
      </c>
      <c r="D2" s="2"/>
      <c r="E2" s="6" t="s">
        <v>317</v>
      </c>
      <c r="G2" s="7" t="s">
        <v>57</v>
      </c>
    </row>
    <row r="3" spans="1:7" x14ac:dyDescent="0.25">
      <c r="C3" s="24"/>
      <c r="D3" s="2"/>
      <c r="G3" s="2"/>
    </row>
    <row r="4" spans="1:7" x14ac:dyDescent="0.25">
      <c r="A4" t="s">
        <v>513</v>
      </c>
      <c r="C4" s="8" t="s">
        <v>309</v>
      </c>
      <c r="D4" s="19"/>
      <c r="E4" s="10" t="s">
        <v>455</v>
      </c>
      <c r="F4" s="14"/>
      <c r="G4" s="9" t="s">
        <v>204</v>
      </c>
    </row>
    <row r="5" spans="1:7" x14ac:dyDescent="0.25">
      <c r="C5" s="8" t="s">
        <v>313</v>
      </c>
      <c r="D5" s="19"/>
      <c r="E5" s="10" t="s">
        <v>452</v>
      </c>
      <c r="F5" s="14"/>
      <c r="G5" s="9" t="s">
        <v>359</v>
      </c>
    </row>
    <row r="6" spans="1:7" x14ac:dyDescent="0.25">
      <c r="C6" s="8" t="s">
        <v>301</v>
      </c>
      <c r="D6" s="19"/>
      <c r="E6" s="6" t="s">
        <v>427</v>
      </c>
    </row>
    <row r="7" spans="1:7" x14ac:dyDescent="0.25">
      <c r="C7" s="8" t="s">
        <v>18</v>
      </c>
      <c r="D7" s="19"/>
      <c r="E7" s="14"/>
      <c r="F7" s="14"/>
    </row>
    <row r="8" spans="1:7" x14ac:dyDescent="0.25">
      <c r="C8" s="8" t="s">
        <v>93</v>
      </c>
      <c r="D8" s="19"/>
    </row>
    <row r="10" spans="1:7" x14ac:dyDescent="0.25">
      <c r="A10" t="s">
        <v>514</v>
      </c>
      <c r="C10" s="9" t="s">
        <v>310</v>
      </c>
      <c r="D10" s="2">
        <v>3</v>
      </c>
      <c r="E10" s="10" t="s">
        <v>328</v>
      </c>
      <c r="F10" s="14">
        <v>1</v>
      </c>
      <c r="G10" s="8" t="s">
        <v>331</v>
      </c>
    </row>
    <row r="11" spans="1:7" x14ac:dyDescent="0.25">
      <c r="C11" s="11" t="s">
        <v>25</v>
      </c>
      <c r="D11" s="23">
        <v>7</v>
      </c>
      <c r="E11" s="10" t="s">
        <v>326</v>
      </c>
      <c r="F11" s="14">
        <v>3</v>
      </c>
      <c r="G11" s="8" t="s">
        <v>356</v>
      </c>
    </row>
    <row r="12" spans="1:7" x14ac:dyDescent="0.25">
      <c r="C12" s="9" t="s">
        <v>311</v>
      </c>
      <c r="D12" s="2">
        <v>9</v>
      </c>
      <c r="E12" s="10" t="s">
        <v>325</v>
      </c>
      <c r="F12" s="14">
        <v>2</v>
      </c>
      <c r="G12" s="8" t="s">
        <v>342</v>
      </c>
    </row>
    <row r="13" spans="1:7" x14ac:dyDescent="0.25">
      <c r="C13" s="9" t="s">
        <v>312</v>
      </c>
      <c r="D13" s="2">
        <v>7</v>
      </c>
      <c r="G13" s="8" t="s">
        <v>345</v>
      </c>
    </row>
    <row r="14" spans="1:7" x14ac:dyDescent="0.25">
      <c r="D14" s="2"/>
      <c r="G14" s="8" t="s">
        <v>330</v>
      </c>
    </row>
    <row r="15" spans="1:7" x14ac:dyDescent="0.25">
      <c r="C15" s="8" t="s">
        <v>507</v>
      </c>
      <c r="D15" s="19">
        <v>3</v>
      </c>
      <c r="E15" s="10" t="s">
        <v>422</v>
      </c>
      <c r="F15" s="14">
        <v>4</v>
      </c>
      <c r="G15" s="8" t="s">
        <v>333</v>
      </c>
    </row>
    <row r="16" spans="1:7" x14ac:dyDescent="0.25">
      <c r="C16" s="8" t="s">
        <v>515</v>
      </c>
      <c r="D16" s="19">
        <v>1</v>
      </c>
      <c r="E16" s="10" t="s">
        <v>319</v>
      </c>
      <c r="F16" s="14">
        <v>4</v>
      </c>
      <c r="G16" s="8" t="s">
        <v>334</v>
      </c>
    </row>
    <row r="17" spans="3:7" x14ac:dyDescent="0.25">
      <c r="C17" s="8" t="s">
        <v>516</v>
      </c>
      <c r="D17" s="19">
        <v>1</v>
      </c>
      <c r="F17" s="14"/>
      <c r="G17" s="8" t="s">
        <v>335</v>
      </c>
    </row>
    <row r="18" spans="3:7" x14ac:dyDescent="0.25">
      <c r="D18" s="2"/>
      <c r="G18" s="8" t="s">
        <v>338</v>
      </c>
    </row>
    <row r="19" spans="3:7" x14ac:dyDescent="0.25">
      <c r="C19" s="8" t="s">
        <v>517</v>
      </c>
      <c r="D19" s="19">
        <v>3</v>
      </c>
      <c r="E19" s="10" t="s">
        <v>51</v>
      </c>
      <c r="F19" s="14">
        <v>1</v>
      </c>
      <c r="G19" s="8" t="s">
        <v>341</v>
      </c>
    </row>
    <row r="20" spans="3:7" x14ac:dyDescent="0.25">
      <c r="D20" s="2"/>
      <c r="E20" s="10" t="s">
        <v>50</v>
      </c>
      <c r="F20" s="14">
        <v>1</v>
      </c>
      <c r="G20" s="21" t="s">
        <v>344</v>
      </c>
    </row>
    <row r="21" spans="3:7" x14ac:dyDescent="0.25">
      <c r="C21" s="8" t="s">
        <v>518</v>
      </c>
      <c r="D21" s="19">
        <v>4</v>
      </c>
      <c r="E21" s="10" t="s">
        <v>49</v>
      </c>
      <c r="F21" s="14">
        <v>1</v>
      </c>
      <c r="G21" s="11" t="s">
        <v>346</v>
      </c>
    </row>
    <row r="22" spans="3:7" x14ac:dyDescent="0.25">
      <c r="D22" s="2"/>
      <c r="E22" s="10" t="s">
        <v>323</v>
      </c>
      <c r="F22" s="14">
        <v>1</v>
      </c>
      <c r="G22" s="8" t="s">
        <v>507</v>
      </c>
    </row>
    <row r="23" spans="3:7" x14ac:dyDescent="0.25">
      <c r="C23" s="8" t="s">
        <v>304</v>
      </c>
      <c r="D23" s="19">
        <v>11</v>
      </c>
      <c r="E23" s="10" t="s">
        <v>519</v>
      </c>
      <c r="F23" s="14">
        <v>1</v>
      </c>
      <c r="G23" s="8" t="s">
        <v>349</v>
      </c>
    </row>
    <row r="24" spans="3:7" ht="18.75" customHeight="1" x14ac:dyDescent="0.25">
      <c r="C24" s="8" t="s">
        <v>305</v>
      </c>
      <c r="D24" s="19">
        <v>29</v>
      </c>
      <c r="G24" s="20" t="s">
        <v>520</v>
      </c>
    </row>
    <row r="25" spans="3:7" x14ac:dyDescent="0.25">
      <c r="C25" s="8" t="s">
        <v>306</v>
      </c>
      <c r="D25" s="19">
        <v>12</v>
      </c>
      <c r="G25" s="20" t="s">
        <v>350</v>
      </c>
    </row>
    <row r="26" spans="3:7" x14ac:dyDescent="0.25">
      <c r="C26" s="8" t="s">
        <v>303</v>
      </c>
      <c r="D26" s="19">
        <v>4</v>
      </c>
      <c r="G26" s="8" t="s">
        <v>343</v>
      </c>
    </row>
    <row r="27" spans="3:7" x14ac:dyDescent="0.25">
      <c r="C27" s="8" t="s">
        <v>307</v>
      </c>
      <c r="D27" s="19">
        <v>1</v>
      </c>
      <c r="G27" s="8" t="s">
        <v>351</v>
      </c>
    </row>
    <row r="28" spans="3:7" x14ac:dyDescent="0.25">
      <c r="G28" s="8" t="s">
        <v>352</v>
      </c>
    </row>
    <row r="29" spans="3:7" x14ac:dyDescent="0.25">
      <c r="G29" s="8" t="s">
        <v>353</v>
      </c>
    </row>
    <row r="30" spans="3:7" x14ac:dyDescent="0.25">
      <c r="G30" s="8" t="s">
        <v>354</v>
      </c>
    </row>
    <row r="31" spans="3:7" x14ac:dyDescent="0.25">
      <c r="G31" s="8" t="s">
        <v>355</v>
      </c>
    </row>
    <row r="32" spans="3:7" x14ac:dyDescent="0.25">
      <c r="G32" s="8" t="s">
        <v>521</v>
      </c>
    </row>
    <row r="33" spans="7:7" x14ac:dyDescent="0.25">
      <c r="G33" s="8" t="s">
        <v>357</v>
      </c>
    </row>
    <row r="34" spans="7:7" x14ac:dyDescent="0.25">
      <c r="G34" s="8" t="s">
        <v>522</v>
      </c>
    </row>
    <row r="35" spans="7:7" x14ac:dyDescent="0.25">
      <c r="G35" s="8" t="s">
        <v>339</v>
      </c>
    </row>
    <row r="37" spans="7:7" x14ac:dyDescent="0.25">
      <c r="G37" s="20" t="s">
        <v>332</v>
      </c>
    </row>
    <row r="38" spans="7:7" x14ac:dyDescent="0.25">
      <c r="G38" s="8" t="s">
        <v>336</v>
      </c>
    </row>
    <row r="39" spans="7:7" x14ac:dyDescent="0.25">
      <c r="G39" s="8" t="s">
        <v>340</v>
      </c>
    </row>
    <row r="40" spans="7:7" x14ac:dyDescent="0.25"/>
    <row r="41" spans="7:7" x14ac:dyDescent="0.2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2604993E3C48468AD92F8B4EE1EF2E" ma:contentTypeVersion="14" ma:contentTypeDescription="Create a new document." ma:contentTypeScope="" ma:versionID="ed77f4501381889c734fc1d6d624a419">
  <xsd:schema xmlns:xsd="http://www.w3.org/2001/XMLSchema" xmlns:xs="http://www.w3.org/2001/XMLSchema" xmlns:p="http://schemas.microsoft.com/office/2006/metadata/properties" xmlns:ns2="e3e296ef-72a7-478a-83f8-ec7a64d67ef1" xmlns:ns3="a4803fca-d8e2-4821-8383-8da289c54dcb" targetNamespace="http://schemas.microsoft.com/office/2006/metadata/properties" ma:root="true" ma:fieldsID="ff4562fdd9bcc419506c14b8b04e4353" ns2:_="" ns3:_="">
    <xsd:import namespace="e3e296ef-72a7-478a-83f8-ec7a64d67ef1"/>
    <xsd:import namespace="a4803fca-d8e2-4821-8383-8da289c54d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296ef-72a7-478a-83f8-ec7a64d67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704c9a7-7c25-4874-9329-29c6c2d3bf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03fca-d8e2-4821-8383-8da289c54dc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e296ef-72a7-478a-83f8-ec7a64d67ef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8717C1-6436-4FB6-8651-31F370F3EF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296ef-72a7-478a-83f8-ec7a64d67ef1"/>
    <ds:schemaRef ds:uri="a4803fca-d8e2-4821-8383-8da289c54d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EF1927-A986-4F91-AC31-21750DF34DB2}">
  <ds:schemaRefs>
    <ds:schemaRef ds:uri="http://schemas.microsoft.com/office/2006/metadata/properties"/>
    <ds:schemaRef ds:uri="http://schemas.microsoft.com/office/infopath/2007/PartnerControls"/>
    <ds:schemaRef ds:uri="e3e296ef-72a7-478a-83f8-ec7a64d67ef1"/>
  </ds:schemaRefs>
</ds:datastoreItem>
</file>

<file path=customXml/itemProps3.xml><?xml version="1.0" encoding="utf-8"?>
<ds:datastoreItem xmlns:ds="http://schemas.openxmlformats.org/officeDocument/2006/customXml" ds:itemID="{7B454C28-1919-4690-BE01-25ED646F34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 Audit &amp; Grading 2023</vt:lpstr>
      <vt:lpstr>Guidance DLR</vt:lpstr>
      <vt:lpstr>KPI 2024</vt:lpstr>
      <vt:lpstr>Simulasi Calculation Bobot</vt:lpstr>
      <vt:lpstr>Summary Bobot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Wempy Tanaya (HMSI)</dc:creator>
  <cp:keywords/>
  <dc:description/>
  <cp:lastModifiedBy>Ery Noer Wibowo</cp:lastModifiedBy>
  <cp:revision/>
  <dcterms:created xsi:type="dcterms:W3CDTF">2024-03-01T09:46:51Z</dcterms:created>
  <dcterms:modified xsi:type="dcterms:W3CDTF">2024-04-17T07:03:38Z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0x0101001F2604993E3C48468AD92F8B4EE1EF2E</vt:lpwstr>
  </property>
  <property fmtid="{D5CDD505-2E9C-101B-9397-08002B2CF9AE}" pid="3" name="MediaServiceImageTags">
    <vt:lpwstr/>
  </property>
</Properties>
</file>