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ER" sheetId="1" r:id="rId4"/>
    <sheet state="visible" name="LOGIN" sheetId="2" r:id="rId5"/>
    <sheet state="visible" name="AKSES PRODUK" sheetId="3" r:id="rId6"/>
    <sheet state="visible" name="KERANJANG" sheetId="4" r:id="rId7"/>
  </sheets>
  <definedNames/>
  <calcPr/>
  <extLst>
    <ext uri="GoogleSheetsCustomDataVersion2">
      <go:sheetsCustomData xmlns:go="http://customooxmlschemas.google.com/" r:id="rId8" roundtripDataChecksum="GK+1b+ewUDBGNwfUVgz/9tPNd/2uLHP46r3XOfIp590="/>
    </ext>
  </extLst>
</workbook>
</file>

<file path=xl/sharedStrings.xml><?xml version="1.0" encoding="utf-8"?>
<sst xmlns="http://schemas.openxmlformats.org/spreadsheetml/2006/main" count="465" uniqueCount="196">
  <si>
    <t>Total Test Case</t>
  </si>
  <si>
    <t>Not Executed</t>
  </si>
  <si>
    <t>Passed</t>
  </si>
  <si>
    <t>Failed</t>
  </si>
  <si>
    <t>Blocked</t>
  </si>
  <si>
    <t>Pending</t>
  </si>
  <si>
    <t>Overall Progress</t>
  </si>
  <si>
    <t>Positif</t>
  </si>
  <si>
    <t>Negatif</t>
  </si>
  <si>
    <t>Total</t>
  </si>
  <si>
    <t>Nama Project</t>
  </si>
  <si>
    <t>Manual Testing Website Tokopedia</t>
  </si>
  <si>
    <t>Dibuat Oleh</t>
  </si>
  <si>
    <t>Trias Handayani</t>
  </si>
  <si>
    <t>Browser</t>
  </si>
  <si>
    <t>Chrome Version 117.0.5938.63 (Official Build) (64-bit)</t>
  </si>
  <si>
    <t>os</t>
  </si>
  <si>
    <t>Windows 10 Home</t>
  </si>
  <si>
    <t>Negative Test Case</t>
  </si>
  <si>
    <t>Test Case_ID</t>
  </si>
  <si>
    <t xml:space="preserve">Test Scenario </t>
  </si>
  <si>
    <t>Tes Case Description</t>
  </si>
  <si>
    <t>Type</t>
  </si>
  <si>
    <t>Test Data</t>
  </si>
  <si>
    <t>Pre Conditions</t>
  </si>
  <si>
    <t>Test Step</t>
  </si>
  <si>
    <t>Expected Result</t>
  </si>
  <si>
    <t>Actual Result</t>
  </si>
  <si>
    <t>Status</t>
  </si>
  <si>
    <t>Remarks</t>
  </si>
  <si>
    <t>Executed By</t>
  </si>
  <si>
    <t>TC_RG001</t>
  </si>
  <si>
    <t>User Register Tokopedia</t>
  </si>
  <si>
    <t>User register tokopedia menggunakan google account</t>
  </si>
  <si>
    <t>google account : tesc327@gmail.com</t>
  </si>
  <si>
    <t>User open website tokopedia.com</t>
  </si>
  <si>
    <t>1. Open website tokopedia.com    2.Klik button Daftar 3.  Klik button google                  4.sign in menggunakan akun googlen untuk melanjutkan pendaftaran</t>
  </si>
  <si>
    <t>Pendaftaran berhasil dan user masuk ke home page</t>
  </si>
  <si>
    <t>User berhasil mendaftar dan masuk ke home page</t>
  </si>
  <si>
    <t>PASS</t>
  </si>
  <si>
    <t>TC_RG002</t>
  </si>
  <si>
    <t>User register tokopedia menggunakan valid email dan kode verifikasi</t>
  </si>
  <si>
    <t>email: testingc36@gmail.com  
valid kode verifikasi</t>
  </si>
  <si>
    <t>User membuka website tokopedia.com</t>
  </si>
  <si>
    <t>1. Buka website tokopedia.com
2.Klik button Daftar 
3. isi valid Email
4. Klik Button Daftar
5.Konfirmasi kebenaran email
6. Pilih Metode verifikasi email
7. Masukan valid Kode verifikasi
8.Isi nama lengkap dan kata sandi
9. Klik button selesai</t>
  </si>
  <si>
    <t>User berhasil daftar dan diarahkan ke menu user setting</t>
  </si>
  <si>
    <t>TC_RG003</t>
  </si>
  <si>
    <t>User register tokopedia menggunakan invalid format email</t>
  </si>
  <si>
    <t>email: testing@gmail</t>
  </si>
  <si>
    <t xml:space="preserve">1. Buka website tokopedia.com   
2.Klik button Daftar 3. isi invalid email        </t>
  </si>
  <si>
    <t>Tidak berhasil melanjutkan pendaftaran dan muncul peringatan "Format email salah"</t>
  </si>
  <si>
    <t>TC_RG004</t>
  </si>
  <si>
    <t>User register tokopedia menggunakan invalid kode verifikasi email</t>
  </si>
  <si>
    <t>email: testingc36@gmail.com  
inalid kode verifikasi</t>
  </si>
  <si>
    <t xml:space="preserve">1. Buka website tokopedia.com
2.Klik button Daftar 
3. isi valid Email
4. Klik Button Daftar
5.Konfirmasi kebenaran email
6. Pilih Metode verifikasi email
7. Masukan invalid Kode verifikasi
</t>
  </si>
  <si>
    <t>Muncul pop-up Kode yang kamu masukkan salah</t>
  </si>
  <si>
    <t>TC_RG005</t>
  </si>
  <si>
    <t>User register tokopedia menggunakan invalid No Handphone</t>
  </si>
  <si>
    <t>No Handphone : 0858686</t>
  </si>
  <si>
    <t xml:space="preserve">1. Buka website tokopedia.com 
2.Klik button Daftar 
3. isi invalid No Handphone pada form Phone Number or Email
</t>
  </si>
  <si>
    <t>Muncul pemberitahuan "Nomor Ponsel terlalu Pendek, minimum 8 angka"</t>
  </si>
  <si>
    <t>pin yang anda masukan salah</t>
  </si>
  <si>
    <t>TC_LG001</t>
  </si>
  <si>
    <t>User Login ke Tokopedia</t>
  </si>
  <si>
    <t>User Login menggunakan akun google</t>
  </si>
  <si>
    <t>Akun google sudah terdaftar dan berada di menu Login tokopedia</t>
  </si>
  <si>
    <r>
      <rPr>
        <rFont val="Calibri"/>
        <color theme="1"/>
        <sz val="11.0"/>
      </rPr>
      <t xml:space="preserve">1. Buka website </t>
    </r>
    <r>
      <rPr>
        <rFont val="Calibri"/>
        <color rgb="FF1155CC"/>
        <sz val="11.0"/>
        <u/>
      </rPr>
      <t>Tokopedia.com</t>
    </r>
    <r>
      <rPr>
        <rFont val="Calibri"/>
        <color theme="1"/>
        <sz val="11.0"/>
      </rPr>
      <t xml:space="preserve"> 
2. Klik Button Masuk
3. Klik Button Metode Lain
4. Klik Button Google
5.Sig-In dengan akun  google</t>
    </r>
  </si>
  <si>
    <t>Berhasil Masuk ke Home Page Akun Tokopedia</t>
  </si>
  <si>
    <t>TC_LG002</t>
  </si>
  <si>
    <t>User Login menggunakan No Handphone dan valid kode verifikasi handphone</t>
  </si>
  <si>
    <t>No Handphone :085868687188 Valid kode verifikasi</t>
  </si>
  <si>
    <t>No Handphone sudah terdaftar dan sudah berada di menu Login tokopedia</t>
  </si>
  <si>
    <r>
      <rPr>
        <rFont val="Calibri"/>
        <color theme="1"/>
        <sz val="11.0"/>
      </rPr>
      <t xml:space="preserve">1. Buka website </t>
    </r>
    <r>
      <rPr>
        <rFont val="Calibri"/>
        <color rgb="FF1155CC"/>
        <sz val="11.0"/>
        <u/>
      </rPr>
      <t>Tokopedia.com</t>
    </r>
    <r>
      <rPr>
        <rFont val="Calibri"/>
        <color theme="1"/>
        <sz val="11.0"/>
      </rPr>
      <t xml:space="preserve"> 
2. Klik Button Masuk
3. Isi No Handphone
4.Selanjutnya
5.Masukan Kode Verifikasi
</t>
    </r>
  </si>
  <si>
    <t>TC_LG003</t>
  </si>
  <si>
    <t xml:space="preserve">User Login menggunakan No Handphone dan invalid kode verifikasi handphone </t>
  </si>
  <si>
    <t>No Handphone :085868687188 Invalid kode verifikasi</t>
  </si>
  <si>
    <t>No Handphone sudah terdaftar dan berada di menu Login tokopedia</t>
  </si>
  <si>
    <r>
      <rPr>
        <rFont val="Calibri"/>
        <color theme="1"/>
        <sz val="11.0"/>
      </rPr>
      <t xml:space="preserve">1. Buka website </t>
    </r>
    <r>
      <rPr>
        <rFont val="Calibri"/>
        <color rgb="FF1155CC"/>
        <sz val="11.0"/>
        <u/>
      </rPr>
      <t>Tokopedia.com</t>
    </r>
    <r>
      <rPr>
        <rFont val="Calibri"/>
        <color theme="1"/>
        <sz val="11.0"/>
      </rPr>
      <t xml:space="preserve"> 
2. Klik Button Masuk
3. Isi No Handphone
4.Selanjutnya
5.Masukan invalid Kode Verifikasi
</t>
    </r>
  </si>
  <si>
    <t xml:space="preserve">Muncul Pop-up "pin yang anda masukan salah" </t>
  </si>
  <si>
    <t>Muncul Pop-up "pin yang anda masukan salah"</t>
  </si>
  <si>
    <t>TC_LG004</t>
  </si>
  <si>
    <t>User Login menggunakan invalid No Handphone</t>
  </si>
  <si>
    <t>Invalid No Handphone :085876766</t>
  </si>
  <si>
    <r>
      <rPr>
        <rFont val="Calibri"/>
        <color theme="1"/>
        <sz val="11.0"/>
      </rPr>
      <t xml:space="preserve">1. Buka website </t>
    </r>
    <r>
      <rPr>
        <rFont val="Calibri"/>
        <color rgb="FF1155CC"/>
        <sz val="11.0"/>
        <u/>
      </rPr>
      <t>Tokopedia.com</t>
    </r>
    <r>
      <rPr>
        <rFont val="Calibri"/>
        <color theme="1"/>
        <sz val="11.0"/>
      </rPr>
      <t xml:space="preserve"> 
2. Klik Button Masuk
3. Isi No Handphone
4.Selanjutnya</t>
    </r>
  </si>
  <si>
    <t>Muncul Pop-up Nomor belum terdaftar</t>
  </si>
  <si>
    <t>TC_LG005</t>
  </si>
  <si>
    <t>User Login menggunakan email dan valid password</t>
  </si>
  <si>
    <t>email : testingc36@gmail.com 
valid password</t>
  </si>
  <si>
    <t xml:space="preserve">email sudah terdaftar </t>
  </si>
  <si>
    <r>
      <rPr>
        <rFont val="Calibri"/>
        <color theme="1"/>
        <sz val="11.0"/>
      </rPr>
      <t xml:space="preserve">1. Buka website </t>
    </r>
    <r>
      <rPr>
        <rFont val="Calibri"/>
        <color rgb="FF1155CC"/>
        <sz val="11.0"/>
        <u/>
      </rPr>
      <t>Tokopedia.com</t>
    </r>
    <r>
      <rPr>
        <rFont val="Calibri"/>
        <color theme="1"/>
        <sz val="11.0"/>
      </rPr>
      <t xml:space="preserve"> 
2. Klik Button Masuk
3. Isi email
4.Selanjutnya
5.Masukan Kata sandi
6.Pilih metode verifikasi
7.Isi kode verifikasi</t>
    </r>
  </si>
  <si>
    <t>TC_LG006</t>
  </si>
  <si>
    <t>User Login menggunakan email dan invalid password</t>
  </si>
  <si>
    <t>email : tesc327@gmail.com invalid password</t>
  </si>
  <si>
    <t>email sudah terdaftar</t>
  </si>
  <si>
    <r>
      <rPr>
        <rFont val="Calibri"/>
        <color theme="1"/>
        <sz val="11.0"/>
      </rPr>
      <t xml:space="preserve">1. Buka website </t>
    </r>
    <r>
      <rPr>
        <rFont val="Calibri"/>
        <color rgb="FF1155CC"/>
        <sz val="11.0"/>
        <u/>
      </rPr>
      <t>Tokopedia.com</t>
    </r>
    <r>
      <rPr>
        <rFont val="Calibri"/>
        <color theme="1"/>
        <sz val="11.0"/>
      </rPr>
      <t xml:space="preserve"> 
2. Klik Button Masuk
3. Isi email
4.Selanjutnya
5.Masukan invalid Kata sandi
</t>
    </r>
  </si>
  <si>
    <t>Muncul pemberitahuan kata sandi salah</t>
  </si>
  <si>
    <t>TC_AP001</t>
  </si>
  <si>
    <t>User mengakses produk</t>
  </si>
  <si>
    <t>User mengakses detail produk yang tampil di halaman home page</t>
  </si>
  <si>
    <t>Produk di home page</t>
  </si>
  <si>
    <t>User berada di halaman home page</t>
  </si>
  <si>
    <t>1. User masuk ke halaman home page 
2. user mengklik produk yang ada di home page   
3.User dapat melihat tampilan detail produk</t>
  </si>
  <si>
    <t>User berhasil melihat halaman detail produk</t>
  </si>
  <si>
    <t>TC_AP002</t>
  </si>
  <si>
    <t>User mencari produk sesuai kategori di halaman home page</t>
  </si>
  <si>
    <t>Kategori :Rumah Tangga</t>
  </si>
  <si>
    <t>1. User mengklik kategori yang ada di home page  
2. User mengklik salah satu kategori Rumah Tangga 
 3. User dialihkan ke halaman yang menampilkan produk sesuai kategori yang di klik</t>
  </si>
  <si>
    <t>User berhasil melihat produk berdasarkan kategori Rumah Tangga</t>
  </si>
  <si>
    <t>TC_AP003</t>
  </si>
  <si>
    <t xml:space="preserve">User mencari produk berdasarkan kata kunci </t>
  </si>
  <si>
    <t>Kata Kunci : Teflon</t>
  </si>
  <si>
    <t>1. User mengklik button search  
2. User mengetik kata kunci yang akan di cari    
3. User dialihkan ke halaman yang menampilkan produk sesuai kata kunci</t>
  </si>
  <si>
    <t>User berhasil melihat produk berdasarkan Kata kunci teflon</t>
  </si>
  <si>
    <t>TC_AP004</t>
  </si>
  <si>
    <t>User memfilter hasil pencarian produk sesuai jenis toko</t>
  </si>
  <si>
    <t>Kata kunci :teflon                               jenis toko : official store</t>
  </si>
  <si>
    <t>User berada di halaman hasil searching produk</t>
  </si>
  <si>
    <t>1. User melakukan pencarian menggunakan kata kunci teflon
2. Pada halaman hasil pencarian, user menceklis pada filter official store 
3. Halaman menampilkan hasil produk teflon berdasarkan jenis toko official store</t>
  </si>
  <si>
    <t>User berhasil melihat produk teflon berdasarkan filter official store</t>
  </si>
  <si>
    <t>TC_AP005</t>
  </si>
  <si>
    <t>User memfilter hasil pencarian produk sesuai jenis lokasi</t>
  </si>
  <si>
    <t>Kata kunci :teflon                               Lokasi : Surabaya</t>
  </si>
  <si>
    <t>1. User melakukan pencarian menggunakan kata kunci teflon
 2. Pada halaman hasil pencarian, user menceklis pada filter Lokasi Surabaya
3. Halaman menampilkan hasil produk teflon berdasarkan Lokasi Surabaya</t>
  </si>
  <si>
    <t>User berhasil melihat produk teflon berdasarkan filter lokasi Surabay</t>
  </si>
  <si>
    <t>TC_AP006</t>
  </si>
  <si>
    <t>User memfilter hasil pencarian produk sesuai jenis harga</t>
  </si>
  <si>
    <t>Kata kunci :teflon                               harga : Rp34 rb-65 rb</t>
  </si>
  <si>
    <t>1. User melakukan pencarian menggunakan kata kunci teflon               2. Pada halaman hasil pencarian, user menceklis pada filter harga Rp34 rb-65 rb            3. Halaman menampilkan hasil produk teflon berdasarkan harga Rp34 rb-65 rb</t>
  </si>
  <si>
    <t>User berhasil melihat produk teflon berdasarkan filter harga Rp34 rb-65 rb</t>
  </si>
  <si>
    <t>TC_AP007</t>
  </si>
  <si>
    <t>User memfilter hasil pencarian produk menggunakan beberapa filter</t>
  </si>
  <si>
    <t>Kata kunci :teflon                                jenis toko : official store                Lokasi : Surabaya</t>
  </si>
  <si>
    <t>1. User melakukan pencarian menggunakan kata kunci teflon
2. Pada halaman hasil pencarian, user menceklis pada filter jenis toko : official store                Lokasi : Surabaya 
3. Halaman menampilkan hasil produk teflon berdasarkan jenis toko : official store                Lokasi : Surabaya</t>
  </si>
  <si>
    <t>User berhasil melihat produk teflon berdasarkan filter jenis toko : official store                Lokasi : Surabaya</t>
  </si>
  <si>
    <t>TC_AP008</t>
  </si>
  <si>
    <t xml:space="preserve">User mengurutkan hasil pencarian </t>
  </si>
  <si>
    <t>Urutkan : Harga Terendah</t>
  </si>
  <si>
    <t>1. User melakukan pencarian menggunakan kata kunci teflon 
2. Pada halaman hasil pencarian, user memilih urutkan : Harga Terendah 
3. Halaman menampilkan hasil produk teflon yang diurutkan berdasarkan harga terendah</t>
  </si>
  <si>
    <t>User berhasil melihat produk teflon yang diurutkan dari harga terendah</t>
  </si>
  <si>
    <t>TC_AP009</t>
  </si>
  <si>
    <t>User dapat menambahkan ke wishlist</t>
  </si>
  <si>
    <t>Halaman detail Produk</t>
  </si>
  <si>
    <t>User berada di halaman detail Produk</t>
  </si>
  <si>
    <t>User mengklik icon love di halaman detail produk</t>
  </si>
  <si>
    <t>User berhasil menambahkan produk ke wishlist</t>
  </si>
  <si>
    <t>TC_KR001</t>
  </si>
  <si>
    <t>User Mengakses Keranjang Belanja</t>
  </si>
  <si>
    <t>Menambahkan produk ke dalam keranjang belanja</t>
  </si>
  <si>
    <t>Produk</t>
  </si>
  <si>
    <t>User berada di halaman detail produk</t>
  </si>
  <si>
    <t>1. User mengakses halaman detail produk 
2. Isi jumlah atau variasi jika ada 
3. klik button keranjang.</t>
  </si>
  <si>
    <t>Muncul tampilan produk berhasil ditambahkan</t>
  </si>
  <si>
    <t>TC_KR002</t>
  </si>
  <si>
    <t>Variasi produk yang habis tidak bisa di tambahkan ke keranjang</t>
  </si>
  <si>
    <t>User berada dihalaman detail produk</t>
  </si>
  <si>
    <t>1. User mengakses halaman detail produk 
2.Pilih variasi stok yang habis 
3. klik button keranjang.</t>
  </si>
  <si>
    <t xml:space="preserve">Muncul warning produk tidak tersedia </t>
  </si>
  <si>
    <t>TC_KR003</t>
  </si>
  <si>
    <t>User tidak bisa menambahkan produk jika jumlah barang di bawah batas yang telah ditetapkan</t>
  </si>
  <si>
    <t>1. User mengakses halaman detail produk 
2. Isi jumlah barang.</t>
  </si>
  <si>
    <t>Muncul warning stok habis dan bagian atur jumlah tidak bisa di klik</t>
  </si>
  <si>
    <t>TC_KR004</t>
  </si>
  <si>
    <t>User tidak bisa menambahkan produk jika jumlah barang di atas batas yang telah ditetapkan</t>
  </si>
  <si>
    <t>1. User mengakses halaman detail produk 
2. Isi jumlah barang.  
3. User klik button keranjang</t>
  </si>
  <si>
    <t>Muncul warning" Maks. pembelian produk dan tidak bisa ditambahkan ke keranjang</t>
  </si>
  <si>
    <t>Muncul warning" Minimal pembelian produk ini adalah (jumlah minimal) barang"</t>
  </si>
  <si>
    <t>TC_KR005</t>
  </si>
  <si>
    <t>User bisa mengubah jumlah produk yang ada di dalam keranjang</t>
  </si>
  <si>
    <t>Produk di dalam keranjang</t>
  </si>
  <si>
    <t>User berada di halaman keranjang           Ada produk di keranjang</t>
  </si>
  <si>
    <t>1. User mengakses halaman keranjang. 2. klik icon plus atau isi manual pada produk yang akan diubah.</t>
  </si>
  <si>
    <t>User berhasil mengubah jumlah produk didalam keranjang</t>
  </si>
  <si>
    <t>TC_KR006</t>
  </si>
  <si>
    <t xml:space="preserve">User tidak bisa mengubah jumlah produk yang ada di keranjang di bawah batas minimal pembelian produk </t>
  </si>
  <si>
    <t>1. User mengakses halaman keranjang. 
2. klik icon minus atau isi manual pada produk yang akan diubah.</t>
  </si>
  <si>
    <t>Button tidak bisa diklik dan muncul warning minimal pembelian</t>
  </si>
  <si>
    <t>TC_KR007</t>
  </si>
  <si>
    <t xml:space="preserve">User tidak bisa mengubah jumlah produk yang ada di keranjang di atas batas maksimal pembelian produk </t>
  </si>
  <si>
    <t>1. User mengakses halaman keranjang. 
2. klik icon plus atau isi manual pada produk yang akan diubah.</t>
  </si>
  <si>
    <t>Button tidak bisa diklik dan muncul warning maksimal pembelian</t>
  </si>
  <si>
    <t>TC_KR008</t>
  </si>
  <si>
    <t>User menghapus produk dari keranjang belanja</t>
  </si>
  <si>
    <t>1. User mengakses halaman keranjang. 2. klik icon trash pada produk yang akan dihapus.</t>
  </si>
  <si>
    <t>Produk berhasil di hapus dari keranjang dan muncul notif produk berhasil di hapus</t>
  </si>
  <si>
    <t>TC_KR009</t>
  </si>
  <si>
    <t>User menuliskan catatan untuk produk</t>
  </si>
  <si>
    <t>1. User mengakses halaman keranjang. 
2. klik "Tulis Catatan" 
3. Tuliskan catatan.</t>
  </si>
  <si>
    <t>Kata "Tulis Catatan" berganti dengan isi catatan yang telah ditambahkan dan ada kata "Ubah"</t>
  </si>
  <si>
    <t>TC_KR010</t>
  </si>
  <si>
    <t>User berada di halaman keranjang           Ada produk di keranjang             Sebelumnya Catatan sudah terisi</t>
  </si>
  <si>
    <t>1. User mengakses halaman keranjang. 2. klik "Ubah" 3. Tuliskan catatan.</t>
  </si>
  <si>
    <t>Catatan terdahulu berganti dengan catatan terbaru</t>
  </si>
  <si>
    <t>TC_KR011</t>
  </si>
  <si>
    <t>User menceklis  produk di keranjang</t>
  </si>
  <si>
    <t>1. User mengakses halaman keranjang. 2. klik checkbox pada produk yang akan diceklis.</t>
  </si>
  <si>
    <t>Produk dapat di ceklis dan muncul ringkasan belanja dan total harga</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</si>
</sst>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sz val="11.0"/>
      <color theme="1"/>
      <name val="Calibri"/>
    </font>
    <font>
      <b/>
      <sz val="11.0"/>
      <color theme="0"/>
      <name val="Calibri"/>
    </font>
    <font>
      <b/>
      <sz val="14.0"/>
      <color theme="0"/>
      <name val="Calibri"/>
    </font>
    <font/>
    <font>
      <sz val="11.0"/>
      <color theme="0"/>
      <name val="Calibri"/>
    </font>
    <font>
      <color theme="1"/>
      <name val="Calibri"/>
      <scheme val="minor"/>
    </font>
    <font>
      <sz val="11.0"/>
      <color rgb="FF000000"/>
      <name val="Calibri"/>
    </font>
    <font>
      <u/>
      <sz val="11.0"/>
      <color theme="1"/>
      <name val="Calibri"/>
    </font>
    <font>
      <sz val="11.0"/>
      <color rgb="FF000000"/>
      <name val="Docs-Calibri"/>
    </font>
  </fonts>
  <fills count="7">
    <fill>
      <patternFill patternType="none"/>
    </fill>
    <fill>
      <patternFill patternType="lightGray"/>
    </fill>
    <fill>
      <patternFill patternType="solid">
        <fgColor theme="5"/>
        <bgColor theme="5"/>
      </patternFill>
    </fill>
    <fill>
      <patternFill patternType="solid">
        <fgColor rgb="FFC5E0B3"/>
        <bgColor rgb="FFC5E0B3"/>
      </patternFill>
    </fill>
    <fill>
      <patternFill patternType="solid">
        <fgColor rgb="FF3F3F3F"/>
        <bgColor rgb="FF3F3F3F"/>
      </patternFill>
    </fill>
    <fill>
      <patternFill patternType="solid">
        <fgColor rgb="FFFFE598"/>
        <bgColor rgb="FFFFE598"/>
      </patternFill>
    </fill>
    <fill>
      <patternFill patternType="solid">
        <fgColor rgb="FFFFFFFF"/>
        <bgColor rgb="FFFFFFFF"/>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right/>
      <top/>
      <bottom/>
    </border>
    <border>
      <left style="thin">
        <color rgb="FF000000"/>
      </left>
      <right style="thin">
        <color rgb="FF000000"/>
      </right>
      <top/>
    </border>
    <border>
      <left style="thin">
        <color rgb="FF000000"/>
      </left>
      <right style="thin">
        <color rgb="FF000000"/>
      </right>
      <bottom/>
    </border>
    <border>
      <top style="thin">
        <color rgb="FF000000"/>
      </top>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0" fontId="1" numFmtId="0" xfId="0" applyBorder="1" applyFont="1"/>
    <xf borderId="1" fillId="2" fontId="2" numFmtId="0" xfId="0" applyBorder="1" applyFill="1" applyFont="1"/>
    <xf borderId="2" fillId="3" fontId="3" numFmtId="9" xfId="0" applyAlignment="1" applyBorder="1" applyFill="1" applyFont="1" applyNumberFormat="1">
      <alignment horizontal="center" vertical="center"/>
    </xf>
    <xf borderId="3" fillId="0" fontId="4" numFmtId="0" xfId="0" applyBorder="1" applyFont="1"/>
    <xf borderId="1" fillId="4" fontId="2" numFmtId="0" xfId="0" applyBorder="1" applyFill="1" applyFont="1"/>
    <xf borderId="1" fillId="4" fontId="5" numFmtId="0" xfId="0" applyBorder="1" applyFont="1"/>
    <xf borderId="4" fillId="0" fontId="4" numFmtId="0" xfId="0" applyBorder="1" applyFont="1"/>
    <xf borderId="5" fillId="2" fontId="2" numFmtId="0" xfId="0" applyAlignment="1" applyBorder="1" applyFont="1">
      <alignment shrinkToFit="0" vertical="center" wrapText="1"/>
    </xf>
    <xf borderId="0" fillId="0" fontId="6" numFmtId="0" xfId="0" applyAlignment="1" applyFont="1">
      <alignment readingOrder="0" shrinkToFit="0" wrapText="1"/>
    </xf>
    <xf borderId="0" fillId="0" fontId="6" numFmtId="0" xfId="0" applyAlignment="1" applyFont="1">
      <alignment shrinkToFit="0" wrapText="1"/>
    </xf>
    <xf borderId="5" fillId="5" fontId="1" numFmtId="0" xfId="0" applyBorder="1" applyFill="1" applyFont="1"/>
    <xf borderId="0" fillId="0" fontId="6" numFmtId="0" xfId="0" applyFont="1"/>
    <xf borderId="6" fillId="2" fontId="2" numFmtId="0" xfId="0" applyAlignment="1" applyBorder="1" applyFont="1">
      <alignment horizontal="center" shrinkToFit="0" vertical="center" wrapText="1"/>
    </xf>
    <xf borderId="6" fillId="2" fontId="2" numFmtId="0" xfId="0" applyAlignment="1" applyBorder="1" applyFont="1">
      <alignment horizontal="center" vertical="center"/>
    </xf>
    <xf borderId="2" fillId="2" fontId="2" numFmtId="0" xfId="0" applyAlignment="1" applyBorder="1" applyFont="1">
      <alignment horizontal="center" vertical="center"/>
    </xf>
    <xf borderId="7" fillId="0" fontId="4" numFmtId="0" xfId="0" applyBorder="1" applyFont="1"/>
    <xf borderId="1" fillId="0" fontId="1" numFmtId="0" xfId="0" applyAlignment="1" applyBorder="1" applyFont="1">
      <alignment horizontal="left" vertical="center"/>
    </xf>
    <xf borderId="1" fillId="0" fontId="1" numFmtId="0" xfId="0" applyAlignment="1" applyBorder="1" applyFont="1">
      <alignment horizontal="left" shrinkToFit="0" vertical="center" wrapText="1"/>
    </xf>
    <xf borderId="1" fillId="0" fontId="1" numFmtId="0" xfId="0" applyAlignment="1" applyBorder="1" applyFont="1">
      <alignment horizontal="left" readingOrder="0" vertical="center"/>
    </xf>
    <xf borderId="1" fillId="0" fontId="1" numFmtId="0" xfId="0" applyAlignment="1" applyBorder="1" applyFont="1">
      <alignment horizontal="left" readingOrder="0" shrinkToFit="0" vertical="center" wrapText="1"/>
    </xf>
    <xf borderId="1" fillId="5" fontId="1" numFmtId="0" xfId="0" applyAlignment="1" applyBorder="1" applyFont="1">
      <alignment horizontal="left" vertical="center"/>
    </xf>
    <xf borderId="0" fillId="6" fontId="7" numFmtId="0" xfId="0" applyAlignment="1" applyFill="1" applyFont="1">
      <alignment horizontal="left" readingOrder="0" shrinkToFit="0" vertical="center" wrapText="1"/>
    </xf>
    <xf quotePrefix="1" borderId="1" fillId="0" fontId="1" numFmtId="0" xfId="0" applyAlignment="1" applyBorder="1" applyFont="1">
      <alignment horizontal="center" readingOrder="0" shrinkToFit="0" vertical="center" wrapText="1"/>
    </xf>
    <xf borderId="0" fillId="0" fontId="1" numFmtId="0" xfId="0" applyAlignment="1" applyFont="1">
      <alignment shrinkToFit="0" wrapText="1"/>
    </xf>
    <xf borderId="0" fillId="0" fontId="1" numFmtId="0" xfId="0" applyAlignment="1" applyFont="1">
      <alignment horizontal="left" vertical="top"/>
    </xf>
    <xf borderId="0" fillId="0" fontId="6" numFmtId="0" xfId="0" applyAlignment="1" applyFont="1">
      <alignment readingOrder="0"/>
    </xf>
    <xf borderId="0" fillId="0" fontId="1" numFmtId="0" xfId="0" applyAlignment="1" applyFont="1">
      <alignment horizontal="left" shrinkToFit="0" vertical="center" wrapText="1"/>
    </xf>
    <xf borderId="1" fillId="0" fontId="8" numFmtId="0" xfId="0" applyAlignment="1" applyBorder="1" applyFont="1">
      <alignment horizontal="left" readingOrder="0" shrinkToFit="0" vertical="center" wrapText="1"/>
    </xf>
    <xf quotePrefix="1" borderId="1" fillId="0" fontId="1" numFmtId="0" xfId="0" applyAlignment="1" applyBorder="1" applyFont="1">
      <alignment horizontal="left" shrinkToFit="0" vertical="center" wrapText="1"/>
    </xf>
    <xf borderId="5" fillId="5" fontId="1" numFmtId="0" xfId="0" applyAlignment="1" applyBorder="1" applyFont="1">
      <alignment horizontal="left" shrinkToFit="0" vertical="center" wrapText="1"/>
    </xf>
    <xf borderId="0" fillId="6" fontId="9" numFmtId="0" xfId="0" applyAlignment="1" applyFont="1">
      <alignment horizontal="left" readingOrder="0" shrinkToFit="0" wrapText="1"/>
    </xf>
    <xf borderId="0" fillId="6" fontId="9" numFmtId="0" xfId="0" applyAlignment="1" applyFont="1">
      <alignment horizontal="left" readingOrder="0" shrinkToFit="0" vertical="center" wrapText="1"/>
    </xf>
    <xf borderId="2" fillId="3" fontId="3" numFmtId="10" xfId="0" applyAlignment="1" applyBorder="1" applyFont="1" applyNumberFormat="1">
      <alignment horizontal="center" vertical="center"/>
    </xf>
    <xf borderId="8" fillId="0" fontId="1" numFmtId="0" xfId="0" applyBorder="1" applyFont="1"/>
    <xf borderId="1" fillId="0" fontId="1" numFmtId="0" xfId="0" applyAlignment="1" applyBorder="1" applyFont="1">
      <alignment shrinkToFit="0" wrapText="1"/>
    </xf>
    <xf borderId="1" fillId="0" fontId="1" numFmtId="0" xfId="0" applyAlignment="1" applyBorder="1" applyFont="1">
      <alignment horizontal="left" shrinkToFit="0" vertical="top" wrapText="1"/>
    </xf>
    <xf borderId="5" fillId="5" fontId="1"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tokopedia.com/" TargetMode="External"/><Relationship Id="rId2" Type="http://schemas.openxmlformats.org/officeDocument/2006/relationships/hyperlink" Target="http://tokopedia.com/" TargetMode="External"/><Relationship Id="rId3" Type="http://schemas.openxmlformats.org/officeDocument/2006/relationships/hyperlink" Target="http://tokopedia.com/" TargetMode="External"/><Relationship Id="rId4" Type="http://schemas.openxmlformats.org/officeDocument/2006/relationships/hyperlink" Target="http://tokopedia.com/" TargetMode="External"/><Relationship Id="rId5" Type="http://schemas.openxmlformats.org/officeDocument/2006/relationships/hyperlink" Target="http://tokopedia.com/" TargetMode="External"/><Relationship Id="rId6" Type="http://schemas.openxmlformats.org/officeDocument/2006/relationships/hyperlink" Target="http://tokopedia.com/"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22.86"/>
    <col customWidth="1" min="3" max="3" width="61.57"/>
    <col customWidth="1" min="4" max="4" width="8.14"/>
    <col customWidth="1" min="5" max="5" width="33.29"/>
    <col customWidth="1" min="6" max="6" width="36.43"/>
    <col customWidth="1" min="7" max="7" width="18.86"/>
    <col customWidth="1" min="8" max="8" width="15.57"/>
    <col customWidth="1" min="9" max="9" width="12.57"/>
    <col customWidth="1" min="10" max="10" width="8.57"/>
    <col customWidth="1" min="11" max="11" width="12.57"/>
    <col customWidth="1" min="12" max="12" width="15.86"/>
    <col customWidth="1" min="13" max="26" width="8.71"/>
  </cols>
  <sheetData>
    <row r="1">
      <c r="A1" s="1"/>
      <c r="B1" s="2" t="s">
        <v>0</v>
      </c>
      <c r="C1" s="2" t="s">
        <v>1</v>
      </c>
      <c r="D1" s="2" t="s">
        <v>2</v>
      </c>
      <c r="E1" s="2" t="s">
        <v>3</v>
      </c>
      <c r="F1" s="2" t="s">
        <v>4</v>
      </c>
      <c r="G1" s="2" t="s">
        <v>5</v>
      </c>
      <c r="H1" s="2" t="s">
        <v>6</v>
      </c>
    </row>
    <row r="2" ht="15.0" customHeight="1">
      <c r="A2" s="2" t="s">
        <v>7</v>
      </c>
      <c r="B2" s="1">
        <f t="shared" ref="B2:B3" si="1">COUNTIF($D$18:$D$22,A2)</f>
        <v>2</v>
      </c>
      <c r="C2" s="1">
        <f t="shared" ref="C2:C3" si="2">COUNTIFS($D$18:$D$22,$A2,$J$18:$J$22,"")</f>
        <v>0</v>
      </c>
      <c r="D2" s="1">
        <f t="shared" ref="D2:D3" si="3">COUNTIFS($D$18:$D$22,$A2,$J$18:$J$22,"PASS")</f>
        <v>2</v>
      </c>
      <c r="E2" s="1">
        <f t="shared" ref="E2:E3" si="4">COUNTIFS($D$18:$D$22,$A2,$J$18:$J$22,"FAIL")</f>
        <v>0</v>
      </c>
      <c r="F2" s="1">
        <f t="shared" ref="F2:F3" si="5">COUNTIFS($D$18:$D$22,$A2,$J$18:$J$22,"BLOCK")</f>
        <v>0</v>
      </c>
      <c r="G2" s="1">
        <f t="shared" ref="G2:G3" si="6">COUNTIFS($D$18:$D$22,$A2,$J$18:$J$22,"PEND")</f>
        <v>0</v>
      </c>
      <c r="H2" s="3">
        <f>(B4-C4)/B4*100%</f>
        <v>1</v>
      </c>
    </row>
    <row r="3" ht="15.0" customHeight="1">
      <c r="A3" s="2" t="s">
        <v>8</v>
      </c>
      <c r="B3" s="1">
        <f t="shared" si="1"/>
        <v>3</v>
      </c>
      <c r="C3" s="1">
        <f t="shared" si="2"/>
        <v>0</v>
      </c>
      <c r="D3" s="1">
        <f t="shared" si="3"/>
        <v>3</v>
      </c>
      <c r="E3" s="1">
        <f t="shared" si="4"/>
        <v>0</v>
      </c>
      <c r="F3" s="1">
        <f t="shared" si="5"/>
        <v>0</v>
      </c>
      <c r="G3" s="1">
        <f t="shared" si="6"/>
        <v>0</v>
      </c>
      <c r="H3" s="4"/>
    </row>
    <row r="4">
      <c r="A4" s="5" t="s">
        <v>9</v>
      </c>
      <c r="B4" s="6">
        <f t="shared" ref="B4:G4" si="7">SUM(B2:B3)</f>
        <v>5</v>
      </c>
      <c r="C4" s="6">
        <f t="shared" si="7"/>
        <v>0</v>
      </c>
      <c r="D4" s="6">
        <f t="shared" si="7"/>
        <v>5</v>
      </c>
      <c r="E4" s="6">
        <f t="shared" si="7"/>
        <v>0</v>
      </c>
      <c r="F4" s="6">
        <f t="shared" si="7"/>
        <v>0</v>
      </c>
      <c r="G4" s="6">
        <f t="shared" si="7"/>
        <v>0</v>
      </c>
      <c r="H4" s="7"/>
    </row>
    <row r="8">
      <c r="A8" s="8" t="s">
        <v>10</v>
      </c>
      <c r="B8" s="9" t="s">
        <v>11</v>
      </c>
    </row>
    <row r="9">
      <c r="A9" s="8" t="s">
        <v>12</v>
      </c>
      <c r="B9" s="10" t="s">
        <v>13</v>
      </c>
    </row>
    <row r="10">
      <c r="A10" s="8" t="s">
        <v>14</v>
      </c>
      <c r="B10" s="10" t="s">
        <v>15</v>
      </c>
    </row>
    <row r="11">
      <c r="A11" s="8" t="s">
        <v>16</v>
      </c>
      <c r="B11" s="9" t="s">
        <v>17</v>
      </c>
    </row>
    <row r="13">
      <c r="A13" s="11"/>
      <c r="B13" s="12" t="s">
        <v>18</v>
      </c>
    </row>
    <row r="16">
      <c r="A16" s="13" t="s">
        <v>19</v>
      </c>
      <c r="B16" s="14" t="s">
        <v>20</v>
      </c>
      <c r="C16" s="14" t="s">
        <v>21</v>
      </c>
      <c r="D16" s="14" t="s">
        <v>22</v>
      </c>
      <c r="E16" s="15" t="s">
        <v>23</v>
      </c>
      <c r="F16" s="15" t="s">
        <v>24</v>
      </c>
      <c r="G16" s="15" t="s">
        <v>25</v>
      </c>
      <c r="H16" s="15" t="s">
        <v>26</v>
      </c>
      <c r="I16" s="15" t="s">
        <v>27</v>
      </c>
      <c r="J16" s="15" t="s">
        <v>28</v>
      </c>
      <c r="K16" s="15" t="s">
        <v>29</v>
      </c>
      <c r="L16" s="15" t="s">
        <v>30</v>
      </c>
    </row>
    <row r="17">
      <c r="A17" s="16"/>
      <c r="B17" s="16"/>
      <c r="C17" s="16"/>
      <c r="D17" s="16"/>
      <c r="E17" s="16"/>
      <c r="F17" s="16"/>
      <c r="G17" s="16"/>
      <c r="H17" s="16"/>
      <c r="I17" s="16"/>
      <c r="J17" s="16"/>
      <c r="K17" s="16"/>
      <c r="L17" s="7"/>
    </row>
    <row r="18">
      <c r="A18" s="17" t="s">
        <v>31</v>
      </c>
      <c r="B18" s="17" t="s">
        <v>32</v>
      </c>
      <c r="C18" s="17" t="s">
        <v>33</v>
      </c>
      <c r="D18" s="17" t="s">
        <v>7</v>
      </c>
      <c r="E18" s="17" t="s">
        <v>34</v>
      </c>
      <c r="F18" s="17" t="s">
        <v>35</v>
      </c>
      <c r="G18" s="18" t="s">
        <v>36</v>
      </c>
      <c r="H18" s="18" t="s">
        <v>37</v>
      </c>
      <c r="I18" s="18" t="s">
        <v>38</v>
      </c>
      <c r="J18" s="17" t="s">
        <v>39</v>
      </c>
      <c r="K18" s="17"/>
      <c r="L18" s="17" t="s">
        <v>13</v>
      </c>
    </row>
    <row r="19">
      <c r="A19" s="17" t="s">
        <v>40</v>
      </c>
      <c r="B19" s="17" t="s">
        <v>32</v>
      </c>
      <c r="C19" s="17" t="s">
        <v>41</v>
      </c>
      <c r="D19" s="17" t="s">
        <v>7</v>
      </c>
      <c r="E19" s="19" t="s">
        <v>42</v>
      </c>
      <c r="F19" s="17" t="s">
        <v>43</v>
      </c>
      <c r="G19" s="20" t="s">
        <v>44</v>
      </c>
      <c r="H19" s="20" t="s">
        <v>45</v>
      </c>
      <c r="I19" s="20" t="s">
        <v>45</v>
      </c>
      <c r="J19" s="19" t="s">
        <v>39</v>
      </c>
      <c r="K19" s="17"/>
      <c r="L19" s="17" t="s">
        <v>13</v>
      </c>
    </row>
    <row r="20" ht="15.75" customHeight="1">
      <c r="A20" s="17" t="s">
        <v>46</v>
      </c>
      <c r="B20" s="17" t="s">
        <v>32</v>
      </c>
      <c r="C20" s="17" t="s">
        <v>47</v>
      </c>
      <c r="D20" s="21" t="s">
        <v>8</v>
      </c>
      <c r="E20" s="19" t="s">
        <v>48</v>
      </c>
      <c r="F20" s="17" t="s">
        <v>43</v>
      </c>
      <c r="G20" s="20" t="s">
        <v>49</v>
      </c>
      <c r="H20" s="20" t="s">
        <v>50</v>
      </c>
      <c r="I20" s="20" t="s">
        <v>50</v>
      </c>
      <c r="J20" s="19" t="s">
        <v>39</v>
      </c>
      <c r="K20" s="17"/>
      <c r="L20" s="17" t="s">
        <v>13</v>
      </c>
    </row>
    <row r="21" ht="15.75" customHeight="1">
      <c r="A21" s="17" t="s">
        <v>51</v>
      </c>
      <c r="B21" s="17" t="s">
        <v>32</v>
      </c>
      <c r="C21" s="17" t="s">
        <v>52</v>
      </c>
      <c r="D21" s="21" t="s">
        <v>8</v>
      </c>
      <c r="E21" s="19" t="s">
        <v>53</v>
      </c>
      <c r="F21" s="17" t="s">
        <v>43</v>
      </c>
      <c r="G21" s="20" t="s">
        <v>54</v>
      </c>
      <c r="H21" s="22" t="s">
        <v>55</v>
      </c>
      <c r="I21" s="22" t="s">
        <v>55</v>
      </c>
      <c r="J21" s="17" t="s">
        <v>39</v>
      </c>
      <c r="K21" s="17"/>
      <c r="L21" s="17" t="s">
        <v>13</v>
      </c>
    </row>
    <row r="22" ht="15.75" customHeight="1">
      <c r="A22" s="17" t="s">
        <v>56</v>
      </c>
      <c r="B22" s="17" t="s">
        <v>32</v>
      </c>
      <c r="C22" s="17" t="s">
        <v>57</v>
      </c>
      <c r="D22" s="21" t="s">
        <v>8</v>
      </c>
      <c r="E22" s="23" t="s">
        <v>58</v>
      </c>
      <c r="F22" s="17" t="s">
        <v>43</v>
      </c>
      <c r="G22" s="20" t="s">
        <v>59</v>
      </c>
      <c r="H22" s="20" t="s">
        <v>60</v>
      </c>
      <c r="I22" s="20" t="s">
        <v>60</v>
      </c>
      <c r="J22" s="19" t="s">
        <v>39</v>
      </c>
      <c r="K22" s="17"/>
      <c r="L22" s="17" t="s">
        <v>13</v>
      </c>
    </row>
    <row r="23" ht="15.75" customHeight="1">
      <c r="E23" s="24"/>
      <c r="H23" s="25"/>
    </row>
    <row r="24" ht="15.75" customHeight="1">
      <c r="E24" s="24"/>
      <c r="H24" s="25"/>
    </row>
    <row r="25" ht="15.75" customHeight="1">
      <c r="H25" s="25"/>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3">
    <mergeCell ref="G16:G17"/>
    <mergeCell ref="H16:H17"/>
    <mergeCell ref="I16:I17"/>
    <mergeCell ref="J16:J17"/>
    <mergeCell ref="K16:K17"/>
    <mergeCell ref="L16:L17"/>
    <mergeCell ref="H2:H4"/>
    <mergeCell ref="A16:A17"/>
    <mergeCell ref="B16:B17"/>
    <mergeCell ref="C16:C17"/>
    <mergeCell ref="D16:D17"/>
    <mergeCell ref="E16:E17"/>
    <mergeCell ref="F16:F17"/>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22.86"/>
    <col customWidth="1" min="3" max="3" width="61.57"/>
    <col customWidth="1" min="4" max="4" width="8.71"/>
    <col customWidth="1" min="5" max="5" width="28.29"/>
    <col customWidth="1" min="6" max="6" width="36.43"/>
    <col customWidth="1" min="7" max="7" width="18.86"/>
    <col customWidth="1" min="8" max="8" width="15.57"/>
    <col customWidth="1" min="9" max="9" width="12.57"/>
    <col customWidth="1" min="10" max="10" width="8.57"/>
    <col customWidth="1" min="11" max="11" width="12.57"/>
    <col customWidth="1" min="12" max="12" width="15.86"/>
    <col customWidth="1" min="13" max="26" width="8.71"/>
  </cols>
  <sheetData>
    <row r="1">
      <c r="A1" s="1"/>
      <c r="B1" s="2" t="s">
        <v>0</v>
      </c>
      <c r="C1" s="2" t="s">
        <v>1</v>
      </c>
      <c r="D1" s="2" t="s">
        <v>2</v>
      </c>
      <c r="E1" s="2" t="s">
        <v>3</v>
      </c>
      <c r="F1" s="2" t="s">
        <v>4</v>
      </c>
      <c r="G1" s="2" t="s">
        <v>5</v>
      </c>
      <c r="H1" s="2" t="s">
        <v>6</v>
      </c>
    </row>
    <row r="2" ht="15.0" customHeight="1">
      <c r="A2" s="2" t="s">
        <v>7</v>
      </c>
      <c r="B2" s="1">
        <f t="shared" ref="B2:B3" si="1">COUNTIF($D$19:$D$24,A2)</f>
        <v>3</v>
      </c>
      <c r="C2" s="1">
        <f t="shared" ref="C2:C3" si="2">COUNTIFS($D$19:$D$24,$A2,$J$19:$J$24,"")</f>
        <v>0</v>
      </c>
      <c r="D2" s="1">
        <f t="shared" ref="D2:D3" si="3">COUNTIFS($D$19:$D$24,$A2,$J$19:$J$24,"PASS")</f>
        <v>3</v>
      </c>
      <c r="E2" s="1">
        <f t="shared" ref="E2:E3" si="4">COUNTIFS($D$19:$D$24,$A2,$J$19:$J$24,"FAIL")</f>
        <v>0</v>
      </c>
      <c r="F2" s="1">
        <f t="shared" ref="F2:F3" si="5">COUNTIFS($D$19:$D$24,$A2,$J$19:$J$24,"BLOCK")</f>
        <v>0</v>
      </c>
      <c r="G2" s="1">
        <f t="shared" ref="G2:G3" si="6">COUNTIFS($D$19:$D$24,$A2,$J$19:$J$24,"PEND")</f>
        <v>0</v>
      </c>
      <c r="H2" s="3">
        <f>IFERROR((B4-C4)/B4*100%,"")</f>
        <v>1</v>
      </c>
    </row>
    <row r="3" ht="15.0" customHeight="1">
      <c r="A3" s="2" t="s">
        <v>8</v>
      </c>
      <c r="B3" s="1">
        <f t="shared" si="1"/>
        <v>3</v>
      </c>
      <c r="C3" s="1">
        <f t="shared" si="2"/>
        <v>0</v>
      </c>
      <c r="D3" s="1">
        <f t="shared" si="3"/>
        <v>3</v>
      </c>
      <c r="E3" s="1">
        <f t="shared" si="4"/>
        <v>0</v>
      </c>
      <c r="F3" s="1">
        <f t="shared" si="5"/>
        <v>0</v>
      </c>
      <c r="G3" s="1">
        <f t="shared" si="6"/>
        <v>0</v>
      </c>
      <c r="H3" s="4"/>
    </row>
    <row r="4">
      <c r="A4" s="5" t="s">
        <v>9</v>
      </c>
      <c r="B4" s="6">
        <f t="shared" ref="B4:G4" si="7">SUM(B2:B3)</f>
        <v>6</v>
      </c>
      <c r="C4" s="6">
        <f t="shared" si="7"/>
        <v>0</v>
      </c>
      <c r="D4" s="6">
        <f t="shared" si="7"/>
        <v>6</v>
      </c>
      <c r="E4" s="6">
        <f t="shared" si="7"/>
        <v>0</v>
      </c>
      <c r="F4" s="6">
        <f t="shared" si="7"/>
        <v>0</v>
      </c>
      <c r="G4" s="6">
        <f t="shared" si="7"/>
        <v>0</v>
      </c>
      <c r="H4" s="7"/>
    </row>
    <row r="8">
      <c r="A8" s="8" t="s">
        <v>10</v>
      </c>
      <c r="B8" s="9" t="s">
        <v>11</v>
      </c>
    </row>
    <row r="9">
      <c r="A9" s="8" t="s">
        <v>12</v>
      </c>
      <c r="B9" s="10" t="s">
        <v>13</v>
      </c>
    </row>
    <row r="10">
      <c r="A10" s="8" t="s">
        <v>14</v>
      </c>
      <c r="B10" s="10" t="s">
        <v>15</v>
      </c>
    </row>
    <row r="11">
      <c r="A11" s="8" t="s">
        <v>16</v>
      </c>
      <c r="B11" s="9" t="s">
        <v>17</v>
      </c>
      <c r="F11" s="26" t="s">
        <v>61</v>
      </c>
    </row>
    <row r="14">
      <c r="A14" s="11"/>
      <c r="B14" s="12" t="s">
        <v>18</v>
      </c>
    </row>
    <row r="17">
      <c r="A17" s="13" t="s">
        <v>19</v>
      </c>
      <c r="B17" s="14" t="s">
        <v>20</v>
      </c>
      <c r="C17" s="14" t="s">
        <v>21</v>
      </c>
      <c r="D17" s="14" t="s">
        <v>22</v>
      </c>
      <c r="E17" s="15" t="s">
        <v>23</v>
      </c>
      <c r="F17" s="15" t="s">
        <v>24</v>
      </c>
      <c r="G17" s="15" t="s">
        <v>25</v>
      </c>
      <c r="H17" s="15" t="s">
        <v>26</v>
      </c>
      <c r="I17" s="15" t="s">
        <v>27</v>
      </c>
      <c r="J17" s="15" t="s">
        <v>28</v>
      </c>
      <c r="K17" s="15" t="s">
        <v>29</v>
      </c>
      <c r="L17" s="15" t="s">
        <v>30</v>
      </c>
    </row>
    <row r="18">
      <c r="A18" s="16"/>
      <c r="B18" s="16"/>
      <c r="C18" s="16"/>
      <c r="D18" s="16"/>
      <c r="E18" s="16"/>
      <c r="F18" s="16"/>
      <c r="G18" s="16"/>
      <c r="H18" s="16"/>
      <c r="I18" s="16"/>
      <c r="J18" s="16"/>
      <c r="K18" s="16"/>
      <c r="L18" s="7"/>
    </row>
    <row r="19">
      <c r="A19" s="17" t="s">
        <v>62</v>
      </c>
      <c r="B19" s="17" t="s">
        <v>63</v>
      </c>
      <c r="C19" s="27" t="s">
        <v>64</v>
      </c>
      <c r="D19" s="17" t="s">
        <v>7</v>
      </c>
      <c r="E19" s="18" t="s">
        <v>34</v>
      </c>
      <c r="F19" s="18" t="s">
        <v>65</v>
      </c>
      <c r="G19" s="28" t="s">
        <v>66</v>
      </c>
      <c r="H19" s="18" t="s">
        <v>67</v>
      </c>
      <c r="I19" s="18" t="s">
        <v>67</v>
      </c>
      <c r="J19" s="19" t="s">
        <v>39</v>
      </c>
      <c r="K19" s="17"/>
      <c r="L19" s="17" t="s">
        <v>13</v>
      </c>
    </row>
    <row r="20">
      <c r="A20" s="17" t="s">
        <v>68</v>
      </c>
      <c r="B20" s="17" t="s">
        <v>63</v>
      </c>
      <c r="C20" s="18" t="s">
        <v>69</v>
      </c>
      <c r="D20" s="17" t="s">
        <v>7</v>
      </c>
      <c r="E20" s="29" t="s">
        <v>70</v>
      </c>
      <c r="F20" s="18" t="s">
        <v>71</v>
      </c>
      <c r="G20" s="28" t="s">
        <v>72</v>
      </c>
      <c r="H20" s="18" t="s">
        <v>67</v>
      </c>
      <c r="I20" s="18" t="s">
        <v>67</v>
      </c>
      <c r="J20" s="19" t="s">
        <v>39</v>
      </c>
      <c r="K20" s="17"/>
      <c r="L20" s="17" t="s">
        <v>13</v>
      </c>
    </row>
    <row r="21" ht="15.75" customHeight="1">
      <c r="A21" s="17" t="s">
        <v>73</v>
      </c>
      <c r="B21" s="17" t="s">
        <v>63</v>
      </c>
      <c r="C21" s="18" t="s">
        <v>74</v>
      </c>
      <c r="D21" s="30" t="s">
        <v>8</v>
      </c>
      <c r="E21" s="29" t="s">
        <v>75</v>
      </c>
      <c r="F21" s="18" t="s">
        <v>76</v>
      </c>
      <c r="G21" s="28" t="s">
        <v>77</v>
      </c>
      <c r="H21" s="20" t="s">
        <v>78</v>
      </c>
      <c r="I21" s="31" t="s">
        <v>79</v>
      </c>
      <c r="J21" s="19" t="s">
        <v>39</v>
      </c>
      <c r="L21" s="17" t="s">
        <v>13</v>
      </c>
    </row>
    <row r="22" ht="15.75" customHeight="1">
      <c r="A22" s="17" t="s">
        <v>80</v>
      </c>
      <c r="B22" s="17" t="s">
        <v>63</v>
      </c>
      <c r="C22" s="18" t="s">
        <v>81</v>
      </c>
      <c r="D22" s="21" t="s">
        <v>8</v>
      </c>
      <c r="E22" s="18" t="s">
        <v>82</v>
      </c>
      <c r="F22" s="18"/>
      <c r="G22" s="28" t="s">
        <v>83</v>
      </c>
      <c r="H22" s="32" t="s">
        <v>84</v>
      </c>
      <c r="I22" s="18" t="s">
        <v>84</v>
      </c>
      <c r="J22" s="19" t="s">
        <v>39</v>
      </c>
      <c r="K22" s="17"/>
      <c r="L22" s="17" t="s">
        <v>13</v>
      </c>
    </row>
    <row r="23" ht="15.75" customHeight="1">
      <c r="A23" s="17" t="s">
        <v>85</v>
      </c>
      <c r="B23" s="17" t="s">
        <v>63</v>
      </c>
      <c r="C23" s="18" t="s">
        <v>86</v>
      </c>
      <c r="D23" s="17" t="s">
        <v>7</v>
      </c>
      <c r="E23" s="20" t="s">
        <v>87</v>
      </c>
      <c r="F23" s="20" t="s">
        <v>88</v>
      </c>
      <c r="G23" s="28" t="s">
        <v>89</v>
      </c>
      <c r="H23" s="18" t="s">
        <v>67</v>
      </c>
      <c r="I23" s="18" t="s">
        <v>67</v>
      </c>
      <c r="J23" s="19" t="s">
        <v>39</v>
      </c>
      <c r="K23" s="17"/>
      <c r="L23" s="17" t="s">
        <v>13</v>
      </c>
    </row>
    <row r="24" ht="15.75" customHeight="1">
      <c r="A24" s="17" t="s">
        <v>90</v>
      </c>
      <c r="B24" s="17" t="s">
        <v>63</v>
      </c>
      <c r="C24" s="18" t="s">
        <v>91</v>
      </c>
      <c r="D24" s="21" t="s">
        <v>8</v>
      </c>
      <c r="E24" s="18" t="s">
        <v>92</v>
      </c>
      <c r="F24" s="20" t="s">
        <v>93</v>
      </c>
      <c r="G24" s="28" t="s">
        <v>94</v>
      </c>
      <c r="H24" s="20" t="s">
        <v>95</v>
      </c>
      <c r="I24" s="20" t="s">
        <v>95</v>
      </c>
      <c r="J24" s="19" t="s">
        <v>39</v>
      </c>
      <c r="K24" s="17"/>
      <c r="L24" s="17" t="s">
        <v>13</v>
      </c>
    </row>
    <row r="25" ht="15.75" customHeight="1">
      <c r="E25" s="24"/>
      <c r="H25" s="25"/>
    </row>
    <row r="26" ht="15.75" customHeight="1">
      <c r="H26" s="25"/>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3">
    <mergeCell ref="G17:G18"/>
    <mergeCell ref="H17:H18"/>
    <mergeCell ref="I17:I18"/>
    <mergeCell ref="J17:J18"/>
    <mergeCell ref="K17:K18"/>
    <mergeCell ref="L17:L18"/>
    <mergeCell ref="H2:H4"/>
    <mergeCell ref="A17:A18"/>
    <mergeCell ref="B17:B18"/>
    <mergeCell ref="C17:C18"/>
    <mergeCell ref="D17:D18"/>
    <mergeCell ref="E17:E18"/>
    <mergeCell ref="F17:F18"/>
  </mergeCells>
  <hyperlinks>
    <hyperlink r:id="rId1" ref="G19"/>
    <hyperlink r:id="rId2" ref="G20"/>
    <hyperlink r:id="rId3" ref="G21"/>
    <hyperlink r:id="rId4" ref="G22"/>
    <hyperlink r:id="rId5" ref="G23"/>
    <hyperlink r:id="rId6" ref="G24"/>
  </hyperlinks>
  <printOptions/>
  <pageMargins bottom="0.75" footer="0.0" header="0.0" left="0.7" right="0.7" top="0.75"/>
  <pageSetup orientation="landscape"/>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22.86"/>
    <col customWidth="1" min="3" max="3" width="47.86"/>
    <col customWidth="1" min="4" max="4" width="8.14"/>
    <col customWidth="1" min="5" max="5" width="33.29"/>
    <col customWidth="1" min="6" max="6" width="36.43"/>
    <col customWidth="1" min="7" max="7" width="18.86"/>
    <col customWidth="1" min="8" max="8" width="15.57"/>
    <col customWidth="1" min="9" max="9" width="12.57"/>
    <col customWidth="1" min="10" max="10" width="8.57"/>
    <col customWidth="1" min="11" max="11" width="12.57"/>
    <col customWidth="1" min="12" max="12" width="15.86"/>
    <col customWidth="1" min="13" max="26" width="8.71"/>
  </cols>
  <sheetData>
    <row r="1">
      <c r="A1" s="1"/>
      <c r="B1" s="2" t="s">
        <v>0</v>
      </c>
      <c r="C1" s="2" t="s">
        <v>1</v>
      </c>
      <c r="D1" s="2" t="s">
        <v>2</v>
      </c>
      <c r="E1" s="2" t="s">
        <v>3</v>
      </c>
      <c r="F1" s="2" t="s">
        <v>4</v>
      </c>
      <c r="G1" s="2" t="s">
        <v>5</v>
      </c>
      <c r="H1" s="2" t="s">
        <v>6</v>
      </c>
    </row>
    <row r="2" ht="15.0" customHeight="1">
      <c r="A2" s="2" t="s">
        <v>7</v>
      </c>
      <c r="B2" s="1">
        <f t="shared" ref="B2:B3" si="1">COUNTIF($D$18:$D$26,A2)</f>
        <v>9</v>
      </c>
      <c r="C2" s="1">
        <f t="shared" ref="C2:C3" si="2">COUNTIFS($D$18:$D$26,$A2,$J$18:$J$26,"")</f>
        <v>0</v>
      </c>
      <c r="D2" s="1">
        <f t="shared" ref="D2:D3" si="3">COUNTIFS($D$18:$D$26,$A2,$J$18:$J$26,"PASS")</f>
        <v>9</v>
      </c>
      <c r="E2" s="1">
        <f t="shared" ref="E2:E3" si="4">COUNTIFS($D$18:$D$26,$A2,$J$18:$J$26,"FAIL")</f>
        <v>0</v>
      </c>
      <c r="F2" s="1">
        <f t="shared" ref="F2:F3" si="5">COUNTIFS($D$18:$D$26,$A2,$J$18:$J$26,"BLOCK")</f>
        <v>0</v>
      </c>
      <c r="G2" s="1">
        <f t="shared" ref="G2:G3" si="6">COUNTIFS($D$18:$D$26,$A2,$J$18:$J$26,"PEND")</f>
        <v>0</v>
      </c>
      <c r="H2" s="33">
        <f>IFERROR((B4-C4)/B4*100%,"")</f>
        <v>1</v>
      </c>
    </row>
    <row r="3" ht="15.0" customHeight="1">
      <c r="A3" s="2" t="s">
        <v>8</v>
      </c>
      <c r="B3" s="1">
        <f t="shared" si="1"/>
        <v>0</v>
      </c>
      <c r="C3" s="1">
        <f t="shared" si="2"/>
        <v>0</v>
      </c>
      <c r="D3" s="1">
        <f t="shared" si="3"/>
        <v>0</v>
      </c>
      <c r="E3" s="1">
        <f t="shared" si="4"/>
        <v>0</v>
      </c>
      <c r="F3" s="1">
        <f t="shared" si="5"/>
        <v>0</v>
      </c>
      <c r="G3" s="1">
        <f t="shared" si="6"/>
        <v>0</v>
      </c>
      <c r="H3" s="4"/>
    </row>
    <row r="4">
      <c r="A4" s="5" t="s">
        <v>9</v>
      </c>
      <c r="B4" s="6">
        <f t="shared" ref="B4:G4" si="7">SUM(B2:B3)</f>
        <v>9</v>
      </c>
      <c r="C4" s="6">
        <f t="shared" si="7"/>
        <v>0</v>
      </c>
      <c r="D4" s="6">
        <f t="shared" si="7"/>
        <v>9</v>
      </c>
      <c r="E4" s="6">
        <f t="shared" si="7"/>
        <v>0</v>
      </c>
      <c r="F4" s="6">
        <f t="shared" si="7"/>
        <v>0</v>
      </c>
      <c r="G4" s="6">
        <f t="shared" si="7"/>
        <v>0</v>
      </c>
      <c r="H4" s="7"/>
    </row>
    <row r="8">
      <c r="A8" s="8" t="s">
        <v>10</v>
      </c>
      <c r="B8" s="9" t="s">
        <v>11</v>
      </c>
    </row>
    <row r="9">
      <c r="A9" s="8" t="s">
        <v>12</v>
      </c>
      <c r="B9" s="10" t="s">
        <v>13</v>
      </c>
    </row>
    <row r="10">
      <c r="A10" s="8" t="s">
        <v>14</v>
      </c>
      <c r="B10" s="10" t="s">
        <v>15</v>
      </c>
    </row>
    <row r="11">
      <c r="A11" s="8" t="s">
        <v>16</v>
      </c>
      <c r="B11" s="9" t="s">
        <v>17</v>
      </c>
    </row>
    <row r="13">
      <c r="A13" s="11"/>
      <c r="B13" s="12" t="s">
        <v>18</v>
      </c>
    </row>
    <row r="16">
      <c r="A16" s="13" t="s">
        <v>19</v>
      </c>
      <c r="B16" s="14" t="s">
        <v>20</v>
      </c>
      <c r="C16" s="14" t="s">
        <v>21</v>
      </c>
      <c r="D16" s="14" t="s">
        <v>22</v>
      </c>
      <c r="E16" s="15" t="s">
        <v>23</v>
      </c>
      <c r="F16" s="15" t="s">
        <v>24</v>
      </c>
      <c r="G16" s="15" t="s">
        <v>25</v>
      </c>
      <c r="H16" s="15" t="s">
        <v>26</v>
      </c>
      <c r="I16" s="15" t="s">
        <v>27</v>
      </c>
      <c r="J16" s="15" t="s">
        <v>28</v>
      </c>
      <c r="K16" s="15" t="s">
        <v>29</v>
      </c>
      <c r="L16" s="15" t="s">
        <v>30</v>
      </c>
    </row>
    <row r="17">
      <c r="A17" s="16"/>
      <c r="B17" s="16"/>
      <c r="C17" s="16"/>
      <c r="D17" s="16"/>
      <c r="E17" s="16"/>
      <c r="F17" s="16"/>
      <c r="G17" s="16"/>
      <c r="H17" s="16"/>
      <c r="I17" s="16"/>
      <c r="J17" s="16"/>
      <c r="K17" s="16"/>
      <c r="L17" s="7"/>
    </row>
    <row r="18">
      <c r="A18" s="17" t="s">
        <v>96</v>
      </c>
      <c r="B18" s="17" t="s">
        <v>97</v>
      </c>
      <c r="C18" s="18" t="s">
        <v>98</v>
      </c>
      <c r="D18" s="17" t="s">
        <v>7</v>
      </c>
      <c r="E18" s="17" t="s">
        <v>99</v>
      </c>
      <c r="F18" s="17" t="s">
        <v>100</v>
      </c>
      <c r="G18" s="20" t="s">
        <v>101</v>
      </c>
      <c r="H18" s="18" t="s">
        <v>102</v>
      </c>
      <c r="I18" s="18" t="s">
        <v>102</v>
      </c>
      <c r="J18" s="17" t="s">
        <v>39</v>
      </c>
      <c r="K18" s="17"/>
      <c r="L18" s="17" t="s">
        <v>13</v>
      </c>
    </row>
    <row r="19">
      <c r="A19" s="17" t="s">
        <v>103</v>
      </c>
      <c r="B19" s="17" t="s">
        <v>97</v>
      </c>
      <c r="C19" s="18" t="s">
        <v>104</v>
      </c>
      <c r="D19" s="17" t="s">
        <v>7</v>
      </c>
      <c r="E19" s="18" t="s">
        <v>105</v>
      </c>
      <c r="F19" s="17" t="s">
        <v>100</v>
      </c>
      <c r="G19" s="20" t="s">
        <v>106</v>
      </c>
      <c r="H19" s="18" t="s">
        <v>107</v>
      </c>
      <c r="I19" s="18" t="s">
        <v>107</v>
      </c>
      <c r="J19" s="17" t="s">
        <v>39</v>
      </c>
      <c r="K19" s="17"/>
      <c r="L19" s="17" t="s">
        <v>13</v>
      </c>
    </row>
    <row r="20" ht="15.75" customHeight="1">
      <c r="A20" s="17" t="s">
        <v>108</v>
      </c>
      <c r="B20" s="17" t="s">
        <v>97</v>
      </c>
      <c r="C20" s="18" t="s">
        <v>109</v>
      </c>
      <c r="D20" s="17" t="s">
        <v>7</v>
      </c>
      <c r="E20" s="18" t="s">
        <v>110</v>
      </c>
      <c r="F20" s="17" t="s">
        <v>100</v>
      </c>
      <c r="G20" s="20" t="s">
        <v>111</v>
      </c>
      <c r="H20" s="18" t="s">
        <v>112</v>
      </c>
      <c r="I20" s="18" t="s">
        <v>112</v>
      </c>
      <c r="J20" s="17" t="s">
        <v>39</v>
      </c>
      <c r="K20" s="17"/>
      <c r="L20" s="17" t="s">
        <v>13</v>
      </c>
    </row>
    <row r="21" ht="15.75" customHeight="1">
      <c r="A21" s="17" t="s">
        <v>113</v>
      </c>
      <c r="B21" s="17" t="s">
        <v>97</v>
      </c>
      <c r="C21" s="18" t="s">
        <v>114</v>
      </c>
      <c r="D21" s="17" t="s">
        <v>7</v>
      </c>
      <c r="E21" s="18" t="s">
        <v>115</v>
      </c>
      <c r="F21" s="18" t="s">
        <v>116</v>
      </c>
      <c r="G21" s="20" t="s">
        <v>117</v>
      </c>
      <c r="H21" s="18" t="s">
        <v>118</v>
      </c>
      <c r="I21" s="18" t="s">
        <v>118</v>
      </c>
      <c r="J21" s="17" t="s">
        <v>39</v>
      </c>
      <c r="K21" s="17"/>
      <c r="L21" s="17" t="s">
        <v>13</v>
      </c>
    </row>
    <row r="22" ht="15.75" customHeight="1">
      <c r="A22" s="17" t="s">
        <v>119</v>
      </c>
      <c r="B22" s="17" t="s">
        <v>97</v>
      </c>
      <c r="C22" s="18" t="s">
        <v>120</v>
      </c>
      <c r="D22" s="17" t="s">
        <v>7</v>
      </c>
      <c r="E22" s="18" t="s">
        <v>121</v>
      </c>
      <c r="F22" s="18" t="s">
        <v>116</v>
      </c>
      <c r="G22" s="20" t="s">
        <v>122</v>
      </c>
      <c r="H22" s="18" t="s">
        <v>123</v>
      </c>
      <c r="I22" s="18" t="s">
        <v>123</v>
      </c>
      <c r="J22" s="17" t="s">
        <v>39</v>
      </c>
      <c r="K22" s="17"/>
      <c r="L22" s="17" t="s">
        <v>13</v>
      </c>
    </row>
    <row r="23" ht="15.75" customHeight="1">
      <c r="A23" s="17" t="s">
        <v>124</v>
      </c>
      <c r="B23" s="17" t="s">
        <v>97</v>
      </c>
      <c r="C23" s="18" t="s">
        <v>125</v>
      </c>
      <c r="D23" s="17" t="s">
        <v>7</v>
      </c>
      <c r="E23" s="18" t="s">
        <v>126</v>
      </c>
      <c r="F23" s="18" t="s">
        <v>116</v>
      </c>
      <c r="G23" s="18" t="s">
        <v>127</v>
      </c>
      <c r="H23" s="18" t="s">
        <v>128</v>
      </c>
      <c r="I23" s="18" t="s">
        <v>128</v>
      </c>
      <c r="J23" s="17" t="s">
        <v>39</v>
      </c>
      <c r="K23" s="17"/>
      <c r="L23" s="17" t="s">
        <v>13</v>
      </c>
    </row>
    <row r="24" ht="15.75" customHeight="1">
      <c r="A24" s="17" t="s">
        <v>129</v>
      </c>
      <c r="B24" s="17" t="s">
        <v>97</v>
      </c>
      <c r="C24" s="18" t="s">
        <v>130</v>
      </c>
      <c r="D24" s="17" t="s">
        <v>7</v>
      </c>
      <c r="E24" s="18" t="s">
        <v>131</v>
      </c>
      <c r="F24" s="18" t="s">
        <v>116</v>
      </c>
      <c r="G24" s="20" t="s">
        <v>132</v>
      </c>
      <c r="H24" s="18" t="s">
        <v>133</v>
      </c>
      <c r="I24" s="18" t="s">
        <v>133</v>
      </c>
      <c r="J24" s="17" t="s">
        <v>39</v>
      </c>
      <c r="K24" s="17"/>
      <c r="L24" s="17" t="s">
        <v>13</v>
      </c>
    </row>
    <row r="25" ht="15.75" customHeight="1">
      <c r="A25" s="17" t="s">
        <v>134</v>
      </c>
      <c r="B25" s="17" t="s">
        <v>97</v>
      </c>
      <c r="C25" s="18" t="s">
        <v>135</v>
      </c>
      <c r="D25" s="17" t="s">
        <v>7</v>
      </c>
      <c r="E25" s="29" t="s">
        <v>136</v>
      </c>
      <c r="F25" s="18" t="s">
        <v>116</v>
      </c>
      <c r="G25" s="20" t="s">
        <v>137</v>
      </c>
      <c r="H25" s="18" t="s">
        <v>138</v>
      </c>
      <c r="I25" s="18" t="s">
        <v>138</v>
      </c>
      <c r="J25" s="17" t="s">
        <v>39</v>
      </c>
      <c r="K25" s="17"/>
      <c r="L25" s="17" t="s">
        <v>13</v>
      </c>
    </row>
    <row r="26" ht="15.75" customHeight="1">
      <c r="A26" s="17" t="s">
        <v>139</v>
      </c>
      <c r="B26" s="17" t="s">
        <v>97</v>
      </c>
      <c r="C26" s="18" t="s">
        <v>140</v>
      </c>
      <c r="D26" s="17" t="s">
        <v>7</v>
      </c>
      <c r="E26" s="34" t="s">
        <v>141</v>
      </c>
      <c r="F26" s="1" t="s">
        <v>142</v>
      </c>
      <c r="G26" s="35" t="s">
        <v>143</v>
      </c>
      <c r="H26" s="36" t="s">
        <v>144</v>
      </c>
      <c r="I26" s="36" t="s">
        <v>144</v>
      </c>
      <c r="J26" s="34" t="s">
        <v>39</v>
      </c>
      <c r="K26" s="17"/>
      <c r="L26" s="17" t="s">
        <v>13</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3">
    <mergeCell ref="G16:G17"/>
    <mergeCell ref="H16:H17"/>
    <mergeCell ref="I16:I17"/>
    <mergeCell ref="J16:J17"/>
    <mergeCell ref="K16:K17"/>
    <mergeCell ref="L16:L17"/>
    <mergeCell ref="H2:H4"/>
    <mergeCell ref="A16:A17"/>
    <mergeCell ref="B16:B17"/>
    <mergeCell ref="C16:C17"/>
    <mergeCell ref="D16:D17"/>
    <mergeCell ref="E16:E17"/>
    <mergeCell ref="F16:F17"/>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22.86"/>
    <col customWidth="1" min="3" max="3" width="61.57"/>
    <col customWidth="1" min="4" max="4" width="8.14"/>
    <col customWidth="1" min="5" max="5" width="33.29"/>
    <col customWidth="1" min="6" max="6" width="36.43"/>
    <col customWidth="1" min="7" max="7" width="18.86"/>
    <col customWidth="1" min="8" max="8" width="15.57"/>
    <col customWidth="1" min="9" max="9" width="12.57"/>
    <col customWidth="1" min="10" max="10" width="8.57"/>
    <col customWidth="1" min="11" max="11" width="12.57"/>
    <col customWidth="1" min="12" max="12" width="15.86"/>
    <col customWidth="1" min="13" max="26" width="8.71"/>
  </cols>
  <sheetData>
    <row r="1">
      <c r="A1" s="1"/>
      <c r="B1" s="2" t="s">
        <v>0</v>
      </c>
      <c r="C1" s="2" t="s">
        <v>1</v>
      </c>
      <c r="D1" s="2" t="s">
        <v>2</v>
      </c>
      <c r="E1" s="2" t="s">
        <v>3</v>
      </c>
      <c r="F1" s="2" t="s">
        <v>4</v>
      </c>
      <c r="G1" s="2" t="s">
        <v>5</v>
      </c>
      <c r="H1" s="2" t="s">
        <v>6</v>
      </c>
    </row>
    <row r="2" ht="15.0" customHeight="1">
      <c r="A2" s="2" t="s">
        <v>7</v>
      </c>
      <c r="B2" s="1">
        <f t="shared" ref="B2:B3" si="1">COUNTIF($D$18:$D$28,A2)</f>
        <v>5</v>
      </c>
      <c r="C2" s="1">
        <f t="shared" ref="C2:C3" si="2">COUNTIFS($D$18:$D$28,$A2,$J$18:$J$28,"")</f>
        <v>0</v>
      </c>
      <c r="D2" s="1">
        <f t="shared" ref="D2:D3" si="3">COUNTIFS($D$18:$D$28,$A2,$J$18:$J$28,"PASS")</f>
        <v>5</v>
      </c>
      <c r="E2" s="1">
        <f t="shared" ref="E2:E3" si="4">COUNTIFS($D$18:$D$28,$A2,$J$18:$J$28,"FAIL")</f>
        <v>0</v>
      </c>
      <c r="F2" s="1">
        <f t="shared" ref="F2:F3" si="5">COUNTIFS($D$18:$D$28,$A2,$J$18:$J$28,"BLOCK")</f>
        <v>0</v>
      </c>
      <c r="G2" s="1">
        <f t="shared" ref="G2:G3" si="6">COUNTIFS($D$18:$D$28,$A2,$J$18:$J$28,"PEND")</f>
        <v>0</v>
      </c>
      <c r="H2" s="33">
        <f>IFERROR((B4-C4)/B4*100%,"")</f>
        <v>1</v>
      </c>
    </row>
    <row r="3" ht="15.0" customHeight="1">
      <c r="A3" s="2" t="s">
        <v>8</v>
      </c>
      <c r="B3" s="1">
        <f t="shared" si="1"/>
        <v>6</v>
      </c>
      <c r="C3" s="1">
        <f t="shared" si="2"/>
        <v>0</v>
      </c>
      <c r="D3" s="1">
        <f t="shared" si="3"/>
        <v>6</v>
      </c>
      <c r="E3" s="1">
        <f t="shared" si="4"/>
        <v>0</v>
      </c>
      <c r="F3" s="1">
        <f t="shared" si="5"/>
        <v>0</v>
      </c>
      <c r="G3" s="1">
        <f t="shared" si="6"/>
        <v>0</v>
      </c>
      <c r="H3" s="4"/>
    </row>
    <row r="4">
      <c r="A4" s="5" t="s">
        <v>9</v>
      </c>
      <c r="B4" s="6">
        <f t="shared" ref="B4:G4" si="7">SUM(B2:B3)</f>
        <v>11</v>
      </c>
      <c r="C4" s="6">
        <f t="shared" si="7"/>
        <v>0</v>
      </c>
      <c r="D4" s="6">
        <f t="shared" si="7"/>
        <v>11</v>
      </c>
      <c r="E4" s="6">
        <f t="shared" si="7"/>
        <v>0</v>
      </c>
      <c r="F4" s="6">
        <f t="shared" si="7"/>
        <v>0</v>
      </c>
      <c r="G4" s="6">
        <f t="shared" si="7"/>
        <v>0</v>
      </c>
      <c r="H4" s="7"/>
    </row>
    <row r="8">
      <c r="A8" s="8" t="s">
        <v>10</v>
      </c>
      <c r="B8" s="9" t="s">
        <v>11</v>
      </c>
    </row>
    <row r="9">
      <c r="A9" s="8" t="s">
        <v>12</v>
      </c>
      <c r="B9" s="10" t="s">
        <v>13</v>
      </c>
    </row>
    <row r="10">
      <c r="A10" s="8" t="s">
        <v>14</v>
      </c>
      <c r="B10" s="10" t="s">
        <v>15</v>
      </c>
    </row>
    <row r="11">
      <c r="A11" s="8" t="s">
        <v>16</v>
      </c>
      <c r="B11" s="9" t="s">
        <v>17</v>
      </c>
    </row>
    <row r="13">
      <c r="A13" s="11"/>
      <c r="B13" s="12" t="s">
        <v>18</v>
      </c>
    </row>
    <row r="16">
      <c r="A16" s="13" t="s">
        <v>19</v>
      </c>
      <c r="B16" s="14" t="s">
        <v>20</v>
      </c>
      <c r="C16" s="14" t="s">
        <v>21</v>
      </c>
      <c r="D16" s="14" t="s">
        <v>22</v>
      </c>
      <c r="E16" s="15" t="s">
        <v>23</v>
      </c>
      <c r="F16" s="15" t="s">
        <v>24</v>
      </c>
      <c r="G16" s="15" t="s">
        <v>25</v>
      </c>
      <c r="H16" s="15" t="s">
        <v>26</v>
      </c>
      <c r="I16" s="15" t="s">
        <v>27</v>
      </c>
      <c r="J16" s="15" t="s">
        <v>28</v>
      </c>
      <c r="K16" s="15" t="s">
        <v>29</v>
      </c>
      <c r="L16" s="15" t="s">
        <v>30</v>
      </c>
    </row>
    <row r="17">
      <c r="A17" s="16"/>
      <c r="B17" s="16"/>
      <c r="C17" s="16"/>
      <c r="D17" s="16"/>
      <c r="E17" s="16"/>
      <c r="F17" s="16"/>
      <c r="G17" s="16"/>
      <c r="H17" s="16"/>
      <c r="I17" s="16"/>
      <c r="J17" s="16"/>
      <c r="K17" s="16"/>
      <c r="L17" s="7"/>
    </row>
    <row r="18">
      <c r="A18" s="20" t="s">
        <v>145</v>
      </c>
      <c r="B18" s="20" t="s">
        <v>146</v>
      </c>
      <c r="C18" s="20" t="s">
        <v>147</v>
      </c>
      <c r="D18" s="20" t="s">
        <v>7</v>
      </c>
      <c r="E18" s="20" t="s">
        <v>148</v>
      </c>
      <c r="F18" s="20" t="s">
        <v>149</v>
      </c>
      <c r="G18" s="20" t="s">
        <v>150</v>
      </c>
      <c r="H18" s="20" t="s">
        <v>151</v>
      </c>
      <c r="I18" s="20" t="s">
        <v>151</v>
      </c>
      <c r="J18" s="20" t="s">
        <v>39</v>
      </c>
      <c r="K18" s="18"/>
      <c r="L18" s="18" t="s">
        <v>13</v>
      </c>
    </row>
    <row r="19">
      <c r="A19" s="20" t="s">
        <v>152</v>
      </c>
      <c r="B19" s="20" t="s">
        <v>146</v>
      </c>
      <c r="C19" s="20" t="s">
        <v>153</v>
      </c>
      <c r="D19" s="37" t="s">
        <v>8</v>
      </c>
      <c r="E19" s="20" t="s">
        <v>148</v>
      </c>
      <c r="F19" s="20" t="s">
        <v>154</v>
      </c>
      <c r="G19" s="20" t="s">
        <v>155</v>
      </c>
      <c r="H19" s="20" t="s">
        <v>156</v>
      </c>
      <c r="I19" s="20" t="s">
        <v>156</v>
      </c>
      <c r="J19" s="20" t="s">
        <v>39</v>
      </c>
      <c r="K19" s="18"/>
      <c r="L19" s="18" t="s">
        <v>13</v>
      </c>
    </row>
    <row r="20">
      <c r="A20" s="20" t="s">
        <v>157</v>
      </c>
      <c r="B20" s="20" t="s">
        <v>146</v>
      </c>
      <c r="C20" s="20" t="s">
        <v>158</v>
      </c>
      <c r="D20" s="37" t="s">
        <v>8</v>
      </c>
      <c r="E20" s="20" t="s">
        <v>148</v>
      </c>
      <c r="F20" s="20" t="s">
        <v>154</v>
      </c>
      <c r="G20" s="20" t="s">
        <v>159</v>
      </c>
      <c r="H20" s="20" t="s">
        <v>160</v>
      </c>
      <c r="I20" s="20" t="s">
        <v>160</v>
      </c>
      <c r="J20" s="20" t="s">
        <v>39</v>
      </c>
      <c r="K20" s="18"/>
      <c r="L20" s="18" t="s">
        <v>13</v>
      </c>
    </row>
    <row r="21">
      <c r="A21" s="20" t="s">
        <v>161</v>
      </c>
      <c r="B21" s="20" t="s">
        <v>146</v>
      </c>
      <c r="C21" s="20" t="s">
        <v>162</v>
      </c>
      <c r="D21" s="37" t="s">
        <v>8</v>
      </c>
      <c r="E21" s="20" t="s">
        <v>148</v>
      </c>
      <c r="F21" s="20" t="s">
        <v>154</v>
      </c>
      <c r="G21" s="20" t="s">
        <v>163</v>
      </c>
      <c r="H21" s="20" t="s">
        <v>164</v>
      </c>
      <c r="I21" s="20" t="s">
        <v>165</v>
      </c>
      <c r="J21" s="20" t="s">
        <v>39</v>
      </c>
      <c r="K21" s="18"/>
      <c r="L21" s="18" t="s">
        <v>13</v>
      </c>
    </row>
    <row r="22">
      <c r="A22" s="20" t="s">
        <v>166</v>
      </c>
      <c r="B22" s="20" t="s">
        <v>146</v>
      </c>
      <c r="C22" s="20" t="s">
        <v>167</v>
      </c>
      <c r="D22" s="20" t="s">
        <v>7</v>
      </c>
      <c r="E22" s="20" t="s">
        <v>168</v>
      </c>
      <c r="F22" s="20" t="s">
        <v>169</v>
      </c>
      <c r="G22" s="20" t="s">
        <v>170</v>
      </c>
      <c r="H22" s="20" t="s">
        <v>171</v>
      </c>
      <c r="I22" s="20" t="s">
        <v>171</v>
      </c>
      <c r="J22" s="20" t="s">
        <v>39</v>
      </c>
      <c r="K22" s="18"/>
      <c r="L22" s="18" t="s">
        <v>13</v>
      </c>
    </row>
    <row r="23" ht="15.75" customHeight="1">
      <c r="A23" s="20" t="s">
        <v>172</v>
      </c>
      <c r="B23" s="20" t="s">
        <v>146</v>
      </c>
      <c r="C23" s="20" t="s">
        <v>173</v>
      </c>
      <c r="D23" s="37" t="s">
        <v>8</v>
      </c>
      <c r="E23" s="20" t="s">
        <v>168</v>
      </c>
      <c r="F23" s="20" t="s">
        <v>169</v>
      </c>
      <c r="G23" s="20" t="s">
        <v>174</v>
      </c>
      <c r="H23" s="20" t="s">
        <v>175</v>
      </c>
      <c r="I23" s="20" t="s">
        <v>175</v>
      </c>
      <c r="J23" s="20" t="s">
        <v>39</v>
      </c>
      <c r="K23" s="18"/>
      <c r="L23" s="18" t="s">
        <v>13</v>
      </c>
    </row>
    <row r="24" ht="15.75" customHeight="1">
      <c r="A24" s="20" t="s">
        <v>176</v>
      </c>
      <c r="B24" s="20" t="s">
        <v>146</v>
      </c>
      <c r="C24" s="20" t="s">
        <v>177</v>
      </c>
      <c r="D24" s="37" t="s">
        <v>8</v>
      </c>
      <c r="E24" s="20" t="s">
        <v>168</v>
      </c>
      <c r="F24" s="20" t="s">
        <v>169</v>
      </c>
      <c r="G24" s="20" t="s">
        <v>178</v>
      </c>
      <c r="H24" s="20" t="s">
        <v>179</v>
      </c>
      <c r="I24" s="20" t="s">
        <v>179</v>
      </c>
      <c r="J24" s="20" t="s">
        <v>39</v>
      </c>
      <c r="K24" s="18"/>
      <c r="L24" s="18" t="s">
        <v>13</v>
      </c>
    </row>
    <row r="25" ht="15.75" customHeight="1">
      <c r="A25" s="20" t="s">
        <v>180</v>
      </c>
      <c r="B25" s="20" t="s">
        <v>146</v>
      </c>
      <c r="C25" s="20" t="s">
        <v>181</v>
      </c>
      <c r="D25" s="37" t="s">
        <v>8</v>
      </c>
      <c r="E25" s="20" t="s">
        <v>168</v>
      </c>
      <c r="F25" s="20" t="s">
        <v>169</v>
      </c>
      <c r="G25" s="20" t="s">
        <v>182</v>
      </c>
      <c r="H25" s="20" t="s">
        <v>183</v>
      </c>
      <c r="I25" s="20" t="s">
        <v>183</v>
      </c>
      <c r="J25" s="20" t="s">
        <v>39</v>
      </c>
      <c r="K25" s="18"/>
      <c r="L25" s="18" t="s">
        <v>13</v>
      </c>
    </row>
    <row r="26" ht="15.75" customHeight="1">
      <c r="A26" s="20" t="s">
        <v>184</v>
      </c>
      <c r="B26" s="20" t="s">
        <v>146</v>
      </c>
      <c r="C26" s="20" t="s">
        <v>185</v>
      </c>
      <c r="D26" s="20" t="s">
        <v>7</v>
      </c>
      <c r="E26" s="20" t="s">
        <v>168</v>
      </c>
      <c r="F26" s="20" t="s">
        <v>169</v>
      </c>
      <c r="G26" s="20" t="s">
        <v>186</v>
      </c>
      <c r="H26" s="20" t="s">
        <v>187</v>
      </c>
      <c r="I26" s="20" t="s">
        <v>187</v>
      </c>
      <c r="J26" s="20" t="s">
        <v>39</v>
      </c>
      <c r="K26" s="18"/>
      <c r="L26" s="18" t="s">
        <v>13</v>
      </c>
    </row>
    <row r="27" ht="15.75" customHeight="1">
      <c r="A27" s="20" t="s">
        <v>188</v>
      </c>
      <c r="B27" s="20" t="s">
        <v>146</v>
      </c>
      <c r="C27" s="20" t="s">
        <v>185</v>
      </c>
      <c r="D27" s="20" t="s">
        <v>7</v>
      </c>
      <c r="E27" s="20" t="s">
        <v>168</v>
      </c>
      <c r="F27" s="20" t="s">
        <v>189</v>
      </c>
      <c r="G27" s="20" t="s">
        <v>190</v>
      </c>
      <c r="H27" s="20" t="s">
        <v>191</v>
      </c>
      <c r="I27" s="20" t="s">
        <v>191</v>
      </c>
      <c r="J27" s="20" t="s">
        <v>39</v>
      </c>
      <c r="K27" s="18"/>
      <c r="L27" s="18" t="s">
        <v>13</v>
      </c>
    </row>
    <row r="28" ht="15.75" customHeight="1">
      <c r="A28" s="20" t="s">
        <v>192</v>
      </c>
      <c r="B28" s="20" t="s">
        <v>146</v>
      </c>
      <c r="C28" s="20" t="s">
        <v>193</v>
      </c>
      <c r="D28" s="20" t="s">
        <v>7</v>
      </c>
      <c r="E28" s="20" t="s">
        <v>168</v>
      </c>
      <c r="F28" s="20" t="s">
        <v>169</v>
      </c>
      <c r="G28" s="20" t="s">
        <v>194</v>
      </c>
      <c r="H28" s="20" t="s">
        <v>195</v>
      </c>
      <c r="I28" s="20" t="s">
        <v>195</v>
      </c>
      <c r="J28" s="20" t="s">
        <v>39</v>
      </c>
      <c r="K28" s="18"/>
      <c r="L28" s="20" t="s">
        <v>13</v>
      </c>
    </row>
    <row r="29" ht="15.75" customHeight="1">
      <c r="E29" s="24"/>
      <c r="H29" s="25"/>
    </row>
    <row r="30" ht="15.75" customHeight="1">
      <c r="E30" s="24"/>
      <c r="H30" s="25"/>
    </row>
    <row r="31" ht="15.75" customHeight="1">
      <c r="H31" s="25"/>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13">
    <mergeCell ref="G16:G17"/>
    <mergeCell ref="H16:H17"/>
    <mergeCell ref="I16:I17"/>
    <mergeCell ref="J16:J17"/>
    <mergeCell ref="K16:K17"/>
    <mergeCell ref="L16:L17"/>
    <mergeCell ref="H2:H4"/>
    <mergeCell ref="A16:A17"/>
    <mergeCell ref="B16:B17"/>
    <mergeCell ref="C16:C17"/>
    <mergeCell ref="D16:D17"/>
    <mergeCell ref="E16:E17"/>
    <mergeCell ref="F16:F17"/>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2023-09-04T17:35:37Z</dcterms:created>
  <dc:creator>asus</dc:creator>
</cp:coreProperties>
</file>