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ohuu\OneDrive\Máy tính\"/>
    </mc:Choice>
  </mc:AlternateContent>
  <xr:revisionPtr revIDLastSave="0" documentId="13_ncr:1_{785E3847-A481-4E4D-AC30-4A4ACCC6BD85}" xr6:coauthVersionLast="47" xr6:coauthVersionMax="47" xr10:uidLastSave="{00000000-0000-0000-0000-000000000000}"/>
  <bookViews>
    <workbookView xWindow="-110" yWindow="-110" windowWidth="19420" windowHeight="11500" firstSheet="3" activeTab="6" xr2:uid="{5DB53B5D-CE81-4479-B263-B0C549E8FF1E}"/>
  </bookViews>
  <sheets>
    <sheet name="Tổng hợp điểm" sheetId="1" r:id="rId1"/>
    <sheet name="Điểm thực hành các buổi" sheetId="2" r:id="rId2"/>
    <sheet name="Điểm bài tập lớn" sheetId="3" r:id="rId3"/>
    <sheet name="Điểm lý thuyết" sheetId="4" r:id="rId4"/>
    <sheet name="Các bảng tham chiếu &amp;Thống kê" sheetId="5" r:id="rId5"/>
    <sheet name="Sinh viên điểm &lt; 7" sheetId="6" r:id="rId6"/>
    <sheet name="Sinh viên điểm &gt;=7" sheetId="7" r:id="rId7"/>
  </sheets>
  <externalReferences>
    <externalReference r:id="rId8"/>
  </externalReferences>
  <definedNames>
    <definedName name="_xlnm._FilterDatabase" localSheetId="0" hidden="1">'Tổng hợp điểm'!$A$6:$K$45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F24" i="5" l="1" a="1"/>
  <c r="F24" i="5" s="1"/>
  <c r="J21" i="1"/>
  <c r="K21" i="1" s="1"/>
  <c r="J25" i="1"/>
  <c r="K25" i="1" s="1"/>
  <c r="J28" i="1"/>
  <c r="K28" i="1" s="1"/>
  <c r="J35" i="1"/>
  <c r="K35" i="1" s="1"/>
  <c r="J36" i="1"/>
  <c r="K36" i="1" s="1"/>
  <c r="J39" i="1"/>
  <c r="K39" i="1" s="1"/>
  <c r="J41" i="1"/>
  <c r="K41" i="1" s="1"/>
  <c r="I21" i="1"/>
  <c r="I22" i="1"/>
  <c r="J22" i="1" s="1"/>
  <c r="K22" i="1" s="1"/>
  <c r="I23" i="1"/>
  <c r="J23" i="1" s="1"/>
  <c r="K23" i="1" s="1"/>
  <c r="I24" i="1"/>
  <c r="J24" i="1" s="1"/>
  <c r="K24" i="1" s="1"/>
  <c r="I25" i="1"/>
  <c r="I26" i="1"/>
  <c r="J26" i="1" s="1"/>
  <c r="K26" i="1" s="1"/>
  <c r="I27" i="1"/>
  <c r="J27" i="1" s="1"/>
  <c r="K27" i="1" s="1"/>
  <c r="I28" i="1"/>
  <c r="I29" i="1"/>
  <c r="J29" i="1" s="1"/>
  <c r="K29" i="1" s="1"/>
  <c r="I30" i="1"/>
  <c r="J30" i="1" s="1"/>
  <c r="K30" i="1" s="1"/>
  <c r="I31" i="1"/>
  <c r="J31" i="1" s="1"/>
  <c r="K31" i="1" s="1"/>
  <c r="I32" i="1"/>
  <c r="J32" i="1" s="1"/>
  <c r="K32" i="1" s="1"/>
  <c r="I33" i="1"/>
  <c r="J33" i="1" s="1"/>
  <c r="K33" i="1" s="1"/>
  <c r="I34" i="1"/>
  <c r="J34" i="1" s="1"/>
  <c r="K34" i="1" s="1"/>
  <c r="I35" i="1"/>
  <c r="I36" i="1"/>
  <c r="I37" i="1"/>
  <c r="J37" i="1" s="1"/>
  <c r="K37" i="1" s="1"/>
  <c r="I38" i="1"/>
  <c r="J38" i="1" s="1"/>
  <c r="K38" i="1" s="1"/>
  <c r="I39" i="1"/>
  <c r="I40" i="1"/>
  <c r="J40" i="1" s="1"/>
  <c r="K40" i="1" s="1"/>
  <c r="I41" i="1"/>
  <c r="I42" i="1"/>
  <c r="J42" i="1" s="1"/>
  <c r="K42" i="1" s="1"/>
  <c r="I43" i="1"/>
  <c r="J43" i="1" s="1"/>
  <c r="K43" i="1" s="1"/>
  <c r="I44" i="1"/>
  <c r="J44" i="1" s="1"/>
  <c r="K44" i="1" s="1"/>
  <c r="I45" i="1"/>
  <c r="J45" i="1" s="1"/>
  <c r="K45" i="1" s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I19" i="1" l="1"/>
  <c r="J19" i="1" s="1"/>
  <c r="K19" i="1" s="1"/>
  <c r="I17" i="1"/>
  <c r="J17" i="1"/>
  <c r="K17" i="1" s="1"/>
  <c r="I9" i="1"/>
  <c r="J9" i="1" s="1"/>
  <c r="K9" i="1" s="1"/>
  <c r="I7" i="1"/>
  <c r="J7" i="1" s="1"/>
  <c r="K7" i="1" l="1"/>
  <c r="I11" i="1"/>
  <c r="J11" i="1" s="1"/>
  <c r="K11" i="1" s="1"/>
  <c r="I10" i="1"/>
  <c r="J10" i="1" s="1"/>
  <c r="K10" i="1" s="1"/>
  <c r="I12" i="1"/>
  <c r="J12" i="1" s="1"/>
  <c r="K12" i="1" s="1"/>
  <c r="I13" i="1"/>
  <c r="J13" i="1" s="1"/>
  <c r="K13" i="1" s="1"/>
  <c r="I18" i="1"/>
  <c r="J18" i="1" s="1"/>
  <c r="K18" i="1" s="1"/>
  <c r="I16" i="1"/>
  <c r="J16" i="1" s="1"/>
  <c r="K16" i="1" s="1"/>
  <c r="I14" i="1"/>
  <c r="J14" i="1" s="1"/>
  <c r="K14" i="1" s="1"/>
  <c r="I15" i="1"/>
  <c r="J15" i="1" s="1"/>
  <c r="K15" i="1" s="1"/>
  <c r="I8" i="1"/>
  <c r="J8" i="1" s="1"/>
  <c r="K8" i="1" s="1"/>
  <c r="I20" i="1"/>
  <c r="J20" i="1" s="1"/>
  <c r="K20" i="1" s="1"/>
  <c r="F27" i="5" l="1" a="1"/>
  <c r="F27" i="5" s="1"/>
  <c r="F18" i="5"/>
  <c r="F19" i="5"/>
  <c r="F21" i="5"/>
  <c r="F20" i="5"/>
  <c r="F14" i="5"/>
  <c r="F16" i="5"/>
  <c r="F15" i="5"/>
  <c r="F17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<sst xmlns="http://schemas.openxmlformats.org/spreadsheetml/2006/main" count="541" uniqueCount="167">
  <si>
    <t>ĐIỂM THI HK1-2018-2019 (CT 428)</t>
  </si>
  <si>
    <t>STT</t>
  </si>
  <si>
    <t>Ma CB</t>
  </si>
  <si>
    <t>Ho va ten</t>
  </si>
  <si>
    <t>Nguyen Minh Trung</t>
  </si>
  <si>
    <t>CT 428</t>
  </si>
  <si>
    <t xml:space="preserve"> Ma NH</t>
  </si>
  <si>
    <t>Nam hoc</t>
  </si>
  <si>
    <t>2020-2021</t>
  </si>
  <si>
    <t>Hoc ky</t>
  </si>
  <si>
    <t>Mã SV</t>
  </si>
  <si>
    <t>Họ và Tên</t>
  </si>
  <si>
    <t xml:space="preserve"> Điểm TH1</t>
  </si>
  <si>
    <t>Điểm TH2</t>
  </si>
  <si>
    <t>Điểm TH3</t>
  </si>
  <si>
    <t xml:space="preserve">  Điểm  BT        lớn</t>
  </si>
  <si>
    <t>Điểm      LT</t>
  </si>
  <si>
    <t>Điểm tổng</t>
  </si>
  <si>
    <t>Điểm theo thang điểm      10</t>
  </si>
  <si>
    <t>Điểm chữ</t>
  </si>
  <si>
    <t>0B1505719</t>
  </si>
  <si>
    <t>1B1505915</t>
  </si>
  <si>
    <t>0B1509874</t>
  </si>
  <si>
    <t>0B1509929</t>
  </si>
  <si>
    <t>2B1605223</t>
  </si>
  <si>
    <t>0B1605235</t>
  </si>
  <si>
    <t>0B1605285</t>
  </si>
  <si>
    <t>0B1605291</t>
  </si>
  <si>
    <t>1B1605344</t>
  </si>
  <si>
    <t>4B1607025</t>
  </si>
  <si>
    <t>2B1609759</t>
  </si>
  <si>
    <t>5B1609765</t>
  </si>
  <si>
    <t>0B1609773</t>
  </si>
  <si>
    <t>Điểm TH 1</t>
  </si>
  <si>
    <t>Điểm TH 2</t>
  </si>
  <si>
    <t>Điểm TH 3</t>
  </si>
  <si>
    <t>B1505719</t>
  </si>
  <si>
    <t>B1505915</t>
  </si>
  <si>
    <t>Lý Minh Trí</t>
  </si>
  <si>
    <t>B1509874</t>
  </si>
  <si>
    <t>Nguyễn Kiều Mi</t>
  </si>
  <si>
    <t>B1509929</t>
  </si>
  <si>
    <t>Đặng Duy Linh</t>
  </si>
  <si>
    <t>Lê Thị Trúc Linh</t>
  </si>
  <si>
    <t>B1605235</t>
  </si>
  <si>
    <t>B1605249</t>
  </si>
  <si>
    <t>Lê Minh Thông</t>
  </si>
  <si>
    <t>B1605285</t>
  </si>
  <si>
    <t>B1605291</t>
  </si>
  <si>
    <t>B1605344</t>
  </si>
  <si>
    <t>B1607025</t>
  </si>
  <si>
    <t>Nguyễn Chí Thanh</t>
  </si>
  <si>
    <t>B1609759</t>
  </si>
  <si>
    <t>Nguyễn Hải Anh</t>
  </si>
  <si>
    <t>B1609765</t>
  </si>
  <si>
    <t>Trần Nam Dương</t>
  </si>
  <si>
    <t>B1609773</t>
  </si>
  <si>
    <t>Điểm BL lớn</t>
  </si>
  <si>
    <t xml:space="preserve"> </t>
  </si>
  <si>
    <t>Điểm lý thuyết</t>
  </si>
  <si>
    <t>Nguyễn Phước Hiếu</t>
  </si>
  <si>
    <t>MH</t>
  </si>
  <si>
    <t>Bảng quy đổi điểm</t>
  </si>
  <si>
    <t>Điểm theo thang điểm 10</t>
  </si>
  <si>
    <t>Điểm theo thang điểm 4</t>
  </si>
  <si>
    <t>Bảng điểm chuyên cần</t>
  </si>
  <si>
    <t>Số buổi vắng</t>
  </si>
  <si>
    <t>Điểm chuyên cần</t>
  </si>
  <si>
    <t>F</t>
  </si>
  <si>
    <t>D</t>
  </si>
  <si>
    <t>D+</t>
  </si>
  <si>
    <t>C</t>
  </si>
  <si>
    <t>C+</t>
  </si>
  <si>
    <t>B</t>
  </si>
  <si>
    <t>B+</t>
  </si>
  <si>
    <t>A</t>
  </si>
  <si>
    <t>Bảng thống kê theo điểm chữ</t>
  </si>
  <si>
    <t>Số lượng sinh viên</t>
  </si>
  <si>
    <t>B1605223</t>
  </si>
  <si>
    <t>Bảng thống kê SV</t>
  </si>
  <si>
    <t>Số sinh viên điểm BT lớn =0 hoặc điểm LT =-3</t>
  </si>
  <si>
    <t>0B1605249</t>
  </si>
  <si>
    <t>Bảng Điểm thực hành các buổi</t>
  </si>
  <si>
    <t>Phạm Thị Huỳnh Như</t>
  </si>
  <si>
    <t>B1605257</t>
  </si>
  <si>
    <t>Quách Thu Vân</t>
  </si>
  <si>
    <t>B1605281</t>
  </si>
  <si>
    <t>Trần Thị Kim Khoa</t>
  </si>
  <si>
    <t>Huỳnh Thị Hồng Loan</t>
  </si>
  <si>
    <t>Trần Thị Thanh Nguyên</t>
  </si>
  <si>
    <t>Nguyễn Thị Thúy Nga</t>
  </si>
  <si>
    <t>B1606845</t>
  </si>
  <si>
    <t>Vũ Mạnh Thắng</t>
  </si>
  <si>
    <t>B1607017</t>
  </si>
  <si>
    <t>Cao Ngọc Quyên</t>
  </si>
  <si>
    <t>B1609533</t>
  </si>
  <si>
    <t>Nguyễn Bích Ngân</t>
  </si>
  <si>
    <t>B1609762</t>
  </si>
  <si>
    <t>Nguyễn Hoàng Châu</t>
  </si>
  <si>
    <t>Đào Nguyễn Duy Khanh</t>
  </si>
  <si>
    <t>B1704708</t>
  </si>
  <si>
    <t>Ngô Hùng Vĩ</t>
  </si>
  <si>
    <t>B1706550</t>
  </si>
  <si>
    <t>Lê Thanh Tùng</t>
  </si>
  <si>
    <t>B1706555</t>
  </si>
  <si>
    <t>Lê Hồng Quốc Vương</t>
  </si>
  <si>
    <t>B1706560</t>
  </si>
  <si>
    <t>Huỳnh Hoàng Ẩn</t>
  </si>
  <si>
    <t>B1706589</t>
  </si>
  <si>
    <t>Hồ Thị Mỷ Huyền</t>
  </si>
  <si>
    <t>B1706597</t>
  </si>
  <si>
    <t>Đặng Trung Kiên</t>
  </si>
  <si>
    <t>B1706606</t>
  </si>
  <si>
    <t>Ngụy Hữu Lộc</t>
  </si>
  <si>
    <t>B1706610</t>
  </si>
  <si>
    <t>Nguyễn Trà Mi</t>
  </si>
  <si>
    <t>B1706626</t>
  </si>
  <si>
    <t>Lại Ngọc Hoàng Phi</t>
  </si>
  <si>
    <t>B1706630</t>
  </si>
  <si>
    <t>Nguyễn Khắc Minh Phúc</t>
  </si>
  <si>
    <t>B1706633</t>
  </si>
  <si>
    <t>Trần Thị Hoàng Quyên</t>
  </si>
  <si>
    <t>B1706641</t>
  </si>
  <si>
    <t>Trương Quốc Thái</t>
  </si>
  <si>
    <t>B1706643</t>
  </si>
  <si>
    <t>Nguyễn Thị Phương Thảo</t>
  </si>
  <si>
    <t>B1706655</t>
  </si>
  <si>
    <t>Nguyễn Chí Tôn</t>
  </si>
  <si>
    <t>B1706666</t>
  </si>
  <si>
    <t>Trịnh Uyên</t>
  </si>
  <si>
    <t>B1706877</t>
  </si>
  <si>
    <t>Nguyễn Anh Thư</t>
  </si>
  <si>
    <t>B1706892</t>
  </si>
  <si>
    <t>Huỳnh Lê Tỷ</t>
  </si>
  <si>
    <t>B1709289</t>
  </si>
  <si>
    <t>Nguyễn Ngọc Luyến</t>
  </si>
  <si>
    <t>B1709313</t>
  </si>
  <si>
    <t>Võ Thị Thùy Trang</t>
  </si>
  <si>
    <t>Bảng Điểm bài tập lớn</t>
  </si>
  <si>
    <t>Bảng Điểm lý thuyết</t>
  </si>
  <si>
    <t>Bảng Danh sách Sinh viên</t>
  </si>
  <si>
    <t>Số SV có Điểm theo thang điểm 10 &gt;= 7 và có Điểm chữ là B+ hoặc A</t>
  </si>
  <si>
    <t>0B1605257</t>
  </si>
  <si>
    <t>3B1605281</t>
  </si>
  <si>
    <t>0B1606845</t>
  </si>
  <si>
    <t>0B1607017</t>
  </si>
  <si>
    <t>0B1609533</t>
  </si>
  <si>
    <t>0B1609762</t>
  </si>
  <si>
    <t>0B1704708</t>
  </si>
  <si>
    <t>1B1706550</t>
  </si>
  <si>
    <t>0B1706555</t>
  </si>
  <si>
    <t>2B1706560</t>
  </si>
  <si>
    <t>1B1706589</t>
  </si>
  <si>
    <t>0B1706597</t>
  </si>
  <si>
    <t>0B1706606</t>
  </si>
  <si>
    <t>0B1706610</t>
  </si>
  <si>
    <t>0B1706626</t>
  </si>
  <si>
    <t>3B1706630</t>
  </si>
  <si>
    <t>0B1706633</t>
  </si>
  <si>
    <t>0B1706641</t>
  </si>
  <si>
    <t>3B1706643</t>
  </si>
  <si>
    <t>1B1706655</t>
  </si>
  <si>
    <t>0B1706666</t>
  </si>
  <si>
    <t>1B1706877</t>
  </si>
  <si>
    <t>0B1706892</t>
  </si>
  <si>
    <t>0B1709289</t>
  </si>
  <si>
    <t>1B1709313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</si>
</sst>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b/>
      <sz val="11"/>
      <color theme="3" tint="0.499984740745262"/>
      <name val="Arial"/>
      <family val="2"/>
      <charset val="163"/>
      <scheme val="minor"/>
    </font>
    <font>
      <sz val="11"/>
      <color theme="1"/>
      <name val="Times New Roman"/>
      <family val="1"/>
      <charset val="163"/>
      <scheme val="major"/>
    </font>
    <font>
      <b/>
      <sz val="11"/>
      <color theme="1"/>
      <name val="Times New Roman"/>
      <family val="1"/>
      <charset val="163"/>
      <scheme val="major"/>
    </font>
    <font>
      <b/>
      <sz val="16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Arial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sz val="11"/>
      <name val="Segoe UI"/>
      <family val="2"/>
      <charset val="163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5" borderId="2" xfId="0" applyFill="1" applyBorder="1" applyAlignment="1"/>
    <xf numFmtId="0" fontId="2" fillId="5" borderId="2" xfId="0" applyFont="1" applyFill="1" applyBorder="1" applyAlignment="1">
      <alignment horizontal="center"/>
    </xf>
    <xf numFmtId="0" fontId="0" fillId="5" borderId="2" xfId="0" applyFill="1" applyBorder="1"/>
    <xf numFmtId="0" fontId="2" fillId="5" borderId="2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11" fillId="9" borderId="3" xfId="0" applyFont="1" applyFill="1" applyBorder="1" applyAlignment="1">
      <alignment horizontal="center" vertical="center" wrapText="1"/>
    </xf>
    <xf numFmtId="0" fontId="11" fillId="9" borderId="4" xfId="0" applyFont="1" applyFill="1" applyBorder="1" applyAlignment="1">
      <alignment horizontal="center" vertical="center" wrapText="1"/>
    </xf>
    <xf numFmtId="0" fontId="11" fillId="9" borderId="5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11" fillId="9" borderId="2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justify" vertical="center" wrapText="1"/>
    </xf>
    <xf numFmtId="0" fontId="12" fillId="0" borderId="7" xfId="0" applyFont="1" applyBorder="1" applyAlignment="1">
      <alignment horizontal="justify" vertical="center" wrapText="1"/>
    </xf>
    <xf numFmtId="0" fontId="12" fillId="0" borderId="8" xfId="0" applyFont="1" applyBorder="1" applyAlignment="1">
      <alignment horizontal="justify" vertical="center" wrapText="1"/>
    </xf>
    <xf numFmtId="0" fontId="0" fillId="6" borderId="6" xfId="0" applyFill="1" applyBorder="1" applyAlignment="1">
      <alignment horizontal="center" vertical="top" wrapText="1"/>
    </xf>
    <xf numFmtId="0" fontId="0" fillId="6" borderId="7" xfId="0" applyFill="1" applyBorder="1" applyAlignment="1">
      <alignment horizontal="center" vertical="top" wrapText="1"/>
    </xf>
    <xf numFmtId="0" fontId="0" fillId="6" borderId="8" xfId="0" applyFill="1" applyBorder="1" applyAlignment="1">
      <alignment horizontal="center" vertical="top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2" borderId="13" xfId="0" applyFont="1" applyFill="1" applyBorder="1" applyAlignment="1">
      <alignment vertical="center" textRotation="255" wrapText="1"/>
    </xf>
    <xf numFmtId="0" fontId="4" fillId="2" borderId="13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vi-VN"/>
              <a:t>Thống kê</a:t>
            </a:r>
            <a:r>
              <a:rPr lang="vi-VN" baseline="0"/>
              <a:t> tổng số lượng sinh viên theo điểm chữ</a:t>
            </a:r>
            <a:endParaRPr lang="vi-V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'Các bảng tham chiếu &amp;Thống kê'!$E$14:$E$21</c:f>
              <c:strCache>
                <c:ptCount val="8"/>
                <c:pt idx="0">
                  <c:v>A</c:v>
                </c:pt>
                <c:pt idx="1">
                  <c:v>B+</c:v>
                </c:pt>
                <c:pt idx="2">
                  <c:v>B</c:v>
                </c:pt>
                <c:pt idx="3">
                  <c:v>C+</c:v>
                </c:pt>
                <c:pt idx="4">
                  <c:v>C</c:v>
                </c:pt>
                <c:pt idx="5">
                  <c:v>D+</c:v>
                </c:pt>
                <c:pt idx="6">
                  <c:v>D</c:v>
                </c:pt>
                <c:pt idx="7">
                  <c:v>F</c:v>
                </c:pt>
              </c:strCache>
            </c:strRef>
          </c:cat>
          <c:val>
            <c:numRef>
              <c:f>'Các bảng tham chiếu &amp;Thống kê'!$F$14:$F$21</c:f>
              <c:numCache>
                <c:formatCode>General</c:formatCode>
                <c:ptCount val="8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6</c:v>
                </c:pt>
                <c:pt idx="4">
                  <c:v>9</c:v>
                </c:pt>
                <c:pt idx="5">
                  <c:v>1</c:v>
                </c:pt>
                <c:pt idx="6">
                  <c:v>1</c:v>
                </c:pt>
                <c:pt idx="7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27-43F4-A6EB-38BD847F787E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96822</xdr:colOff>
      <xdr:row>30</xdr:row>
      <xdr:rowOff>71295</xdr:rowOff>
    </xdr:from>
    <xdr:to>
      <xdr:col>8</xdr:col>
      <xdr:colOff>431298</xdr:colOff>
      <xdr:row>42</xdr:row>
      <xdr:rowOff>73307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6D6CD5-A7C3-B4A0-3ED3-9D1BE17DEB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vohuu\AppData\Local\Temp\Zalo%20Temp\TempDownloads\Du_lieu_Buoi3_Baithuchanh1_Excel.xlsx" TargetMode="External"/><Relationship Id="rId1" Type="http://schemas.openxmlformats.org/officeDocument/2006/relationships/externalLinkPath" Target="file:///C:\Users\vohuu\AppData\Local\Temp\Zalo%20Temp\TempDownloads\Du_lieu_Buoi3_Baithuchanh1_Exc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ổng hợp điểm"/>
      <sheetName val="Điểm thực hành các buổi"/>
      <sheetName val="Điểm bài tập lớn"/>
      <sheetName val="Điểm lý thuyết"/>
      <sheetName val="Các bảng tham chiếu &amp; Thống kê"/>
    </sheetNames>
    <sheetDataSet>
      <sheetData sheetId="0"/>
      <sheetData sheetId="1">
        <row r="3">
          <cell r="B3" t="str">
            <v>B1505719</v>
          </cell>
          <cell r="C3" t="str">
            <v>Nguyễn Phước Hiếu</v>
          </cell>
        </row>
        <row r="4">
          <cell r="B4" t="str">
            <v>B1505915</v>
          </cell>
          <cell r="C4" t="str">
            <v>Lý Minh Trí</v>
          </cell>
        </row>
        <row r="5">
          <cell r="B5" t="str">
            <v>B1509874</v>
          </cell>
          <cell r="C5" t="str">
            <v>Nguyễn Kiều Mi</v>
          </cell>
        </row>
        <row r="6">
          <cell r="B6" t="str">
            <v>B1509929</v>
          </cell>
          <cell r="C6" t="str">
            <v>Đặng Duy Linh</v>
          </cell>
        </row>
        <row r="7">
          <cell r="B7" t="str">
            <v>B1605223</v>
          </cell>
          <cell r="C7" t="str">
            <v>Lê Thị Trúc Linh</v>
          </cell>
        </row>
        <row r="8">
          <cell r="B8" t="str">
            <v>B1605235</v>
          </cell>
          <cell r="C8" t="str">
            <v>Phạm Thị Huỳnh Như</v>
          </cell>
        </row>
        <row r="9">
          <cell r="B9" t="str">
            <v>B1605249</v>
          </cell>
          <cell r="C9" t="str">
            <v>Lê Minh Thông</v>
          </cell>
        </row>
        <row r="10">
          <cell r="B10" t="str">
            <v>B1605257</v>
          </cell>
          <cell r="C10" t="str">
            <v>Quách Thu Vân</v>
          </cell>
        </row>
        <row r="11">
          <cell r="B11" t="str">
            <v>B1605281</v>
          </cell>
          <cell r="C11" t="str">
            <v>Trần Thị Kim Khoa</v>
          </cell>
        </row>
        <row r="12">
          <cell r="B12" t="str">
            <v>B1605285</v>
          </cell>
          <cell r="C12" t="str">
            <v>Huỳnh Thị Hồng Loan</v>
          </cell>
        </row>
        <row r="13">
          <cell r="B13" t="str">
            <v>B1605291</v>
          </cell>
          <cell r="C13" t="str">
            <v>Trần Thị Thanh Nguyên</v>
          </cell>
        </row>
        <row r="14">
          <cell r="B14" t="str">
            <v>B1605344</v>
          </cell>
          <cell r="C14" t="str">
            <v>Nguyễn Thị Thúy Nga</v>
          </cell>
        </row>
        <row r="15">
          <cell r="B15" t="str">
            <v>B1606845</v>
          </cell>
          <cell r="C15" t="str">
            <v>Vũ Mạnh Thắng</v>
          </cell>
        </row>
        <row r="16">
          <cell r="B16" t="str">
            <v>B1607017</v>
          </cell>
          <cell r="C16" t="str">
            <v>Cao Ngọc Quyên</v>
          </cell>
        </row>
        <row r="17">
          <cell r="B17" t="str">
            <v>B1607025</v>
          </cell>
          <cell r="C17" t="str">
            <v>Nguyễn Chí Thanh</v>
          </cell>
        </row>
        <row r="18">
          <cell r="B18" t="str">
            <v>B1609533</v>
          </cell>
          <cell r="C18" t="str">
            <v>Nguyễn Bích Ngân</v>
          </cell>
        </row>
        <row r="19">
          <cell r="B19" t="str">
            <v>B1609759</v>
          </cell>
          <cell r="C19" t="str">
            <v>Nguyễn Hải Anh</v>
          </cell>
        </row>
        <row r="20">
          <cell r="B20" t="str">
            <v>B1609762</v>
          </cell>
          <cell r="C20" t="str">
            <v>Nguyễn Hoàng Châu</v>
          </cell>
        </row>
        <row r="21">
          <cell r="B21" t="str">
            <v>B1609765</v>
          </cell>
          <cell r="C21" t="str">
            <v>Trần Nam Dương</v>
          </cell>
        </row>
        <row r="22">
          <cell r="B22" t="str">
            <v>B1609773</v>
          </cell>
          <cell r="C22" t="str">
            <v>Đào Nguyễn Duy Khanh</v>
          </cell>
        </row>
        <row r="23">
          <cell r="B23" t="str">
            <v>B1704708</v>
          </cell>
          <cell r="C23" t="str">
            <v>Ngô Hùng Vĩ</v>
          </cell>
        </row>
        <row r="24">
          <cell r="B24" t="str">
            <v>B1706550</v>
          </cell>
          <cell r="C24" t="str">
            <v>Lê Thanh Tùng</v>
          </cell>
        </row>
        <row r="25">
          <cell r="B25" t="str">
            <v>B1706555</v>
          </cell>
          <cell r="C25" t="str">
            <v>Lê Hồng Quốc Vương</v>
          </cell>
        </row>
        <row r="26">
          <cell r="B26" t="str">
            <v>B1706560</v>
          </cell>
          <cell r="C26" t="str">
            <v>Huỳnh Hoàng Ẩn</v>
          </cell>
        </row>
        <row r="27">
          <cell r="B27" t="str">
            <v>B1706589</v>
          </cell>
          <cell r="C27" t="str">
            <v>Hồ Thị Mỷ Huyền</v>
          </cell>
        </row>
        <row r="28">
          <cell r="B28" t="str">
            <v>B1706597</v>
          </cell>
          <cell r="C28" t="str">
            <v>Đặng Trung Kiên</v>
          </cell>
        </row>
        <row r="29">
          <cell r="B29" t="str">
            <v>B1706606</v>
          </cell>
          <cell r="C29" t="str">
            <v>Ngụy Hữu Lộc</v>
          </cell>
        </row>
        <row r="30">
          <cell r="B30" t="str">
            <v>B1706610</v>
          </cell>
          <cell r="C30" t="str">
            <v>Nguyễn Trà Mi</v>
          </cell>
        </row>
        <row r="31">
          <cell r="B31" t="str">
            <v>B1706626</v>
          </cell>
          <cell r="C31" t="str">
            <v>Lại Ngọc Hoàng Phi</v>
          </cell>
        </row>
        <row r="32">
          <cell r="B32" t="str">
            <v>B1706630</v>
          </cell>
          <cell r="C32" t="str">
            <v>Nguyễn Khắc Minh Phúc</v>
          </cell>
        </row>
        <row r="33">
          <cell r="B33" t="str">
            <v>B1706633</v>
          </cell>
          <cell r="C33" t="str">
            <v>Trần Thị Hoàng Quyên</v>
          </cell>
        </row>
        <row r="34">
          <cell r="B34" t="str">
            <v>B1706641</v>
          </cell>
          <cell r="C34" t="str">
            <v>Trương Quốc Thái</v>
          </cell>
        </row>
        <row r="35">
          <cell r="B35" t="str">
            <v>B1706643</v>
          </cell>
          <cell r="C35" t="str">
            <v>Nguyễn Thị Phương Thảo</v>
          </cell>
        </row>
        <row r="36">
          <cell r="B36" t="str">
            <v>B1706655</v>
          </cell>
          <cell r="C36" t="str">
            <v>Nguyễn Chí Tôn</v>
          </cell>
        </row>
        <row r="37">
          <cell r="B37" t="str">
            <v>B1706666</v>
          </cell>
          <cell r="C37" t="str">
            <v>Trịnh Uyên</v>
          </cell>
        </row>
        <row r="38">
          <cell r="B38" t="str">
            <v>B1706877</v>
          </cell>
          <cell r="C38" t="str">
            <v>Nguyễn Anh Thư</v>
          </cell>
        </row>
        <row r="39">
          <cell r="B39" t="str">
            <v>B1706892</v>
          </cell>
          <cell r="C39" t="str">
            <v>Huỳnh Lê Tỷ</v>
          </cell>
        </row>
        <row r="40">
          <cell r="B40" t="str">
            <v>B1709289</v>
          </cell>
          <cell r="C40" t="str">
            <v>Nguyễn Ngọc Luyến</v>
          </cell>
        </row>
        <row r="41">
          <cell r="B41" t="str">
            <v>B1709313</v>
          </cell>
          <cell r="C41" t="str">
            <v>Võ Thị Thùy Trang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A0E19-910C-467A-B2B0-5DB9A4C9A9D7}">
  <sheetPr filterMode="1"/>
  <dimension ref="A1:L45"/>
  <sheetViews>
    <sheetView zoomScale="117" zoomScaleNormal="100" workbookViewId="0">
      <pane xSplit="3" ySplit="6" topLeftCell="D12" activePane="bottomRight" state="frozen"/>
      <selection pane="topRight" activeCell="D1" sqref="D1"/>
      <selection pane="bottomLeft" activeCell="A7" sqref="A7"/>
      <selection pane="bottomRight" activeCell="A6" sqref="A6:K37"/>
    </sheetView>
  </sheetViews>
  <sheetFormatPr defaultRowHeight="14" x14ac:dyDescent="0.3"/>
  <cols>
    <col min="2" max="2" width="12.1640625" customWidth="1"/>
    <col min="3" max="3" width="19.83203125" style="2" customWidth="1"/>
    <col min="4" max="5" width="8.6640625" style="2"/>
    <col min="6" max="6" width="8.6640625" style="3"/>
    <col min="7" max="7" width="8.6640625" style="2"/>
    <col min="8" max="8" width="8.6640625" style="3"/>
    <col min="9" max="10" width="7.58203125" style="2" customWidth="1"/>
    <col min="11" max="11" width="7.1640625" style="2" customWidth="1"/>
  </cols>
  <sheetData>
    <row r="1" spans="1:12" ht="14" customHeight="1" x14ac:dyDescent="0.3">
      <c r="A1" s="13"/>
      <c r="B1" s="19" t="s">
        <v>0</v>
      </c>
      <c r="C1" s="20"/>
      <c r="D1" s="20"/>
      <c r="E1" s="20"/>
      <c r="F1" s="20"/>
      <c r="G1" s="20"/>
      <c r="H1" s="20"/>
      <c r="I1" s="14"/>
      <c r="J1" s="14"/>
      <c r="K1" s="14"/>
    </row>
    <row r="2" spans="1:12" x14ac:dyDescent="0.3">
      <c r="A2" s="13"/>
      <c r="B2" s="13" t="s">
        <v>2</v>
      </c>
      <c r="C2" s="14">
        <v>1043</v>
      </c>
      <c r="D2" s="21" t="s">
        <v>3</v>
      </c>
      <c r="E2" s="21"/>
      <c r="F2" s="21" t="s">
        <v>4</v>
      </c>
      <c r="G2" s="21"/>
      <c r="H2" s="21"/>
      <c r="I2" s="14"/>
      <c r="J2" s="14"/>
      <c r="K2" s="14"/>
    </row>
    <row r="3" spans="1:12" x14ac:dyDescent="0.3">
      <c r="A3" s="13"/>
      <c r="B3" s="13" t="s">
        <v>61</v>
      </c>
      <c r="C3" s="14" t="s">
        <v>5</v>
      </c>
      <c r="D3" s="21" t="s">
        <v>6</v>
      </c>
      <c r="E3" s="21"/>
      <c r="F3" s="21">
        <v>8</v>
      </c>
      <c r="G3" s="21"/>
      <c r="H3" s="21"/>
      <c r="I3" s="14"/>
      <c r="J3" s="14"/>
      <c r="K3" s="14"/>
    </row>
    <row r="4" spans="1:12" x14ac:dyDescent="0.3">
      <c r="A4" s="13"/>
      <c r="B4" s="13" t="s">
        <v>7</v>
      </c>
      <c r="C4" s="14" t="s">
        <v>8</v>
      </c>
      <c r="D4" s="21" t="s">
        <v>9</v>
      </c>
      <c r="E4" s="21"/>
      <c r="F4" s="21">
        <v>1</v>
      </c>
      <c r="G4" s="21"/>
      <c r="H4" s="21"/>
      <c r="I4" s="14"/>
      <c r="J4" s="14"/>
      <c r="K4" s="14"/>
    </row>
    <row r="5" spans="1:12" ht="14.5" customHeight="1" x14ac:dyDescent="0.3">
      <c r="A5" s="13"/>
      <c r="B5" s="13"/>
      <c r="C5" s="14"/>
      <c r="D5" s="14"/>
      <c r="E5" s="14"/>
      <c r="F5" s="15"/>
      <c r="G5" s="14"/>
      <c r="H5" s="15"/>
      <c r="I5" s="14"/>
      <c r="J5" s="14"/>
      <c r="K5" s="14"/>
    </row>
    <row r="6" spans="1:12" s="1" customFormat="1" ht="80.5" customHeight="1" x14ac:dyDescent="0.3">
      <c r="A6" s="57" t="s">
        <v>1</v>
      </c>
      <c r="B6" s="58" t="s">
        <v>10</v>
      </c>
      <c r="C6" s="58" t="s">
        <v>11</v>
      </c>
      <c r="D6" s="58" t="s">
        <v>12</v>
      </c>
      <c r="E6" s="58" t="s">
        <v>13</v>
      </c>
      <c r="F6" s="58" t="s">
        <v>14</v>
      </c>
      <c r="G6" s="58" t="s">
        <v>15</v>
      </c>
      <c r="H6" s="58" t="s">
        <v>16</v>
      </c>
      <c r="I6" s="17" t="s">
        <v>17</v>
      </c>
      <c r="J6" s="17" t="s">
        <v>18</v>
      </c>
      <c r="K6" s="17" t="s">
        <v>19</v>
      </c>
      <c r="L6"/>
    </row>
    <row r="7" spans="1:12" ht="16.5" hidden="1" x14ac:dyDescent="0.3">
      <c r="A7" s="33">
        <v>1</v>
      </c>
      <c r="B7" s="35" t="s">
        <v>20</v>
      </c>
      <c r="C7" s="59" t="str">
        <f>VLOOKUP(RIGHT(B7,8),'[1]Điểm thực hành các buổi'!B3:C41,2,0)</f>
        <v>Nguyễn Phước Hiếu</v>
      </c>
      <c r="D7" s="36">
        <v>0.45</v>
      </c>
      <c r="E7" s="36">
        <v>0.25</v>
      </c>
      <c r="F7" s="36">
        <v>0.3</v>
      </c>
      <c r="G7" s="36">
        <v>0.5</v>
      </c>
      <c r="H7" s="42">
        <v>4.2</v>
      </c>
      <c r="I7" s="14">
        <f>IF(H7=-3,0,ROUND(D7+E7+F7+G7+0.6*H7,1))</f>
        <v>4</v>
      </c>
      <c r="J7" s="16">
        <f>ROUND(IF(OR(G7=0,VALUE(LEFT(B7,1))&gt;2),0,I7 + VLOOKUP(VALUE(LEFT(B7,1)),'Các bảng tham chiếu &amp;Thống kê'!$E$3:$F$5,2,FALSE)),1)</f>
        <v>5</v>
      </c>
      <c r="K7" s="16" t="str">
        <f>VLOOKUP(J7,'Các bảng tham chiếu &amp;Thống kê'!$A$3:$B$10,2,TRUE)</f>
        <v>D+</v>
      </c>
    </row>
    <row r="8" spans="1:12" ht="16.5" hidden="1" x14ac:dyDescent="0.3">
      <c r="A8" s="33">
        <v>2</v>
      </c>
      <c r="B8" s="35" t="s">
        <v>21</v>
      </c>
      <c r="C8" s="59" t="str">
        <f>VLOOKUP(RIGHT(B8,8),'[1]Điểm thực hành các buổi'!B4:C42,2,0)</f>
        <v>Lý Minh Trí</v>
      </c>
      <c r="D8" s="36">
        <v>0.5</v>
      </c>
      <c r="E8" s="36">
        <v>0.35</v>
      </c>
      <c r="F8" s="36">
        <v>0.4</v>
      </c>
      <c r="G8" s="36">
        <v>1</v>
      </c>
      <c r="H8" s="42">
        <v>5.8</v>
      </c>
      <c r="I8" s="14">
        <f t="shared" ref="I8:I45" si="0">IF(H8=-3,0,ROUND(D8+E8+F8+G8+0.6*H8,1))</f>
        <v>5.7</v>
      </c>
      <c r="J8" s="16">
        <f>ROUND(IF(OR(G8=0,VALUE(LEFT(B8,1))&gt;2),0,I8 + VLOOKUP(VALUE(LEFT(B8,1)),'Các bảng tham chiếu &amp;Thống kê'!$E$3:$F$5,2,FALSE)),1)</f>
        <v>6.2</v>
      </c>
      <c r="K8" s="16" t="str">
        <f>VLOOKUP(J8,'Các bảng tham chiếu &amp;Thống kê'!$A$3:$B$10,2,TRUE)</f>
        <v>C</v>
      </c>
    </row>
    <row r="9" spans="1:12" ht="16.5" hidden="1" x14ac:dyDescent="0.3">
      <c r="A9" s="33">
        <v>3</v>
      </c>
      <c r="B9" s="35" t="s">
        <v>22</v>
      </c>
      <c r="C9" s="59" t="str">
        <f>VLOOKUP(RIGHT(B9,8),'[1]Điểm thực hành các buổi'!B5:C43,2,0)</f>
        <v>Nguyễn Kiều Mi</v>
      </c>
      <c r="D9" s="36">
        <v>0.25</v>
      </c>
      <c r="E9" s="36">
        <v>0.25</v>
      </c>
      <c r="F9" s="36">
        <v>0.3</v>
      </c>
      <c r="G9" s="36">
        <v>0.5</v>
      </c>
      <c r="H9" s="42">
        <v>5.8</v>
      </c>
      <c r="I9" s="14">
        <f t="shared" si="0"/>
        <v>4.8</v>
      </c>
      <c r="J9" s="16">
        <f>ROUND(IF(OR(G9=0,VALUE(LEFT(B9,1))&gt;2),0,I9 + VLOOKUP(VALUE(LEFT(B9,1)),'Các bảng tham chiếu &amp;Thống kê'!$E$3:$F$5,2,FALSE)),1)</f>
        <v>5.8</v>
      </c>
      <c r="K9" s="16" t="str">
        <f>VLOOKUP(J9,'Các bảng tham chiếu &amp;Thống kê'!$A$3:$B$10,2,TRUE)</f>
        <v>C</v>
      </c>
    </row>
    <row r="10" spans="1:12" ht="16.5" hidden="1" x14ac:dyDescent="0.3">
      <c r="A10" s="33">
        <v>4</v>
      </c>
      <c r="B10" s="35" t="s">
        <v>23</v>
      </c>
      <c r="C10" s="59" t="str">
        <f>VLOOKUP(RIGHT(B10,8),'[1]Điểm thực hành các buổi'!B6:C44,2,0)</f>
        <v>Đặng Duy Linh</v>
      </c>
      <c r="D10" s="36">
        <v>0.4</v>
      </c>
      <c r="E10" s="36">
        <v>0.25</v>
      </c>
      <c r="F10" s="36">
        <v>0.35</v>
      </c>
      <c r="G10" s="36">
        <v>1</v>
      </c>
      <c r="H10" s="42">
        <v>4.5</v>
      </c>
      <c r="I10" s="14">
        <f t="shared" si="0"/>
        <v>4.7</v>
      </c>
      <c r="J10" s="16">
        <f>ROUND(IF(OR(G10=0,VALUE(LEFT(B10,1))&gt;2),0,I10 + VLOOKUP(VALUE(LEFT(B10,1)),'Các bảng tham chiếu &amp;Thống kê'!$E$3:$F$5,2,FALSE)),1)</f>
        <v>5.7</v>
      </c>
      <c r="K10" s="16" t="str">
        <f>VLOOKUP(J10,'Các bảng tham chiếu &amp;Thống kê'!$A$3:$B$10,2,TRUE)</f>
        <v>C</v>
      </c>
    </row>
    <row r="11" spans="1:12" ht="16.5" hidden="1" x14ac:dyDescent="0.3">
      <c r="A11" s="33">
        <v>5</v>
      </c>
      <c r="B11" s="35" t="s">
        <v>24</v>
      </c>
      <c r="C11" s="59" t="str">
        <f>VLOOKUP(RIGHT(B11,8),'[1]Điểm thực hành các buổi'!B7:C45,2,0)</f>
        <v>Lê Thị Trúc Linh</v>
      </c>
      <c r="D11" s="36">
        <v>0.45</v>
      </c>
      <c r="E11" s="36">
        <v>0.4</v>
      </c>
      <c r="F11" s="36">
        <v>0.35</v>
      </c>
      <c r="G11" s="36">
        <v>0.75</v>
      </c>
      <c r="H11" s="42">
        <v>5.5</v>
      </c>
      <c r="I11" s="14">
        <f t="shared" si="0"/>
        <v>5.3</v>
      </c>
      <c r="J11" s="16">
        <f>ROUND(IF(OR(G11=0,VALUE(LEFT(B11,1))&gt;2),0,I11 + VLOOKUP(VALUE(LEFT(B11,1)),'Các bảng tham chiếu &amp;Thống kê'!$E$3:$F$5,2,FALSE)),1)</f>
        <v>5.6</v>
      </c>
      <c r="K11" s="16" t="str">
        <f>VLOOKUP(J11,'Các bảng tham chiếu &amp;Thống kê'!$A$3:$B$10,2,TRUE)</f>
        <v>C</v>
      </c>
    </row>
    <row r="12" spans="1:12" ht="16.5" x14ac:dyDescent="0.3">
      <c r="A12" s="33">
        <v>6</v>
      </c>
      <c r="B12" s="35" t="s">
        <v>25</v>
      </c>
      <c r="C12" s="59" t="str">
        <f>VLOOKUP(RIGHT(B12,8),'[1]Điểm thực hành các buổi'!B8:C46,2,0)</f>
        <v>Phạm Thị Huỳnh Như</v>
      </c>
      <c r="D12" s="36">
        <v>0.4</v>
      </c>
      <c r="E12" s="36">
        <v>0.45</v>
      </c>
      <c r="F12" s="36">
        <v>0.5</v>
      </c>
      <c r="G12" s="36">
        <v>1.2</v>
      </c>
      <c r="H12" s="42">
        <v>7.5</v>
      </c>
      <c r="I12" s="14">
        <f t="shared" si="0"/>
        <v>7.1</v>
      </c>
      <c r="J12" s="16">
        <f>ROUND(IF(OR(G12=0,VALUE(LEFT(B12,1))&gt;2),0,I12 + VLOOKUP(VALUE(LEFT(B12,1)),'Các bảng tham chiếu &amp;Thống kê'!$E$3:$F$5,2,FALSE)),1)</f>
        <v>8.1</v>
      </c>
      <c r="K12" s="16" t="str">
        <f>VLOOKUP(J12,'Các bảng tham chiếu &amp;Thống kê'!$A$3:$B$10,2,TRUE)</f>
        <v>B+</v>
      </c>
    </row>
    <row r="13" spans="1:12" ht="16.5" hidden="1" x14ac:dyDescent="0.3">
      <c r="A13" s="33">
        <v>7</v>
      </c>
      <c r="B13" s="35" t="s">
        <v>81</v>
      </c>
      <c r="C13" s="59" t="str">
        <f>VLOOKUP(RIGHT(B13,8),'[1]Điểm thực hành các buổi'!B9:C47,2,0)</f>
        <v>Lê Minh Thông</v>
      </c>
      <c r="D13" s="36">
        <v>0.4</v>
      </c>
      <c r="E13" s="36">
        <v>0.4</v>
      </c>
      <c r="F13" s="36">
        <v>0.4</v>
      </c>
      <c r="G13" s="36">
        <v>1</v>
      </c>
      <c r="H13" s="42">
        <v>5.3</v>
      </c>
      <c r="I13" s="14">
        <f t="shared" si="0"/>
        <v>5.4</v>
      </c>
      <c r="J13" s="16">
        <f>ROUND(IF(OR(G13=0,VALUE(LEFT(B13,1))&gt;2),0,I13 + VLOOKUP(VALUE(LEFT(B13,1)),'Các bảng tham chiếu &amp;Thống kê'!$E$3:$F$5,2,FALSE)),1)</f>
        <v>6.4</v>
      </c>
      <c r="K13" s="16" t="str">
        <f>VLOOKUP(J13,'Các bảng tham chiếu &amp;Thống kê'!$A$3:$B$10,2,TRUE)</f>
        <v>C</v>
      </c>
    </row>
    <row r="14" spans="1:12" ht="16.5" hidden="1" x14ac:dyDescent="0.3">
      <c r="A14" s="33">
        <v>8</v>
      </c>
      <c r="B14" s="35" t="s">
        <v>142</v>
      </c>
      <c r="C14" s="59" t="str">
        <f>VLOOKUP(RIGHT(B14,8),'[1]Điểm thực hành các buổi'!B10:C48,2,0)</f>
        <v>Quách Thu Vân</v>
      </c>
      <c r="D14" s="36">
        <v>0.45</v>
      </c>
      <c r="E14" s="36">
        <v>0.4</v>
      </c>
      <c r="F14" s="36">
        <v>0.4</v>
      </c>
      <c r="G14" s="36">
        <v>1</v>
      </c>
      <c r="H14" s="42">
        <v>7.7</v>
      </c>
      <c r="I14" s="14">
        <f t="shared" si="0"/>
        <v>6.9</v>
      </c>
      <c r="J14" s="16">
        <f>ROUND(IF(OR(G14=0,VALUE(LEFT(B14,1))&gt;2),0,I14 + VLOOKUP(VALUE(LEFT(B14,1)),'Các bảng tham chiếu &amp;Thống kê'!$E$3:$F$5,2,FALSE)),1)</f>
        <v>7.9</v>
      </c>
      <c r="K14" s="16" t="str">
        <f>VLOOKUP(J14,'Các bảng tham chiếu &amp;Thống kê'!$A$3:$B$10,2,TRUE)</f>
        <v>B</v>
      </c>
    </row>
    <row r="15" spans="1:12" ht="16.5" hidden="1" x14ac:dyDescent="0.3">
      <c r="A15" s="33">
        <v>9</v>
      </c>
      <c r="B15" s="35" t="s">
        <v>143</v>
      </c>
      <c r="C15" s="59" t="str">
        <f>VLOOKUP(RIGHT(B15,8),'[1]Điểm thực hành các buổi'!B11:C49,2,0)</f>
        <v>Trần Thị Kim Khoa</v>
      </c>
      <c r="D15" s="36">
        <v>0.5</v>
      </c>
      <c r="E15" s="36">
        <v>0.4</v>
      </c>
      <c r="F15" s="36">
        <v>0.4</v>
      </c>
      <c r="G15" s="36">
        <v>1</v>
      </c>
      <c r="H15" s="42">
        <v>-3</v>
      </c>
      <c r="I15" s="14">
        <f t="shared" si="0"/>
        <v>0</v>
      </c>
      <c r="J15" s="16">
        <f>ROUND(IF(OR(G15=0,VALUE(LEFT(B15,1))&gt;2),0,I15 + VLOOKUP(VALUE(LEFT(B15,1)),'Các bảng tham chiếu &amp;Thống kê'!$E$3:$F$5,2,FALSE)),1)</f>
        <v>0</v>
      </c>
      <c r="K15" s="16" t="str">
        <f>VLOOKUP(J15,'Các bảng tham chiếu &amp;Thống kê'!$A$3:$B$10,2,TRUE)</f>
        <v>F</v>
      </c>
    </row>
    <row r="16" spans="1:12" ht="16.5" hidden="1" x14ac:dyDescent="0.3">
      <c r="A16" s="33">
        <v>10</v>
      </c>
      <c r="B16" s="35" t="s">
        <v>26</v>
      </c>
      <c r="C16" s="59" t="str">
        <f>VLOOKUP(RIGHT(B16,8),'[1]Điểm thực hành các buổi'!B12:C50,2,0)</f>
        <v>Huỳnh Thị Hồng Loan</v>
      </c>
      <c r="D16" s="36">
        <v>0.45</v>
      </c>
      <c r="E16" s="36">
        <v>0.4</v>
      </c>
      <c r="F16" s="36">
        <v>0.45</v>
      </c>
      <c r="G16" s="39">
        <v>0</v>
      </c>
      <c r="H16" s="42">
        <v>6.8</v>
      </c>
      <c r="I16" s="14">
        <f t="shared" si="0"/>
        <v>5.4</v>
      </c>
      <c r="J16" s="16">
        <f>ROUND(IF(OR(G16=0,VALUE(LEFT(B16,1))&gt;2),0,I16 + VLOOKUP(VALUE(LEFT(B16,1)),'Các bảng tham chiếu &amp;Thống kê'!$E$3:$F$5,2,FALSE)),1)</f>
        <v>0</v>
      </c>
      <c r="K16" s="16" t="str">
        <f>VLOOKUP(J16,'Các bảng tham chiếu &amp;Thống kê'!$A$3:$B$10,2,TRUE)</f>
        <v>F</v>
      </c>
    </row>
    <row r="17" spans="1:11" ht="16.5" hidden="1" x14ac:dyDescent="0.3">
      <c r="A17" s="33">
        <v>11</v>
      </c>
      <c r="B17" s="35" t="s">
        <v>27</v>
      </c>
      <c r="C17" s="59" t="str">
        <f>VLOOKUP(RIGHT(B17,8),'[1]Điểm thực hành các buổi'!B13:C51,2,0)</f>
        <v>Trần Thị Thanh Nguyên</v>
      </c>
      <c r="D17" s="36">
        <v>0.45</v>
      </c>
      <c r="E17" s="36">
        <v>0.4</v>
      </c>
      <c r="F17" s="36">
        <v>0.4</v>
      </c>
      <c r="G17" s="36">
        <v>0.75</v>
      </c>
      <c r="H17" s="42">
        <v>6.3</v>
      </c>
      <c r="I17" s="14">
        <f t="shared" si="0"/>
        <v>5.8</v>
      </c>
      <c r="J17" s="16">
        <f>ROUND(IF(OR(G17=0,VALUE(LEFT(B17,1))&gt;2),0,I17 + VLOOKUP(VALUE(LEFT(B17,1)),'Các bảng tham chiếu &amp;Thống kê'!$E$3:$F$5,2,FALSE)),1)</f>
        <v>6.8</v>
      </c>
      <c r="K17" s="16" t="str">
        <f>VLOOKUP(J17,'Các bảng tham chiếu &amp;Thống kê'!$A$3:$B$10,2,TRUE)</f>
        <v>C+</v>
      </c>
    </row>
    <row r="18" spans="1:11" ht="16.5" hidden="1" x14ac:dyDescent="0.3">
      <c r="A18" s="33">
        <v>12</v>
      </c>
      <c r="B18" s="35" t="s">
        <v>28</v>
      </c>
      <c r="C18" s="59" t="str">
        <f>VLOOKUP(RIGHT(B18,8),'[1]Điểm thực hành các buổi'!B14:C52,2,0)</f>
        <v>Nguyễn Thị Thúy Nga</v>
      </c>
      <c r="D18" s="36">
        <v>0.3</v>
      </c>
      <c r="E18" s="36">
        <v>0.5</v>
      </c>
      <c r="F18" s="36">
        <v>0.45</v>
      </c>
      <c r="G18" s="36">
        <v>0.3</v>
      </c>
      <c r="H18" s="42">
        <v>8.3000000000000007</v>
      </c>
      <c r="I18" s="14">
        <f t="shared" si="0"/>
        <v>6.5</v>
      </c>
      <c r="J18" s="16">
        <f>ROUND(IF(OR(G18=0,VALUE(LEFT(B18,1))&gt;2),0,I18 + VLOOKUP(VALUE(LEFT(B18,1)),'Các bảng tham chiếu &amp;Thống kê'!$E$3:$F$5,2,FALSE)),1)</f>
        <v>7</v>
      </c>
      <c r="K18" s="16" t="str">
        <f>VLOOKUP(J18,'Các bảng tham chiếu &amp;Thống kê'!$A$3:$B$10,2,TRUE)</f>
        <v>B</v>
      </c>
    </row>
    <row r="19" spans="1:11" ht="16.5" hidden="1" x14ac:dyDescent="0.3">
      <c r="A19" s="33">
        <v>13</v>
      </c>
      <c r="B19" s="35" t="s">
        <v>144</v>
      </c>
      <c r="C19" s="59" t="str">
        <f>VLOOKUP(RIGHT(B19,8),'[1]Điểm thực hành các buổi'!B15:C53,2,0)</f>
        <v>Vũ Mạnh Thắng</v>
      </c>
      <c r="D19" s="36">
        <v>0.4</v>
      </c>
      <c r="E19" s="36">
        <v>0.5</v>
      </c>
      <c r="F19" s="36">
        <v>0.5</v>
      </c>
      <c r="G19" s="36">
        <v>1.2</v>
      </c>
      <c r="H19" s="42">
        <v>5.5</v>
      </c>
      <c r="I19" s="14">
        <f t="shared" si="0"/>
        <v>5.9</v>
      </c>
      <c r="J19" s="16">
        <f>ROUND(IF(OR(G19=0,VALUE(LEFT(B19,1))&gt;2),0,I19 + VLOOKUP(VALUE(LEFT(B19,1)),'Các bảng tham chiếu &amp;Thống kê'!$E$3:$F$5,2,FALSE)),1)</f>
        <v>6.9</v>
      </c>
      <c r="K19" s="16" t="str">
        <f>VLOOKUP(J19,'Các bảng tham chiếu &amp;Thống kê'!$A$3:$B$10,2,TRUE)</f>
        <v>C+</v>
      </c>
    </row>
    <row r="20" spans="1:11" ht="16.5" hidden="1" x14ac:dyDescent="0.3">
      <c r="A20" s="33">
        <v>14</v>
      </c>
      <c r="B20" s="35" t="s">
        <v>145</v>
      </c>
      <c r="C20" s="59" t="str">
        <f>VLOOKUP(RIGHT(B20,8),'[1]Điểm thực hành các buổi'!B16:C54,2,0)</f>
        <v>Cao Ngọc Quyên</v>
      </c>
      <c r="D20" s="36">
        <v>0.5</v>
      </c>
      <c r="E20" s="36">
        <v>0.5</v>
      </c>
      <c r="F20" s="36">
        <v>0.45</v>
      </c>
      <c r="G20" s="36">
        <v>0.3</v>
      </c>
      <c r="H20" s="42">
        <v>6</v>
      </c>
      <c r="I20" s="14">
        <f t="shared" si="0"/>
        <v>5.4</v>
      </c>
      <c r="J20" s="16">
        <f>ROUND(IF(OR(G20=0,VALUE(LEFT(B20,1))&gt;2),0,I20 + VLOOKUP(VALUE(LEFT(B20,1)),'Các bảng tham chiếu &amp;Thống kê'!$E$3:$F$5,2,FALSE)),1)</f>
        <v>6.4</v>
      </c>
      <c r="K20" s="16" t="str">
        <f>VLOOKUP(J20,'Các bảng tham chiếu &amp;Thống kê'!$A$3:$B$10,2,TRUE)</f>
        <v>C</v>
      </c>
    </row>
    <row r="21" spans="1:11" ht="16.5" hidden="1" x14ac:dyDescent="0.3">
      <c r="A21" s="33">
        <v>15</v>
      </c>
      <c r="B21" s="35" t="s">
        <v>29</v>
      </c>
      <c r="C21" s="59" t="str">
        <f>VLOOKUP(RIGHT(B21,8),'[1]Điểm thực hành các buổi'!B17:C55,2,0)</f>
        <v>Nguyễn Chí Thanh</v>
      </c>
      <c r="D21" s="36">
        <v>0.4</v>
      </c>
      <c r="E21" s="36">
        <v>0.45</v>
      </c>
      <c r="F21" s="36">
        <v>0.4</v>
      </c>
      <c r="G21" s="36">
        <v>0.3</v>
      </c>
      <c r="H21" s="42">
        <v>-3</v>
      </c>
      <c r="I21" s="18">
        <f t="shared" si="0"/>
        <v>0</v>
      </c>
      <c r="J21" s="16">
        <f>ROUND(IF(OR(G21=0,VALUE(LEFT(B21,1))&gt;2),0,I21 + VLOOKUP(VALUE(LEFT(B21,1)),'Các bảng tham chiếu &amp;Thống kê'!$E$3:$F$5,2,FALSE)),1)</f>
        <v>0</v>
      </c>
      <c r="K21" s="16" t="str">
        <f>VLOOKUP(J21,'Các bảng tham chiếu &amp;Thống kê'!$A$3:$B$10,2,TRUE)</f>
        <v>F</v>
      </c>
    </row>
    <row r="22" spans="1:11" ht="16.5" hidden="1" x14ac:dyDescent="0.3">
      <c r="A22" s="33">
        <v>16</v>
      </c>
      <c r="B22" s="35" t="s">
        <v>146</v>
      </c>
      <c r="C22" s="59" t="str">
        <f>VLOOKUP(RIGHT(B22,8),'[1]Điểm thực hành các buổi'!B18:C56,2,0)</f>
        <v>Nguyễn Bích Ngân</v>
      </c>
      <c r="D22" s="36">
        <v>0.4</v>
      </c>
      <c r="E22" s="36">
        <v>0.45</v>
      </c>
      <c r="F22" s="36">
        <v>0.45</v>
      </c>
      <c r="G22" s="36">
        <v>1</v>
      </c>
      <c r="H22" s="42">
        <v>5.7</v>
      </c>
      <c r="I22" s="18">
        <f t="shared" si="0"/>
        <v>5.7</v>
      </c>
      <c r="J22" s="16">
        <f>ROUND(IF(OR(G22=0,VALUE(LEFT(B22,1))&gt;2),0,I22 + VLOOKUP(VALUE(LEFT(B22,1)),'Các bảng tham chiếu &amp;Thống kê'!$E$3:$F$5,2,FALSE)),1)</f>
        <v>6.7</v>
      </c>
      <c r="K22" s="16" t="str">
        <f>VLOOKUP(J22,'Các bảng tham chiếu &amp;Thống kê'!$A$3:$B$10,2,TRUE)</f>
        <v>C+</v>
      </c>
    </row>
    <row r="23" spans="1:11" ht="16.5" hidden="1" x14ac:dyDescent="0.3">
      <c r="A23" s="33">
        <v>17</v>
      </c>
      <c r="B23" s="35" t="s">
        <v>30</v>
      </c>
      <c r="C23" s="59" t="str">
        <f>VLOOKUP(RIGHT(B23,8),'[1]Điểm thực hành các buổi'!B19:C57,2,0)</f>
        <v>Nguyễn Hải Anh</v>
      </c>
      <c r="D23" s="36">
        <v>0.5</v>
      </c>
      <c r="E23" s="36">
        <v>0.5</v>
      </c>
      <c r="F23" s="36">
        <v>0.45</v>
      </c>
      <c r="G23" s="36">
        <v>1.5</v>
      </c>
      <c r="H23" s="42">
        <v>7</v>
      </c>
      <c r="I23" s="18">
        <f t="shared" si="0"/>
        <v>7.2</v>
      </c>
      <c r="J23" s="16">
        <f>ROUND(IF(OR(G23=0,VALUE(LEFT(B23,1))&gt;2),0,I23 + VLOOKUP(VALUE(LEFT(B23,1)),'Các bảng tham chiếu &amp;Thống kê'!$E$3:$F$5,2,FALSE)),1)</f>
        <v>7.5</v>
      </c>
      <c r="K23" s="16" t="str">
        <f>VLOOKUP(J23,'Các bảng tham chiếu &amp;Thống kê'!$A$3:$B$10,2,TRUE)</f>
        <v>B</v>
      </c>
    </row>
    <row r="24" spans="1:11" ht="16.5" hidden="1" x14ac:dyDescent="0.3">
      <c r="A24" s="33">
        <v>18</v>
      </c>
      <c r="B24" s="35" t="s">
        <v>147</v>
      </c>
      <c r="C24" s="59" t="str">
        <f>VLOOKUP(RIGHT(B24,8),'[1]Điểm thực hành các buổi'!B20:C58,2,0)</f>
        <v>Nguyễn Hoàng Châu</v>
      </c>
      <c r="D24" s="36">
        <v>0.4</v>
      </c>
      <c r="E24" s="36">
        <v>0.4</v>
      </c>
      <c r="F24" s="36">
        <v>0.4</v>
      </c>
      <c r="G24" s="36">
        <v>0.3</v>
      </c>
      <c r="H24" s="42">
        <v>6.5</v>
      </c>
      <c r="I24" s="18">
        <f t="shared" si="0"/>
        <v>5.4</v>
      </c>
      <c r="J24" s="16">
        <f>ROUND(IF(OR(G24=0,VALUE(LEFT(B24,1))&gt;2),0,I24 + VLOOKUP(VALUE(LEFT(B24,1)),'Các bảng tham chiếu &amp;Thống kê'!$E$3:$F$5,2,FALSE)),1)</f>
        <v>6.4</v>
      </c>
      <c r="K24" s="16" t="str">
        <f>VLOOKUP(J24,'Các bảng tham chiếu &amp;Thống kê'!$A$3:$B$10,2,TRUE)</f>
        <v>C</v>
      </c>
    </row>
    <row r="25" spans="1:11" ht="16.5" hidden="1" x14ac:dyDescent="0.3">
      <c r="A25" s="33">
        <v>19</v>
      </c>
      <c r="B25" s="35" t="s">
        <v>31</v>
      </c>
      <c r="C25" s="59" t="str">
        <f>VLOOKUP(RIGHT(B25,8),'[1]Điểm thực hành các buổi'!B21:C59,2,0)</f>
        <v>Trần Nam Dương</v>
      </c>
      <c r="D25" s="36">
        <v>0.4</v>
      </c>
      <c r="E25" s="36">
        <v>0.4</v>
      </c>
      <c r="F25" s="36">
        <v>0.35</v>
      </c>
      <c r="G25" s="36">
        <v>1.35</v>
      </c>
      <c r="H25" s="42">
        <v>-3</v>
      </c>
      <c r="I25" s="18">
        <f t="shared" si="0"/>
        <v>0</v>
      </c>
      <c r="J25" s="16">
        <f>ROUND(IF(OR(G25=0,VALUE(LEFT(B25,1))&gt;2),0,I25 + VLOOKUP(VALUE(LEFT(B25,1)),'Các bảng tham chiếu &amp;Thống kê'!$E$3:$F$5,2,FALSE)),1)</f>
        <v>0</v>
      </c>
      <c r="K25" s="16" t="str">
        <f>VLOOKUP(J25,'Các bảng tham chiếu &amp;Thống kê'!$A$3:$B$10,2,TRUE)</f>
        <v>F</v>
      </c>
    </row>
    <row r="26" spans="1:11" ht="33" hidden="1" x14ac:dyDescent="0.3">
      <c r="A26" s="33">
        <v>20</v>
      </c>
      <c r="B26" s="35" t="s">
        <v>32</v>
      </c>
      <c r="C26" s="59" t="str">
        <f>VLOOKUP(RIGHT(B26,8),'[1]Điểm thực hành các buổi'!B22:C60,2,0)</f>
        <v>Đào Nguyễn Duy Khanh</v>
      </c>
      <c r="D26" s="36">
        <v>0.35</v>
      </c>
      <c r="E26" s="36">
        <v>0.4</v>
      </c>
      <c r="F26" s="36">
        <v>0</v>
      </c>
      <c r="G26" s="36">
        <v>0.85</v>
      </c>
      <c r="H26" s="42">
        <v>6.5</v>
      </c>
      <c r="I26" s="18">
        <f t="shared" si="0"/>
        <v>5.5</v>
      </c>
      <c r="J26" s="16">
        <f>ROUND(IF(OR(G26=0,VALUE(LEFT(B26,1))&gt;2),0,I26 + VLOOKUP(VALUE(LEFT(B26,1)),'Các bảng tham chiếu &amp;Thống kê'!$E$3:$F$5,2,FALSE)),1)</f>
        <v>6.5</v>
      </c>
      <c r="K26" s="16" t="str">
        <f>VLOOKUP(J26,'Các bảng tham chiếu &amp;Thống kê'!$A$3:$B$10,2,TRUE)</f>
        <v>C+</v>
      </c>
    </row>
    <row r="27" spans="1:11" ht="16.5" hidden="1" x14ac:dyDescent="0.3">
      <c r="A27" s="33">
        <v>21</v>
      </c>
      <c r="B27" s="35" t="s">
        <v>148</v>
      </c>
      <c r="C27" s="59" t="str">
        <f>VLOOKUP(RIGHT(B27,8),'[1]Điểm thực hành các buổi'!B23:C61,2,0)</f>
        <v>Ngô Hùng Vĩ</v>
      </c>
      <c r="D27" s="36">
        <v>0.5</v>
      </c>
      <c r="E27" s="36">
        <v>0.4</v>
      </c>
      <c r="F27" s="36">
        <v>0.45</v>
      </c>
      <c r="G27" s="36">
        <v>1.35</v>
      </c>
      <c r="H27" s="42">
        <v>6.7</v>
      </c>
      <c r="I27" s="18">
        <f t="shared" si="0"/>
        <v>6.7</v>
      </c>
      <c r="J27" s="16">
        <f>ROUND(IF(OR(G27=0,VALUE(LEFT(B27,1))&gt;2),0,I27 + VLOOKUP(VALUE(LEFT(B27,1)),'Các bảng tham chiếu &amp;Thống kê'!$E$3:$F$5,2,FALSE)),1)</f>
        <v>7.7</v>
      </c>
      <c r="K27" s="16" t="str">
        <f>VLOOKUP(J27,'Các bảng tham chiếu &amp;Thống kê'!$A$3:$B$10,2,TRUE)</f>
        <v>B</v>
      </c>
    </row>
    <row r="28" spans="1:11" ht="16.5" hidden="1" x14ac:dyDescent="0.3">
      <c r="A28" s="33">
        <v>22</v>
      </c>
      <c r="B28" s="35" t="s">
        <v>149</v>
      </c>
      <c r="C28" s="59" t="str">
        <f>VLOOKUP(RIGHT(B28,8),'[1]Điểm thực hành các buổi'!B24:C62,2,0)</f>
        <v>Lê Thanh Tùng</v>
      </c>
      <c r="D28" s="36">
        <v>0.4</v>
      </c>
      <c r="E28" s="36">
        <v>0.4</v>
      </c>
      <c r="F28" s="36">
        <v>0.4</v>
      </c>
      <c r="G28" s="36">
        <v>0</v>
      </c>
      <c r="H28" s="42">
        <v>4.5</v>
      </c>
      <c r="I28" s="18">
        <f t="shared" si="0"/>
        <v>3.9</v>
      </c>
      <c r="J28" s="16">
        <f>ROUND(IF(OR(G28=0,VALUE(LEFT(B28,1))&gt;2),0,I28 + VLOOKUP(VALUE(LEFT(B28,1)),'Các bảng tham chiếu &amp;Thống kê'!$E$3:$F$5,2,FALSE)),1)</f>
        <v>0</v>
      </c>
      <c r="K28" s="16" t="str">
        <f>VLOOKUP(J28,'Các bảng tham chiếu &amp;Thống kê'!$A$3:$B$10,2,TRUE)</f>
        <v>F</v>
      </c>
    </row>
    <row r="29" spans="1:11" ht="16.5" x14ac:dyDescent="0.3">
      <c r="A29" s="33">
        <v>23</v>
      </c>
      <c r="B29" s="35" t="s">
        <v>150</v>
      </c>
      <c r="C29" s="59" t="str">
        <f>VLOOKUP(RIGHT(B29,8),'[1]Điểm thực hành các buổi'!B25:C63,2,0)</f>
        <v>Lê Hồng Quốc Vương</v>
      </c>
      <c r="D29" s="36">
        <v>0.5</v>
      </c>
      <c r="E29" s="36">
        <v>0.5</v>
      </c>
      <c r="F29" s="36">
        <v>0.5</v>
      </c>
      <c r="G29" s="36">
        <v>1.5</v>
      </c>
      <c r="H29" s="42">
        <v>7.5</v>
      </c>
      <c r="I29" s="18">
        <f t="shared" si="0"/>
        <v>7.5</v>
      </c>
      <c r="J29" s="16">
        <f>ROUND(IF(OR(G29=0,VALUE(LEFT(B29,1))&gt;2),0,I29 + VLOOKUP(VALUE(LEFT(B29,1)),'Các bảng tham chiếu &amp;Thống kê'!$E$3:$F$5,2,FALSE)),1)</f>
        <v>8.5</v>
      </c>
      <c r="K29" s="16" t="str">
        <f>VLOOKUP(J29,'Các bảng tham chiếu &amp;Thống kê'!$A$3:$B$10,2,TRUE)</f>
        <v>B+</v>
      </c>
    </row>
    <row r="30" spans="1:11" ht="16.5" x14ac:dyDescent="0.3">
      <c r="A30" s="33">
        <v>24</v>
      </c>
      <c r="B30" s="35" t="s">
        <v>151</v>
      </c>
      <c r="C30" s="59" t="str">
        <f>VLOOKUP(RIGHT(B30,8),'[1]Điểm thực hành các buổi'!B26:C64,2,0)</f>
        <v>Huỳnh Hoàng Ẩn</v>
      </c>
      <c r="D30" s="36">
        <v>0.45</v>
      </c>
      <c r="E30" s="36">
        <v>0.3</v>
      </c>
      <c r="F30" s="36">
        <v>0.45</v>
      </c>
      <c r="G30" s="36">
        <v>1.2</v>
      </c>
      <c r="H30" s="42">
        <v>8.8000000000000007</v>
      </c>
      <c r="I30" s="18">
        <f t="shared" si="0"/>
        <v>7.7</v>
      </c>
      <c r="J30" s="16">
        <f>ROUND(IF(OR(G30=0,VALUE(LEFT(B30,1))&gt;2),0,I30 + VLOOKUP(VALUE(LEFT(B30,1)),'Các bảng tham chiếu &amp;Thống kê'!$E$3:$F$5,2,FALSE)),1)</f>
        <v>8</v>
      </c>
      <c r="K30" s="16" t="str">
        <f>VLOOKUP(J30,'Các bảng tham chiếu &amp;Thống kê'!$A$3:$B$10,2,TRUE)</f>
        <v>B+</v>
      </c>
    </row>
    <row r="31" spans="1:11" ht="16.5" hidden="1" x14ac:dyDescent="0.3">
      <c r="A31" s="33">
        <v>25</v>
      </c>
      <c r="B31" s="35" t="s">
        <v>152</v>
      </c>
      <c r="C31" s="59" t="str">
        <f>VLOOKUP(RIGHT(B31,8),'[1]Điểm thực hành các buổi'!B27:C65,2,0)</f>
        <v>Hồ Thị Mỷ Huyền</v>
      </c>
      <c r="D31" s="36">
        <v>0.3</v>
      </c>
      <c r="E31" s="36">
        <v>0.3</v>
      </c>
      <c r="F31" s="36">
        <v>0.4</v>
      </c>
      <c r="G31" s="36">
        <v>0.75</v>
      </c>
      <c r="H31" s="42">
        <v>6.8</v>
      </c>
      <c r="I31" s="18">
        <f t="shared" si="0"/>
        <v>5.8</v>
      </c>
      <c r="J31" s="16">
        <f>ROUND(IF(OR(G31=0,VALUE(LEFT(B31,1))&gt;2),0,I31 + VLOOKUP(VALUE(LEFT(B31,1)),'Các bảng tham chiếu &amp;Thống kê'!$E$3:$F$5,2,FALSE)),1)</f>
        <v>6.3</v>
      </c>
      <c r="K31" s="16" t="str">
        <f>VLOOKUP(J31,'Các bảng tham chiếu &amp;Thống kê'!$A$3:$B$10,2,TRUE)</f>
        <v>C</v>
      </c>
    </row>
    <row r="32" spans="1:11" ht="16.5" hidden="1" x14ac:dyDescent="0.3">
      <c r="A32" s="33">
        <v>26</v>
      </c>
      <c r="B32" s="35" t="s">
        <v>153</v>
      </c>
      <c r="C32" s="59" t="str">
        <f>VLOOKUP(RIGHT(B32,8),'[1]Điểm thực hành các buổi'!B28:C66,2,0)</f>
        <v>Đặng Trung Kiên</v>
      </c>
      <c r="D32" s="36">
        <v>0.5</v>
      </c>
      <c r="E32" s="36">
        <v>0.3</v>
      </c>
      <c r="F32" s="36">
        <v>0.45</v>
      </c>
      <c r="G32" s="36">
        <v>1</v>
      </c>
      <c r="H32" s="42">
        <v>7.8</v>
      </c>
      <c r="I32" s="18">
        <f t="shared" si="0"/>
        <v>6.9</v>
      </c>
      <c r="J32" s="16">
        <f>ROUND(IF(OR(G32=0,VALUE(LEFT(B32,1))&gt;2),0,I32 + VLOOKUP(VALUE(LEFT(B32,1)),'Các bảng tham chiếu &amp;Thống kê'!$E$3:$F$5,2,FALSE)),1)</f>
        <v>7.9</v>
      </c>
      <c r="K32" s="16" t="str">
        <f>VLOOKUP(J32,'Các bảng tham chiếu &amp;Thống kê'!$A$3:$B$10,2,TRUE)</f>
        <v>B</v>
      </c>
    </row>
    <row r="33" spans="1:11" ht="16.5" x14ac:dyDescent="0.3">
      <c r="A33" s="33">
        <v>27</v>
      </c>
      <c r="B33" s="35" t="s">
        <v>154</v>
      </c>
      <c r="C33" s="59" t="str">
        <f>VLOOKUP(RIGHT(B33,8),'[1]Điểm thực hành các buổi'!B29:C67,2,0)</f>
        <v>Ngụy Hữu Lộc</v>
      </c>
      <c r="D33" s="36">
        <v>0.5</v>
      </c>
      <c r="E33" s="36">
        <v>0.4</v>
      </c>
      <c r="F33" s="36">
        <v>0.45</v>
      </c>
      <c r="G33" s="36">
        <v>1.5</v>
      </c>
      <c r="H33" s="42">
        <v>8.8000000000000007</v>
      </c>
      <c r="I33" s="18">
        <f t="shared" si="0"/>
        <v>8.1</v>
      </c>
      <c r="J33" s="16">
        <f>ROUND(IF(OR(G33=0,VALUE(LEFT(B33,1))&gt;2),0,I33 + VLOOKUP(VALUE(LEFT(B33,1)),'Các bảng tham chiếu &amp;Thống kê'!$E$3:$F$5,2,FALSE)),1)</f>
        <v>9.1</v>
      </c>
      <c r="K33" s="16" t="str">
        <f>VLOOKUP(J33,'Các bảng tham chiếu &amp;Thống kê'!$A$3:$B$10,2,TRUE)</f>
        <v>A</v>
      </c>
    </row>
    <row r="34" spans="1:11" ht="16.5" x14ac:dyDescent="0.3">
      <c r="A34" s="33">
        <v>28</v>
      </c>
      <c r="B34" s="35" t="s">
        <v>155</v>
      </c>
      <c r="C34" s="59" t="str">
        <f>VLOOKUP(RIGHT(B34,8),'[1]Điểm thực hành các buổi'!B30:C68,2,0)</f>
        <v>Nguyễn Trà Mi</v>
      </c>
      <c r="D34" s="36">
        <v>0.5</v>
      </c>
      <c r="E34" s="36">
        <v>0.45</v>
      </c>
      <c r="F34" s="36">
        <v>0.45</v>
      </c>
      <c r="G34" s="36">
        <v>1</v>
      </c>
      <c r="H34" s="42">
        <v>7.8</v>
      </c>
      <c r="I34" s="18">
        <f t="shared" si="0"/>
        <v>7.1</v>
      </c>
      <c r="J34" s="16">
        <f>ROUND(IF(OR(G34=0,VALUE(LEFT(B34,1))&gt;2),0,I34 + VLOOKUP(VALUE(LEFT(B34,1)),'Các bảng tham chiếu &amp;Thống kê'!$E$3:$F$5,2,FALSE)),1)</f>
        <v>8.1</v>
      </c>
      <c r="K34" s="16" t="str">
        <f>VLOOKUP(J34,'Các bảng tham chiếu &amp;Thống kê'!$A$3:$B$10,2,TRUE)</f>
        <v>B+</v>
      </c>
    </row>
    <row r="35" spans="1:11" ht="16.5" hidden="1" x14ac:dyDescent="0.3">
      <c r="A35" s="33">
        <v>29</v>
      </c>
      <c r="B35" s="35" t="s">
        <v>156</v>
      </c>
      <c r="C35" s="59" t="str">
        <f>VLOOKUP(RIGHT(B35,8),'[1]Điểm thực hành các buổi'!B31:C69,2,0)</f>
        <v>Lại Ngọc Hoàng Phi</v>
      </c>
      <c r="D35" s="36">
        <v>0.5</v>
      </c>
      <c r="E35" s="36">
        <v>0.5</v>
      </c>
      <c r="F35" s="36">
        <v>0.5</v>
      </c>
      <c r="G35" s="39">
        <v>0</v>
      </c>
      <c r="H35" s="42">
        <v>7.7</v>
      </c>
      <c r="I35" s="18">
        <f t="shared" si="0"/>
        <v>6.1</v>
      </c>
      <c r="J35" s="16">
        <f>ROUND(IF(OR(G35=0,VALUE(LEFT(B35,1))&gt;2),0,I35 + VLOOKUP(VALUE(LEFT(B35,1)),'Các bảng tham chiếu &amp;Thống kê'!$E$3:$F$5,2,FALSE)),1)</f>
        <v>0</v>
      </c>
      <c r="K35" s="16" t="str">
        <f>VLOOKUP(J35,'Các bảng tham chiếu &amp;Thống kê'!$A$3:$B$10,2,TRUE)</f>
        <v>F</v>
      </c>
    </row>
    <row r="36" spans="1:11" ht="33" hidden="1" x14ac:dyDescent="0.3">
      <c r="A36" s="33">
        <v>30</v>
      </c>
      <c r="B36" s="35" t="s">
        <v>157</v>
      </c>
      <c r="C36" s="59" t="str">
        <f>VLOOKUP(RIGHT(B36,8),'[1]Điểm thực hành các buổi'!B32:C70,2,0)</f>
        <v>Nguyễn Khắc Minh Phúc</v>
      </c>
      <c r="D36" s="36">
        <v>0.5</v>
      </c>
      <c r="E36" s="36">
        <v>0.4</v>
      </c>
      <c r="F36" s="36">
        <v>0.45</v>
      </c>
      <c r="G36" s="36">
        <v>1</v>
      </c>
      <c r="H36" s="42">
        <v>-3</v>
      </c>
      <c r="I36" s="18">
        <f t="shared" si="0"/>
        <v>0</v>
      </c>
      <c r="J36" s="16">
        <f>ROUND(IF(OR(G36=0,VALUE(LEFT(B36,1))&gt;2),0,I36 + VLOOKUP(VALUE(LEFT(B36,1)),'Các bảng tham chiếu &amp;Thống kê'!$E$3:$F$5,2,FALSE)),1)</f>
        <v>0</v>
      </c>
      <c r="K36" s="16" t="str">
        <f>VLOOKUP(J36,'Các bảng tham chiếu &amp;Thống kê'!$A$3:$B$10,2,TRUE)</f>
        <v>F</v>
      </c>
    </row>
    <row r="37" spans="1:11" ht="16.5" x14ac:dyDescent="0.3">
      <c r="A37" s="33">
        <v>31</v>
      </c>
      <c r="B37" s="35" t="s">
        <v>158</v>
      </c>
      <c r="C37" s="59" t="str">
        <f>VLOOKUP(RIGHT(B37,8),'[1]Điểm thực hành các buổi'!B33:C71,2,0)</f>
        <v>Trần Thị Hoàng Quyên</v>
      </c>
      <c r="D37" s="36">
        <v>0.4</v>
      </c>
      <c r="E37" s="36">
        <v>0.5</v>
      </c>
      <c r="F37" s="36">
        <v>0.5</v>
      </c>
      <c r="G37" s="36">
        <v>1</v>
      </c>
      <c r="H37" s="42">
        <v>9.1999999999999993</v>
      </c>
      <c r="I37" s="18">
        <f t="shared" si="0"/>
        <v>7.9</v>
      </c>
      <c r="J37" s="16">
        <f>ROUND(IF(OR(G37=0,VALUE(LEFT(B37,1))&gt;2),0,I37 + VLOOKUP(VALUE(LEFT(B37,1)),'Các bảng tham chiếu &amp;Thống kê'!$E$3:$F$5,2,FALSE)),1)</f>
        <v>8.9</v>
      </c>
      <c r="K37" s="16" t="str">
        <f>VLOOKUP(J37,'Các bảng tham chiếu &amp;Thống kê'!$A$3:$B$10,2,TRUE)</f>
        <v>B+</v>
      </c>
    </row>
    <row r="38" spans="1:11" ht="16.5" hidden="1" x14ac:dyDescent="0.3">
      <c r="A38" s="33">
        <v>32</v>
      </c>
      <c r="B38" s="35" t="s">
        <v>159</v>
      </c>
      <c r="C38" s="59" t="str">
        <f>VLOOKUP(RIGHT(B38,8),'[1]Điểm thực hành các buổi'!B34:C72,2,0)</f>
        <v>Trương Quốc Thái</v>
      </c>
      <c r="D38" s="36">
        <v>0.4</v>
      </c>
      <c r="E38" s="36">
        <v>0.4</v>
      </c>
      <c r="F38" s="36">
        <v>0.45</v>
      </c>
      <c r="G38" s="36">
        <v>1</v>
      </c>
      <c r="H38" s="42">
        <v>7.5</v>
      </c>
      <c r="I38" s="18">
        <f t="shared" si="0"/>
        <v>6.8</v>
      </c>
      <c r="J38" s="16">
        <f>ROUND(IF(OR(G38=0,VALUE(LEFT(B38,1))&gt;2),0,I38 + VLOOKUP(VALUE(LEFT(B38,1)),'Các bảng tham chiếu &amp;Thống kê'!$E$3:$F$5,2,FALSE)),1)</f>
        <v>7.8</v>
      </c>
      <c r="K38" s="16" t="str">
        <f>VLOOKUP(J38,'Các bảng tham chiếu &amp;Thống kê'!$A$3:$B$10,2,TRUE)</f>
        <v>B</v>
      </c>
    </row>
    <row r="39" spans="1:11" ht="33" hidden="1" x14ac:dyDescent="0.3">
      <c r="A39" s="33">
        <v>33</v>
      </c>
      <c r="B39" s="35" t="s">
        <v>160</v>
      </c>
      <c r="C39" s="59" t="str">
        <f>VLOOKUP(RIGHT(B39,8),'[1]Điểm thực hành các buổi'!B35:C73,2,0)</f>
        <v>Nguyễn Thị Phương Thảo</v>
      </c>
      <c r="D39" s="36">
        <v>0.4</v>
      </c>
      <c r="E39" s="36">
        <v>0.45</v>
      </c>
      <c r="F39" s="36">
        <v>0.45</v>
      </c>
      <c r="G39" s="36">
        <v>1</v>
      </c>
      <c r="H39" s="42">
        <v>-3</v>
      </c>
      <c r="I39" s="18">
        <f t="shared" si="0"/>
        <v>0</v>
      </c>
      <c r="J39" s="16">
        <f>ROUND(IF(OR(G39=0,VALUE(LEFT(B39,1))&gt;2),0,I39 + VLOOKUP(VALUE(LEFT(B39,1)),'Các bảng tham chiếu &amp;Thống kê'!$E$3:$F$5,2,FALSE)),1)</f>
        <v>0</v>
      </c>
      <c r="K39" s="16" t="str">
        <f>VLOOKUP(J39,'Các bảng tham chiếu &amp;Thống kê'!$A$3:$B$10,2,TRUE)</f>
        <v>F</v>
      </c>
    </row>
    <row r="40" spans="1:11" ht="16.5" hidden="1" x14ac:dyDescent="0.3">
      <c r="A40" s="33">
        <v>34</v>
      </c>
      <c r="B40" s="35" t="s">
        <v>161</v>
      </c>
      <c r="C40" s="59" t="str">
        <f>VLOOKUP(RIGHT(B40,8),'[1]Điểm thực hành các buổi'!B36:C74,2,0)</f>
        <v>Nguyễn Chí Tôn</v>
      </c>
      <c r="D40" s="36">
        <v>0.4</v>
      </c>
      <c r="E40" s="36">
        <v>0</v>
      </c>
      <c r="F40" s="36">
        <v>0.45</v>
      </c>
      <c r="G40" s="36">
        <v>0.75</v>
      </c>
      <c r="H40" s="42">
        <v>8.3000000000000007</v>
      </c>
      <c r="I40" s="18">
        <f t="shared" si="0"/>
        <v>6.6</v>
      </c>
      <c r="J40" s="16">
        <f>ROUND(IF(OR(G40=0,VALUE(LEFT(B40,1))&gt;2),0,I40 + VLOOKUP(VALUE(LEFT(B40,1)),'Các bảng tham chiếu &amp;Thống kê'!$E$3:$F$5,2,FALSE)),1)</f>
        <v>7.1</v>
      </c>
      <c r="K40" s="16" t="str">
        <f>VLOOKUP(J40,'Các bảng tham chiếu &amp;Thống kê'!$A$3:$B$10,2,TRUE)</f>
        <v>B</v>
      </c>
    </row>
    <row r="41" spans="1:11" ht="16.5" hidden="1" x14ac:dyDescent="0.3">
      <c r="A41" s="33">
        <v>35</v>
      </c>
      <c r="B41" s="35" t="s">
        <v>162</v>
      </c>
      <c r="C41" s="59" t="str">
        <f>VLOOKUP(RIGHT(B41,8),'[1]Điểm thực hành các buổi'!B37:C75,2,0)</f>
        <v>Trịnh Uyên</v>
      </c>
      <c r="D41" s="36">
        <v>0.5</v>
      </c>
      <c r="E41" s="36">
        <v>0</v>
      </c>
      <c r="F41" s="36">
        <v>0</v>
      </c>
      <c r="G41" s="36">
        <v>0</v>
      </c>
      <c r="H41" s="42">
        <v>7.5</v>
      </c>
      <c r="I41" s="18">
        <f t="shared" si="0"/>
        <v>5</v>
      </c>
      <c r="J41" s="16">
        <f>ROUND(IF(OR(G41=0,VALUE(LEFT(B41,1))&gt;2),0,I41 + VLOOKUP(VALUE(LEFT(B41,1)),'Các bảng tham chiếu &amp;Thống kê'!$E$3:$F$5,2,FALSE)),1)</f>
        <v>0</v>
      </c>
      <c r="K41" s="16" t="str">
        <f>VLOOKUP(J41,'Các bảng tham chiếu &amp;Thống kê'!$A$3:$B$10,2,TRUE)</f>
        <v>F</v>
      </c>
    </row>
    <row r="42" spans="1:11" ht="16.5" hidden="1" x14ac:dyDescent="0.3">
      <c r="A42" s="33">
        <v>36</v>
      </c>
      <c r="B42" s="35" t="s">
        <v>163</v>
      </c>
      <c r="C42" s="59" t="str">
        <f>VLOOKUP(RIGHT(B42,8),'[1]Điểm thực hành các buổi'!B38:C76,2,0)</f>
        <v>Nguyễn Anh Thư</v>
      </c>
      <c r="D42" s="36">
        <v>0.5</v>
      </c>
      <c r="E42" s="36">
        <v>0.35</v>
      </c>
      <c r="F42" s="36">
        <v>0.45</v>
      </c>
      <c r="G42" s="36">
        <v>0.5</v>
      </c>
      <c r="H42" s="42">
        <v>5.5</v>
      </c>
      <c r="I42" s="18">
        <f t="shared" si="0"/>
        <v>5.0999999999999996</v>
      </c>
      <c r="J42" s="16">
        <f>ROUND(IF(OR(G42=0,VALUE(LEFT(B42,1))&gt;2),0,I42 + VLOOKUP(VALUE(LEFT(B42,1)),'Các bảng tham chiếu &amp;Thống kê'!$E$3:$F$5,2,FALSE)),1)</f>
        <v>5.6</v>
      </c>
      <c r="K42" s="16" t="str">
        <f>VLOOKUP(J42,'Các bảng tham chiếu &amp;Thống kê'!$A$3:$B$10,2,TRUE)</f>
        <v>C</v>
      </c>
    </row>
    <row r="43" spans="1:11" ht="16.5" hidden="1" x14ac:dyDescent="0.3">
      <c r="A43" s="33">
        <v>37</v>
      </c>
      <c r="B43" s="35" t="s">
        <v>164</v>
      </c>
      <c r="C43" s="59" t="str">
        <f>VLOOKUP(RIGHT(B43,8),'[1]Điểm thực hành các buổi'!B39:C77,2,0)</f>
        <v>Huỳnh Lê Tỷ</v>
      </c>
      <c r="D43" s="36">
        <v>0.5</v>
      </c>
      <c r="E43" s="36">
        <v>0.4</v>
      </c>
      <c r="F43" s="36">
        <v>0.4</v>
      </c>
      <c r="G43" s="36">
        <v>0.3</v>
      </c>
      <c r="H43" s="42">
        <v>6.7</v>
      </c>
      <c r="I43" s="18">
        <f t="shared" si="0"/>
        <v>5.6</v>
      </c>
      <c r="J43" s="16">
        <f>ROUND(IF(OR(G43=0,VALUE(LEFT(B43,1))&gt;2),0,I43 + VLOOKUP(VALUE(LEFT(B43,1)),'Các bảng tham chiếu &amp;Thống kê'!$E$3:$F$5,2,FALSE)),1)</f>
        <v>6.6</v>
      </c>
      <c r="K43" s="16" t="str">
        <f>VLOOKUP(J43,'Các bảng tham chiếu &amp;Thống kê'!$A$3:$B$10,2,TRUE)</f>
        <v>C+</v>
      </c>
    </row>
    <row r="44" spans="1:11" ht="16.5" hidden="1" x14ac:dyDescent="0.3">
      <c r="A44" s="33">
        <v>38</v>
      </c>
      <c r="B44" s="35" t="s">
        <v>165</v>
      </c>
      <c r="C44" s="59" t="str">
        <f>VLOOKUP(RIGHT(B44,8),'[1]Điểm thực hành các buổi'!B40:C78,2,0)</f>
        <v>Nguyễn Ngọc Luyến</v>
      </c>
      <c r="D44" s="36">
        <v>0.3</v>
      </c>
      <c r="E44" s="36">
        <v>0.4</v>
      </c>
      <c r="F44" s="36">
        <v>0.45</v>
      </c>
      <c r="G44" s="36">
        <v>1</v>
      </c>
      <c r="H44" s="42">
        <v>5.5</v>
      </c>
      <c r="I44" s="18">
        <f t="shared" si="0"/>
        <v>5.5</v>
      </c>
      <c r="J44" s="16">
        <f>ROUND(IF(OR(G44=0,VALUE(LEFT(B44,1))&gt;2),0,I44 + VLOOKUP(VALUE(LEFT(B44,1)),'Các bảng tham chiếu &amp;Thống kê'!$E$3:$F$5,2,FALSE)),1)</f>
        <v>6.5</v>
      </c>
      <c r="K44" s="16" t="str">
        <f>VLOOKUP(J44,'Các bảng tham chiếu &amp;Thống kê'!$A$3:$B$10,2,TRUE)</f>
        <v>C+</v>
      </c>
    </row>
    <row r="45" spans="1:11" ht="16.5" hidden="1" x14ac:dyDescent="0.3">
      <c r="A45" s="33">
        <v>39</v>
      </c>
      <c r="B45" s="35" t="s">
        <v>166</v>
      </c>
      <c r="C45" s="59" t="str">
        <f>VLOOKUP(RIGHT(B45,8),'[1]Điểm thực hành các buổi'!B41:C79,2,0)</f>
        <v>Võ Thị Thùy Trang</v>
      </c>
      <c r="D45" s="36">
        <v>0.4</v>
      </c>
      <c r="E45" s="36">
        <v>0.4</v>
      </c>
      <c r="F45" s="36">
        <v>0.4</v>
      </c>
      <c r="G45" s="36">
        <v>0.75</v>
      </c>
      <c r="H45" s="42">
        <v>3.2</v>
      </c>
      <c r="I45" s="18">
        <f t="shared" si="0"/>
        <v>3.9</v>
      </c>
      <c r="J45" s="16">
        <f>ROUND(IF(OR(G45=0,VALUE(LEFT(B45,1))&gt;2),0,I45 + VLOOKUP(VALUE(LEFT(B45,1)),'Các bảng tham chiếu &amp;Thống kê'!$E$3:$F$5,2,FALSE)),1)</f>
        <v>4.4000000000000004</v>
      </c>
      <c r="K45" s="16" t="str">
        <f>VLOOKUP(J45,'Các bảng tham chiếu &amp;Thống kê'!$A$3:$B$10,2,TRUE)</f>
        <v>D</v>
      </c>
    </row>
  </sheetData>
  <autoFilter ref="A6:K45" xr:uid="{D6EA0E19-910C-467A-B2B0-5DB9A4C9A9D7}">
    <filterColumn colId="9">
      <customFilters>
        <customFilter operator="greaterThanOrEqual" val="7"/>
      </customFilters>
    </filterColumn>
    <filterColumn colId="10">
      <filters>
        <filter val="B+"/>
        <filter val="A"/>
      </filters>
    </filterColumn>
  </autoFilter>
  <mergeCells count="7">
    <mergeCell ref="B1:H1"/>
    <mergeCell ref="D2:E2"/>
    <mergeCell ref="F3:H3"/>
    <mergeCell ref="F4:H4"/>
    <mergeCell ref="F2:H2"/>
    <mergeCell ref="D3:E3"/>
    <mergeCell ref="D4:E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D5E5C-2A3F-46AF-83CD-D334D6CEC9A5}">
  <dimension ref="A1:F41"/>
  <sheetViews>
    <sheetView zoomScale="116" workbookViewId="0">
      <selection activeCell="H37" sqref="H37"/>
    </sheetView>
  </sheetViews>
  <sheetFormatPr defaultRowHeight="14" x14ac:dyDescent="0.3"/>
  <cols>
    <col min="1" max="1" width="8.6640625" style="4"/>
    <col min="2" max="2" width="11.1640625" style="4" customWidth="1"/>
    <col min="3" max="3" width="20.58203125" style="2" customWidth="1"/>
    <col min="4" max="4" width="10.5" style="2" customWidth="1"/>
    <col min="5" max="6" width="10.58203125" style="2" customWidth="1"/>
  </cols>
  <sheetData>
    <row r="1" spans="1:6" ht="20" x14ac:dyDescent="0.3">
      <c r="A1" s="30" t="s">
        <v>82</v>
      </c>
      <c r="B1" s="31"/>
      <c r="C1" s="31"/>
      <c r="D1" s="31"/>
      <c r="E1" s="31"/>
      <c r="F1" s="31"/>
    </row>
    <row r="2" spans="1:6" ht="15" x14ac:dyDescent="0.3">
      <c r="A2" s="32" t="s">
        <v>1</v>
      </c>
      <c r="B2" s="32" t="s">
        <v>10</v>
      </c>
      <c r="C2" s="32" t="s">
        <v>11</v>
      </c>
      <c r="D2" s="32" t="s">
        <v>33</v>
      </c>
      <c r="E2" s="32" t="s">
        <v>34</v>
      </c>
      <c r="F2" s="32" t="s">
        <v>35</v>
      </c>
    </row>
    <row r="3" spans="1:6" ht="15.5" x14ac:dyDescent="0.3">
      <c r="A3" s="33">
        <v>1</v>
      </c>
      <c r="B3" s="34" t="s">
        <v>36</v>
      </c>
      <c r="C3" s="35" t="s">
        <v>60</v>
      </c>
      <c r="D3" s="36">
        <v>0.45</v>
      </c>
      <c r="E3" s="36">
        <v>0.25</v>
      </c>
      <c r="F3" s="36">
        <v>0.3</v>
      </c>
    </row>
    <row r="4" spans="1:6" ht="15.5" x14ac:dyDescent="0.3">
      <c r="A4" s="33">
        <v>2</v>
      </c>
      <c r="B4" s="34" t="s">
        <v>37</v>
      </c>
      <c r="C4" s="35" t="s">
        <v>38</v>
      </c>
      <c r="D4" s="36">
        <v>0.5</v>
      </c>
      <c r="E4" s="36">
        <v>0.35</v>
      </c>
      <c r="F4" s="36">
        <v>0.4</v>
      </c>
    </row>
    <row r="5" spans="1:6" ht="15.5" x14ac:dyDescent="0.3">
      <c r="A5" s="33">
        <v>3</v>
      </c>
      <c r="B5" s="34" t="s">
        <v>39</v>
      </c>
      <c r="C5" s="35" t="s">
        <v>40</v>
      </c>
      <c r="D5" s="36">
        <v>0.25</v>
      </c>
      <c r="E5" s="36">
        <v>0.25</v>
      </c>
      <c r="F5" s="36">
        <v>0.3</v>
      </c>
    </row>
    <row r="6" spans="1:6" ht="15.5" x14ac:dyDescent="0.3">
      <c r="A6" s="33">
        <v>4</v>
      </c>
      <c r="B6" s="34" t="s">
        <v>41</v>
      </c>
      <c r="C6" s="35" t="s">
        <v>42</v>
      </c>
      <c r="D6" s="36">
        <v>0.4</v>
      </c>
      <c r="E6" s="36">
        <v>0.25</v>
      </c>
      <c r="F6" s="36">
        <v>0.35</v>
      </c>
    </row>
    <row r="7" spans="1:6" ht="15.5" x14ac:dyDescent="0.3">
      <c r="A7" s="33">
        <v>5</v>
      </c>
      <c r="B7" s="34" t="s">
        <v>78</v>
      </c>
      <c r="C7" s="35" t="s">
        <v>43</v>
      </c>
      <c r="D7" s="36">
        <v>0.45</v>
      </c>
      <c r="E7" s="36">
        <v>0.4</v>
      </c>
      <c r="F7" s="36">
        <v>0.35</v>
      </c>
    </row>
    <row r="8" spans="1:6" ht="15.5" x14ac:dyDescent="0.3">
      <c r="A8" s="33">
        <v>6</v>
      </c>
      <c r="B8" s="34" t="s">
        <v>44</v>
      </c>
      <c r="C8" s="35" t="s">
        <v>83</v>
      </c>
      <c r="D8" s="36">
        <v>0.4</v>
      </c>
      <c r="E8" s="36">
        <v>0.45</v>
      </c>
      <c r="F8" s="36">
        <v>0.5</v>
      </c>
    </row>
    <row r="9" spans="1:6" ht="15.5" x14ac:dyDescent="0.3">
      <c r="A9" s="33">
        <v>7</v>
      </c>
      <c r="B9" s="34" t="s">
        <v>45</v>
      </c>
      <c r="C9" s="35" t="s">
        <v>46</v>
      </c>
      <c r="D9" s="36">
        <v>0.4</v>
      </c>
      <c r="E9" s="36">
        <v>0.4</v>
      </c>
      <c r="F9" s="36">
        <v>0.4</v>
      </c>
    </row>
    <row r="10" spans="1:6" ht="15.5" x14ac:dyDescent="0.3">
      <c r="A10" s="33">
        <v>8</v>
      </c>
      <c r="B10" s="34" t="s">
        <v>84</v>
      </c>
      <c r="C10" s="35" t="s">
        <v>85</v>
      </c>
      <c r="D10" s="36">
        <v>0.45</v>
      </c>
      <c r="E10" s="36">
        <v>0.4</v>
      </c>
      <c r="F10" s="36">
        <v>0.4</v>
      </c>
    </row>
    <row r="11" spans="1:6" ht="15.5" x14ac:dyDescent="0.3">
      <c r="A11" s="33">
        <v>9</v>
      </c>
      <c r="B11" s="34" t="s">
        <v>86</v>
      </c>
      <c r="C11" s="35" t="s">
        <v>87</v>
      </c>
      <c r="D11" s="36">
        <v>0.5</v>
      </c>
      <c r="E11" s="36">
        <v>0.4</v>
      </c>
      <c r="F11" s="36">
        <v>0.4</v>
      </c>
    </row>
    <row r="12" spans="1:6" ht="15.5" x14ac:dyDescent="0.3">
      <c r="A12" s="33">
        <v>10</v>
      </c>
      <c r="B12" s="34" t="s">
        <v>47</v>
      </c>
      <c r="C12" s="35" t="s">
        <v>88</v>
      </c>
      <c r="D12" s="36">
        <v>0.45</v>
      </c>
      <c r="E12" s="36">
        <v>0.4</v>
      </c>
      <c r="F12" s="36">
        <v>0.45</v>
      </c>
    </row>
    <row r="13" spans="1:6" ht="15.5" x14ac:dyDescent="0.3">
      <c r="A13" s="33">
        <v>11</v>
      </c>
      <c r="B13" s="34" t="s">
        <v>48</v>
      </c>
      <c r="C13" s="35" t="s">
        <v>89</v>
      </c>
      <c r="D13" s="36">
        <v>0.45</v>
      </c>
      <c r="E13" s="36">
        <v>0.4</v>
      </c>
      <c r="F13" s="36">
        <v>0.4</v>
      </c>
    </row>
    <row r="14" spans="1:6" ht="15.5" x14ac:dyDescent="0.3">
      <c r="A14" s="33">
        <v>12</v>
      </c>
      <c r="B14" s="34" t="s">
        <v>49</v>
      </c>
      <c r="C14" s="35" t="s">
        <v>90</v>
      </c>
      <c r="D14" s="36">
        <v>0.3</v>
      </c>
      <c r="E14" s="36">
        <v>0.5</v>
      </c>
      <c r="F14" s="36">
        <v>0.45</v>
      </c>
    </row>
    <row r="15" spans="1:6" ht="15.5" x14ac:dyDescent="0.3">
      <c r="A15" s="33">
        <v>13</v>
      </c>
      <c r="B15" s="34" t="s">
        <v>91</v>
      </c>
      <c r="C15" s="35" t="s">
        <v>92</v>
      </c>
      <c r="D15" s="36">
        <v>0.4</v>
      </c>
      <c r="E15" s="36">
        <v>0.5</v>
      </c>
      <c r="F15" s="36">
        <v>0.5</v>
      </c>
    </row>
    <row r="16" spans="1:6" ht="15.5" x14ac:dyDescent="0.3">
      <c r="A16" s="33">
        <v>14</v>
      </c>
      <c r="B16" s="34" t="s">
        <v>93</v>
      </c>
      <c r="C16" s="35" t="s">
        <v>94</v>
      </c>
      <c r="D16" s="36">
        <v>0.5</v>
      </c>
      <c r="E16" s="36">
        <v>0.5</v>
      </c>
      <c r="F16" s="36">
        <v>0.45</v>
      </c>
    </row>
    <row r="17" spans="1:6" ht="15.5" x14ac:dyDescent="0.3">
      <c r="A17" s="33">
        <v>15</v>
      </c>
      <c r="B17" s="34" t="s">
        <v>50</v>
      </c>
      <c r="C17" s="35" t="s">
        <v>51</v>
      </c>
      <c r="D17" s="36">
        <v>0.4</v>
      </c>
      <c r="E17" s="36">
        <v>0.45</v>
      </c>
      <c r="F17" s="36">
        <v>0.4</v>
      </c>
    </row>
    <row r="18" spans="1:6" ht="15.5" x14ac:dyDescent="0.3">
      <c r="A18" s="33">
        <v>16</v>
      </c>
      <c r="B18" s="34" t="s">
        <v>95</v>
      </c>
      <c r="C18" s="35" t="s">
        <v>96</v>
      </c>
      <c r="D18" s="36">
        <v>0.4</v>
      </c>
      <c r="E18" s="36">
        <v>0.45</v>
      </c>
      <c r="F18" s="36">
        <v>0.45</v>
      </c>
    </row>
    <row r="19" spans="1:6" ht="15.5" x14ac:dyDescent="0.3">
      <c r="A19" s="33">
        <v>17</v>
      </c>
      <c r="B19" s="34" t="s">
        <v>52</v>
      </c>
      <c r="C19" s="35" t="s">
        <v>53</v>
      </c>
      <c r="D19" s="36">
        <v>0.5</v>
      </c>
      <c r="E19" s="36">
        <v>0.5</v>
      </c>
      <c r="F19" s="36">
        <v>0.45</v>
      </c>
    </row>
    <row r="20" spans="1:6" ht="15.5" x14ac:dyDescent="0.3">
      <c r="A20" s="33">
        <v>18</v>
      </c>
      <c r="B20" s="34" t="s">
        <v>97</v>
      </c>
      <c r="C20" s="35" t="s">
        <v>98</v>
      </c>
      <c r="D20" s="36">
        <v>0.4</v>
      </c>
      <c r="E20" s="36">
        <v>0.4</v>
      </c>
      <c r="F20" s="36">
        <v>0.4</v>
      </c>
    </row>
    <row r="21" spans="1:6" ht="15.5" x14ac:dyDescent="0.3">
      <c r="A21" s="33">
        <v>19</v>
      </c>
      <c r="B21" s="34" t="s">
        <v>54</v>
      </c>
      <c r="C21" s="35" t="s">
        <v>55</v>
      </c>
      <c r="D21" s="36">
        <v>0.4</v>
      </c>
      <c r="E21" s="36">
        <v>0.4</v>
      </c>
      <c r="F21" s="36">
        <v>0.35</v>
      </c>
    </row>
    <row r="22" spans="1:6" ht="31" x14ac:dyDescent="0.3">
      <c r="A22" s="33">
        <v>20</v>
      </c>
      <c r="B22" s="34" t="s">
        <v>56</v>
      </c>
      <c r="C22" s="35" t="s">
        <v>99</v>
      </c>
      <c r="D22" s="36">
        <v>0.35</v>
      </c>
      <c r="E22" s="36">
        <v>0.4</v>
      </c>
      <c r="F22" s="36">
        <v>0</v>
      </c>
    </row>
    <row r="23" spans="1:6" ht="15.5" x14ac:dyDescent="0.3">
      <c r="A23" s="33">
        <v>21</v>
      </c>
      <c r="B23" s="34" t="s">
        <v>100</v>
      </c>
      <c r="C23" s="35" t="s">
        <v>101</v>
      </c>
      <c r="D23" s="36">
        <v>0.5</v>
      </c>
      <c r="E23" s="36">
        <v>0.4</v>
      </c>
      <c r="F23" s="36">
        <v>0.45</v>
      </c>
    </row>
    <row r="24" spans="1:6" ht="15.5" x14ac:dyDescent="0.3">
      <c r="A24" s="33">
        <v>22</v>
      </c>
      <c r="B24" s="34" t="s">
        <v>102</v>
      </c>
      <c r="C24" s="35" t="s">
        <v>103</v>
      </c>
      <c r="D24" s="36">
        <v>0.4</v>
      </c>
      <c r="E24" s="36">
        <v>0.4</v>
      </c>
      <c r="F24" s="36">
        <v>0.4</v>
      </c>
    </row>
    <row r="25" spans="1:6" ht="15.5" x14ac:dyDescent="0.3">
      <c r="A25" s="33">
        <v>23</v>
      </c>
      <c r="B25" s="34" t="s">
        <v>104</v>
      </c>
      <c r="C25" s="35" t="s">
        <v>105</v>
      </c>
      <c r="D25" s="36">
        <v>0.5</v>
      </c>
      <c r="E25" s="36">
        <v>0.5</v>
      </c>
      <c r="F25" s="36">
        <v>0.5</v>
      </c>
    </row>
    <row r="26" spans="1:6" ht="15.5" x14ac:dyDescent="0.3">
      <c r="A26" s="33">
        <v>24</v>
      </c>
      <c r="B26" s="34" t="s">
        <v>106</v>
      </c>
      <c r="C26" s="35" t="s">
        <v>107</v>
      </c>
      <c r="D26" s="36">
        <v>0.45</v>
      </c>
      <c r="E26" s="36">
        <v>0.3</v>
      </c>
      <c r="F26" s="36">
        <v>0.45</v>
      </c>
    </row>
    <row r="27" spans="1:6" ht="15.5" x14ac:dyDescent="0.3">
      <c r="A27" s="33">
        <v>25</v>
      </c>
      <c r="B27" s="34" t="s">
        <v>108</v>
      </c>
      <c r="C27" s="35" t="s">
        <v>109</v>
      </c>
      <c r="D27" s="36">
        <v>0.3</v>
      </c>
      <c r="E27" s="36">
        <v>0.3</v>
      </c>
      <c r="F27" s="36">
        <v>0.4</v>
      </c>
    </row>
    <row r="28" spans="1:6" ht="15.5" x14ac:dyDescent="0.3">
      <c r="A28" s="33">
        <v>26</v>
      </c>
      <c r="B28" s="34" t="s">
        <v>110</v>
      </c>
      <c r="C28" s="35" t="s">
        <v>111</v>
      </c>
      <c r="D28" s="36">
        <v>0.5</v>
      </c>
      <c r="E28" s="36">
        <v>0.3</v>
      </c>
      <c r="F28" s="36">
        <v>0.45</v>
      </c>
    </row>
    <row r="29" spans="1:6" ht="15.5" x14ac:dyDescent="0.3">
      <c r="A29" s="33">
        <v>27</v>
      </c>
      <c r="B29" s="34" t="s">
        <v>112</v>
      </c>
      <c r="C29" s="35" t="s">
        <v>113</v>
      </c>
      <c r="D29" s="36">
        <v>0.5</v>
      </c>
      <c r="E29" s="36">
        <v>0.4</v>
      </c>
      <c r="F29" s="36">
        <v>0.45</v>
      </c>
    </row>
    <row r="30" spans="1:6" ht="15.5" x14ac:dyDescent="0.3">
      <c r="A30" s="33">
        <v>28</v>
      </c>
      <c r="B30" s="34" t="s">
        <v>114</v>
      </c>
      <c r="C30" s="35" t="s">
        <v>115</v>
      </c>
      <c r="D30" s="36">
        <v>0.5</v>
      </c>
      <c r="E30" s="36">
        <v>0.45</v>
      </c>
      <c r="F30" s="36">
        <v>0.45</v>
      </c>
    </row>
    <row r="31" spans="1:6" ht="15.5" x14ac:dyDescent="0.3">
      <c r="A31" s="33">
        <v>29</v>
      </c>
      <c r="B31" s="34" t="s">
        <v>116</v>
      </c>
      <c r="C31" s="35" t="s">
        <v>117</v>
      </c>
      <c r="D31" s="36">
        <v>0.5</v>
      </c>
      <c r="E31" s="36">
        <v>0.5</v>
      </c>
      <c r="F31" s="36">
        <v>0.5</v>
      </c>
    </row>
    <row r="32" spans="1:6" ht="31" x14ac:dyDescent="0.3">
      <c r="A32" s="33">
        <v>30</v>
      </c>
      <c r="B32" s="34" t="s">
        <v>118</v>
      </c>
      <c r="C32" s="35" t="s">
        <v>119</v>
      </c>
      <c r="D32" s="36">
        <v>0.5</v>
      </c>
      <c r="E32" s="36">
        <v>0.4</v>
      </c>
      <c r="F32" s="36">
        <v>0.45</v>
      </c>
    </row>
    <row r="33" spans="1:6" ht="15.5" x14ac:dyDescent="0.3">
      <c r="A33" s="33">
        <v>31</v>
      </c>
      <c r="B33" s="34" t="s">
        <v>120</v>
      </c>
      <c r="C33" s="35" t="s">
        <v>121</v>
      </c>
      <c r="D33" s="36">
        <v>0.4</v>
      </c>
      <c r="E33" s="36">
        <v>0.5</v>
      </c>
      <c r="F33" s="36">
        <v>0.5</v>
      </c>
    </row>
    <row r="34" spans="1:6" ht="15.5" x14ac:dyDescent="0.3">
      <c r="A34" s="33">
        <v>32</v>
      </c>
      <c r="B34" s="34" t="s">
        <v>122</v>
      </c>
      <c r="C34" s="35" t="s">
        <v>123</v>
      </c>
      <c r="D34" s="36">
        <v>0.4</v>
      </c>
      <c r="E34" s="36">
        <v>0.4</v>
      </c>
      <c r="F34" s="36">
        <v>0.45</v>
      </c>
    </row>
    <row r="35" spans="1:6" ht="31" x14ac:dyDescent="0.3">
      <c r="A35" s="33">
        <v>33</v>
      </c>
      <c r="B35" s="34" t="s">
        <v>124</v>
      </c>
      <c r="C35" s="35" t="s">
        <v>125</v>
      </c>
      <c r="D35" s="36">
        <v>0.4</v>
      </c>
      <c r="E35" s="36">
        <v>0.45</v>
      </c>
      <c r="F35" s="36">
        <v>0.45</v>
      </c>
    </row>
    <row r="36" spans="1:6" ht="15.5" x14ac:dyDescent="0.3">
      <c r="A36" s="33">
        <v>34</v>
      </c>
      <c r="B36" s="34" t="s">
        <v>126</v>
      </c>
      <c r="C36" s="35" t="s">
        <v>127</v>
      </c>
      <c r="D36" s="36">
        <v>0.4</v>
      </c>
      <c r="E36" s="36">
        <v>0</v>
      </c>
      <c r="F36" s="36">
        <v>0.45</v>
      </c>
    </row>
    <row r="37" spans="1:6" ht="15.5" x14ac:dyDescent="0.3">
      <c r="A37" s="33">
        <v>35</v>
      </c>
      <c r="B37" s="34" t="s">
        <v>128</v>
      </c>
      <c r="C37" s="35" t="s">
        <v>129</v>
      </c>
      <c r="D37" s="36">
        <v>0.5</v>
      </c>
      <c r="E37" s="36">
        <v>0</v>
      </c>
      <c r="F37" s="36">
        <v>0</v>
      </c>
    </row>
    <row r="38" spans="1:6" ht="15.5" x14ac:dyDescent="0.3">
      <c r="A38" s="33">
        <v>36</v>
      </c>
      <c r="B38" s="34" t="s">
        <v>130</v>
      </c>
      <c r="C38" s="35" t="s">
        <v>131</v>
      </c>
      <c r="D38" s="36">
        <v>0.5</v>
      </c>
      <c r="E38" s="36">
        <v>0.35</v>
      </c>
      <c r="F38" s="36">
        <v>0.45</v>
      </c>
    </row>
    <row r="39" spans="1:6" ht="15.5" x14ac:dyDescent="0.3">
      <c r="A39" s="33">
        <v>37</v>
      </c>
      <c r="B39" s="34" t="s">
        <v>132</v>
      </c>
      <c r="C39" s="35" t="s">
        <v>133</v>
      </c>
      <c r="D39" s="36">
        <v>0.5</v>
      </c>
      <c r="E39" s="36">
        <v>0.4</v>
      </c>
      <c r="F39" s="36">
        <v>0.4</v>
      </c>
    </row>
    <row r="40" spans="1:6" ht="15.5" x14ac:dyDescent="0.3">
      <c r="A40" s="33">
        <v>38</v>
      </c>
      <c r="B40" s="34" t="s">
        <v>134</v>
      </c>
      <c r="C40" s="35" t="s">
        <v>135</v>
      </c>
      <c r="D40" s="36">
        <v>0.3</v>
      </c>
      <c r="E40" s="36">
        <v>0.4</v>
      </c>
      <c r="F40" s="36">
        <v>0.45</v>
      </c>
    </row>
    <row r="41" spans="1:6" ht="15.5" x14ac:dyDescent="0.3">
      <c r="A41" s="33">
        <v>39</v>
      </c>
      <c r="B41" s="34" t="s">
        <v>136</v>
      </c>
      <c r="C41" s="35" t="s">
        <v>137</v>
      </c>
      <c r="D41" s="36">
        <v>0.4</v>
      </c>
      <c r="E41" s="36">
        <v>0.4</v>
      </c>
      <c r="F41" s="36">
        <v>0.4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C172A-7F2A-4AC1-B4FD-50D21C667F22}">
  <dimension ref="A1:F41"/>
  <sheetViews>
    <sheetView topLeftCell="A33" zoomScale="151" workbookViewId="0">
      <selection sqref="A1:D41"/>
    </sheetView>
  </sheetViews>
  <sheetFormatPr defaultRowHeight="14" x14ac:dyDescent="0.3"/>
  <cols>
    <col min="1" max="1" width="6.75" style="2" customWidth="1"/>
    <col min="2" max="2" width="10.33203125" style="2" customWidth="1"/>
    <col min="3" max="3" width="17.33203125" style="2" customWidth="1"/>
    <col min="4" max="4" width="11.4140625" style="2" customWidth="1"/>
  </cols>
  <sheetData>
    <row r="1" spans="1:6" ht="16" customHeight="1" x14ac:dyDescent="0.3">
      <c r="A1" s="37" t="s">
        <v>138</v>
      </c>
      <c r="B1" s="37"/>
      <c r="C1" s="37"/>
      <c r="D1" s="37"/>
    </row>
    <row r="2" spans="1:6" ht="30" x14ac:dyDescent="0.3">
      <c r="A2" s="38" t="s">
        <v>1</v>
      </c>
      <c r="B2" s="38" t="s">
        <v>10</v>
      </c>
      <c r="C2" s="38" t="s">
        <v>11</v>
      </c>
      <c r="D2" s="38" t="s">
        <v>57</v>
      </c>
    </row>
    <row r="3" spans="1:6" ht="15.5" x14ac:dyDescent="0.3">
      <c r="A3" s="33">
        <v>1</v>
      </c>
      <c r="B3" s="34" t="s">
        <v>36</v>
      </c>
      <c r="C3" s="35" t="s">
        <v>60</v>
      </c>
      <c r="D3" s="36">
        <v>0.5</v>
      </c>
    </row>
    <row r="4" spans="1:6" ht="15.5" x14ac:dyDescent="0.3">
      <c r="A4" s="33">
        <v>2</v>
      </c>
      <c r="B4" s="34" t="s">
        <v>37</v>
      </c>
      <c r="C4" s="35" t="s">
        <v>38</v>
      </c>
      <c r="D4" s="36">
        <v>1</v>
      </c>
    </row>
    <row r="5" spans="1:6" ht="15.5" x14ac:dyDescent="0.3">
      <c r="A5" s="33">
        <v>3</v>
      </c>
      <c r="B5" s="34" t="s">
        <v>39</v>
      </c>
      <c r="C5" s="35" t="s">
        <v>40</v>
      </c>
      <c r="D5" s="36">
        <v>0.5</v>
      </c>
    </row>
    <row r="6" spans="1:6" ht="15.5" x14ac:dyDescent="0.3">
      <c r="A6" s="33">
        <v>4</v>
      </c>
      <c r="B6" s="34" t="s">
        <v>41</v>
      </c>
      <c r="C6" s="35" t="s">
        <v>42</v>
      </c>
      <c r="D6" s="36">
        <v>1</v>
      </c>
    </row>
    <row r="7" spans="1:6" ht="15.5" x14ac:dyDescent="0.3">
      <c r="A7" s="33">
        <v>5</v>
      </c>
      <c r="B7" s="34" t="s">
        <v>78</v>
      </c>
      <c r="C7" s="35" t="s">
        <v>43</v>
      </c>
      <c r="D7" s="36">
        <v>0.75</v>
      </c>
      <c r="F7" t="s">
        <v>58</v>
      </c>
    </row>
    <row r="8" spans="1:6" ht="31" x14ac:dyDescent="0.3">
      <c r="A8" s="33">
        <v>6</v>
      </c>
      <c r="B8" s="34" t="s">
        <v>44</v>
      </c>
      <c r="C8" s="35" t="s">
        <v>83</v>
      </c>
      <c r="D8" s="36">
        <v>1.2</v>
      </c>
    </row>
    <row r="9" spans="1:6" ht="15.5" x14ac:dyDescent="0.3">
      <c r="A9" s="33">
        <v>7</v>
      </c>
      <c r="B9" s="34" t="s">
        <v>45</v>
      </c>
      <c r="C9" s="35" t="s">
        <v>46</v>
      </c>
      <c r="D9" s="36">
        <v>1</v>
      </c>
    </row>
    <row r="10" spans="1:6" ht="15.5" x14ac:dyDescent="0.3">
      <c r="A10" s="33">
        <v>8</v>
      </c>
      <c r="B10" s="34" t="s">
        <v>84</v>
      </c>
      <c r="C10" s="35" t="s">
        <v>85</v>
      </c>
      <c r="D10" s="36">
        <v>1</v>
      </c>
    </row>
    <row r="11" spans="1:6" ht="15.5" x14ac:dyDescent="0.3">
      <c r="A11" s="33">
        <v>9</v>
      </c>
      <c r="B11" s="34" t="s">
        <v>86</v>
      </c>
      <c r="C11" s="35" t="s">
        <v>87</v>
      </c>
      <c r="D11" s="36">
        <v>1</v>
      </c>
    </row>
    <row r="12" spans="1:6" ht="31" x14ac:dyDescent="0.3">
      <c r="A12" s="33">
        <v>10</v>
      </c>
      <c r="B12" s="34" t="s">
        <v>47</v>
      </c>
      <c r="C12" s="35" t="s">
        <v>88</v>
      </c>
      <c r="D12" s="39">
        <v>0</v>
      </c>
    </row>
    <row r="13" spans="1:6" ht="31" x14ac:dyDescent="0.3">
      <c r="A13" s="33">
        <v>11</v>
      </c>
      <c r="B13" s="34" t="s">
        <v>48</v>
      </c>
      <c r="C13" s="35" t="s">
        <v>89</v>
      </c>
      <c r="D13" s="36">
        <v>0.75</v>
      </c>
    </row>
    <row r="14" spans="1:6" ht="31" x14ac:dyDescent="0.3">
      <c r="A14" s="33">
        <v>12</v>
      </c>
      <c r="B14" s="34" t="s">
        <v>49</v>
      </c>
      <c r="C14" s="35" t="s">
        <v>90</v>
      </c>
      <c r="D14" s="36">
        <v>0.3</v>
      </c>
    </row>
    <row r="15" spans="1:6" ht="15.5" x14ac:dyDescent="0.3">
      <c r="A15" s="33">
        <v>13</v>
      </c>
      <c r="B15" s="34" t="s">
        <v>91</v>
      </c>
      <c r="C15" s="35" t="s">
        <v>92</v>
      </c>
      <c r="D15" s="36">
        <v>1.2</v>
      </c>
    </row>
    <row r="16" spans="1:6" ht="15.5" x14ac:dyDescent="0.3">
      <c r="A16" s="33">
        <v>14</v>
      </c>
      <c r="B16" s="34" t="s">
        <v>93</v>
      </c>
      <c r="C16" s="35" t="s">
        <v>94</v>
      </c>
      <c r="D16" s="36">
        <v>0.3</v>
      </c>
    </row>
    <row r="17" spans="1:4" ht="15.5" x14ac:dyDescent="0.3">
      <c r="A17" s="33">
        <v>15</v>
      </c>
      <c r="B17" s="34" t="s">
        <v>50</v>
      </c>
      <c r="C17" s="35" t="s">
        <v>51</v>
      </c>
      <c r="D17" s="36">
        <v>0.3</v>
      </c>
    </row>
    <row r="18" spans="1:4" ht="15.5" x14ac:dyDescent="0.3">
      <c r="A18" s="33">
        <v>16</v>
      </c>
      <c r="B18" s="34" t="s">
        <v>95</v>
      </c>
      <c r="C18" s="35" t="s">
        <v>96</v>
      </c>
      <c r="D18" s="36">
        <v>1</v>
      </c>
    </row>
    <row r="19" spans="1:4" ht="15.5" x14ac:dyDescent="0.3">
      <c r="A19" s="33">
        <v>17</v>
      </c>
      <c r="B19" s="34" t="s">
        <v>52</v>
      </c>
      <c r="C19" s="35" t="s">
        <v>53</v>
      </c>
      <c r="D19" s="36">
        <v>1.5</v>
      </c>
    </row>
    <row r="20" spans="1:4" ht="31" x14ac:dyDescent="0.3">
      <c r="A20" s="33">
        <v>18</v>
      </c>
      <c r="B20" s="34" t="s">
        <v>97</v>
      </c>
      <c r="C20" s="35" t="s">
        <v>98</v>
      </c>
      <c r="D20" s="36">
        <v>0.3</v>
      </c>
    </row>
    <row r="21" spans="1:4" ht="15.5" x14ac:dyDescent="0.3">
      <c r="A21" s="33">
        <v>19</v>
      </c>
      <c r="B21" s="34" t="s">
        <v>54</v>
      </c>
      <c r="C21" s="35" t="s">
        <v>55</v>
      </c>
      <c r="D21" s="36">
        <v>1.35</v>
      </c>
    </row>
    <row r="22" spans="1:4" ht="31" x14ac:dyDescent="0.3">
      <c r="A22" s="33">
        <v>20</v>
      </c>
      <c r="B22" s="34" t="s">
        <v>56</v>
      </c>
      <c r="C22" s="35" t="s">
        <v>99</v>
      </c>
      <c r="D22" s="36">
        <v>0.85</v>
      </c>
    </row>
    <row r="23" spans="1:4" ht="15.5" x14ac:dyDescent="0.3">
      <c r="A23" s="33">
        <v>21</v>
      </c>
      <c r="B23" s="34" t="s">
        <v>100</v>
      </c>
      <c r="C23" s="35" t="s">
        <v>101</v>
      </c>
      <c r="D23" s="36">
        <v>1.35</v>
      </c>
    </row>
    <row r="24" spans="1:4" ht="15.5" x14ac:dyDescent="0.3">
      <c r="A24" s="33">
        <v>22</v>
      </c>
      <c r="B24" s="34" t="s">
        <v>102</v>
      </c>
      <c r="C24" s="35" t="s">
        <v>103</v>
      </c>
      <c r="D24" s="36">
        <v>0</v>
      </c>
    </row>
    <row r="25" spans="1:4" ht="31" x14ac:dyDescent="0.3">
      <c r="A25" s="33">
        <v>23</v>
      </c>
      <c r="B25" s="34" t="s">
        <v>104</v>
      </c>
      <c r="C25" s="35" t="s">
        <v>105</v>
      </c>
      <c r="D25" s="36">
        <v>1.5</v>
      </c>
    </row>
    <row r="26" spans="1:4" ht="15.5" x14ac:dyDescent="0.3">
      <c r="A26" s="33">
        <v>24</v>
      </c>
      <c r="B26" s="34" t="s">
        <v>106</v>
      </c>
      <c r="C26" s="35" t="s">
        <v>107</v>
      </c>
      <c r="D26" s="36">
        <v>1.2</v>
      </c>
    </row>
    <row r="27" spans="1:4" ht="15.5" x14ac:dyDescent="0.3">
      <c r="A27" s="33">
        <v>25</v>
      </c>
      <c r="B27" s="34" t="s">
        <v>108</v>
      </c>
      <c r="C27" s="35" t="s">
        <v>109</v>
      </c>
      <c r="D27" s="36">
        <v>0.75</v>
      </c>
    </row>
    <row r="28" spans="1:4" ht="15.5" x14ac:dyDescent="0.3">
      <c r="A28" s="33">
        <v>26</v>
      </c>
      <c r="B28" s="34" t="s">
        <v>110</v>
      </c>
      <c r="C28" s="35" t="s">
        <v>111</v>
      </c>
      <c r="D28" s="36">
        <v>1</v>
      </c>
    </row>
    <row r="29" spans="1:4" ht="15.5" x14ac:dyDescent="0.3">
      <c r="A29" s="33">
        <v>27</v>
      </c>
      <c r="B29" s="34" t="s">
        <v>112</v>
      </c>
      <c r="C29" s="35" t="s">
        <v>113</v>
      </c>
      <c r="D29" s="36">
        <v>1.5</v>
      </c>
    </row>
    <row r="30" spans="1:4" ht="15.5" x14ac:dyDescent="0.3">
      <c r="A30" s="33">
        <v>28</v>
      </c>
      <c r="B30" s="34" t="s">
        <v>114</v>
      </c>
      <c r="C30" s="35" t="s">
        <v>115</v>
      </c>
      <c r="D30" s="36">
        <v>1</v>
      </c>
    </row>
    <row r="31" spans="1:4" ht="15.5" x14ac:dyDescent="0.3">
      <c r="A31" s="33">
        <v>29</v>
      </c>
      <c r="B31" s="34" t="s">
        <v>116</v>
      </c>
      <c r="C31" s="35" t="s">
        <v>117</v>
      </c>
      <c r="D31" s="39">
        <v>0</v>
      </c>
    </row>
    <row r="32" spans="1:4" ht="31" x14ac:dyDescent="0.3">
      <c r="A32" s="33">
        <v>30</v>
      </c>
      <c r="B32" s="34" t="s">
        <v>118</v>
      </c>
      <c r="C32" s="35" t="s">
        <v>119</v>
      </c>
      <c r="D32" s="36">
        <v>1</v>
      </c>
    </row>
    <row r="33" spans="1:4" ht="31" x14ac:dyDescent="0.3">
      <c r="A33" s="33">
        <v>31</v>
      </c>
      <c r="B33" s="34" t="s">
        <v>120</v>
      </c>
      <c r="C33" s="35" t="s">
        <v>121</v>
      </c>
      <c r="D33" s="36">
        <v>1</v>
      </c>
    </row>
    <row r="34" spans="1:4" ht="15.5" x14ac:dyDescent="0.3">
      <c r="A34" s="33">
        <v>32</v>
      </c>
      <c r="B34" s="34" t="s">
        <v>122</v>
      </c>
      <c r="C34" s="35" t="s">
        <v>123</v>
      </c>
      <c r="D34" s="36">
        <v>1</v>
      </c>
    </row>
    <row r="35" spans="1:4" ht="31" x14ac:dyDescent="0.3">
      <c r="A35" s="33">
        <v>33</v>
      </c>
      <c r="B35" s="34" t="s">
        <v>124</v>
      </c>
      <c r="C35" s="35" t="s">
        <v>125</v>
      </c>
      <c r="D35" s="36">
        <v>1</v>
      </c>
    </row>
    <row r="36" spans="1:4" ht="15.5" x14ac:dyDescent="0.3">
      <c r="A36" s="33">
        <v>34</v>
      </c>
      <c r="B36" s="34" t="s">
        <v>126</v>
      </c>
      <c r="C36" s="35" t="s">
        <v>127</v>
      </c>
      <c r="D36" s="36">
        <v>0.75</v>
      </c>
    </row>
    <row r="37" spans="1:4" ht="15.5" x14ac:dyDescent="0.3">
      <c r="A37" s="33">
        <v>35</v>
      </c>
      <c r="B37" s="34" t="s">
        <v>128</v>
      </c>
      <c r="C37" s="35" t="s">
        <v>129</v>
      </c>
      <c r="D37" s="36">
        <v>0</v>
      </c>
    </row>
    <row r="38" spans="1:4" ht="15.5" x14ac:dyDescent="0.3">
      <c r="A38" s="33">
        <v>36</v>
      </c>
      <c r="B38" s="34" t="s">
        <v>130</v>
      </c>
      <c r="C38" s="35" t="s">
        <v>131</v>
      </c>
      <c r="D38" s="36">
        <v>0.5</v>
      </c>
    </row>
    <row r="39" spans="1:4" ht="15.5" x14ac:dyDescent="0.3">
      <c r="A39" s="33">
        <v>37</v>
      </c>
      <c r="B39" s="34" t="s">
        <v>132</v>
      </c>
      <c r="C39" s="35" t="s">
        <v>133</v>
      </c>
      <c r="D39" s="36">
        <v>0.3</v>
      </c>
    </row>
    <row r="40" spans="1:4" ht="31" x14ac:dyDescent="0.3">
      <c r="A40" s="33">
        <v>38</v>
      </c>
      <c r="B40" s="34" t="s">
        <v>134</v>
      </c>
      <c r="C40" s="35" t="s">
        <v>135</v>
      </c>
      <c r="D40" s="36">
        <v>1</v>
      </c>
    </row>
    <row r="41" spans="1:4" ht="15.5" x14ac:dyDescent="0.3">
      <c r="A41" s="33">
        <v>39</v>
      </c>
      <c r="B41" s="34" t="s">
        <v>136</v>
      </c>
      <c r="C41" s="35" t="s">
        <v>137</v>
      </c>
      <c r="D41" s="36">
        <v>0.75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702CB-F1D2-4143-B3D9-E22E9CDB4FF3}">
  <dimension ref="A1:D41"/>
  <sheetViews>
    <sheetView topLeftCell="A30" zoomScale="129" workbookViewId="0">
      <selection activeCell="F40" sqref="F40"/>
    </sheetView>
  </sheetViews>
  <sheetFormatPr defaultRowHeight="14" x14ac:dyDescent="0.3"/>
  <cols>
    <col min="1" max="1" width="8.6640625" style="2" customWidth="1"/>
    <col min="2" max="2" width="11.5" style="2" customWidth="1"/>
    <col min="3" max="3" width="20.5" style="2" customWidth="1"/>
    <col min="4" max="4" width="16.9140625" style="2" customWidth="1"/>
  </cols>
  <sheetData>
    <row r="1" spans="1:4" ht="20" x14ac:dyDescent="0.3">
      <c r="A1" s="40" t="s">
        <v>139</v>
      </c>
      <c r="B1" s="40"/>
      <c r="C1" s="40"/>
      <c r="D1" s="40"/>
    </row>
    <row r="2" spans="1:4" ht="15" x14ac:dyDescent="0.3">
      <c r="A2" s="41" t="s">
        <v>1</v>
      </c>
      <c r="B2" s="41" t="s">
        <v>10</v>
      </c>
      <c r="C2" s="41" t="s">
        <v>11</v>
      </c>
      <c r="D2" s="41" t="s">
        <v>59</v>
      </c>
    </row>
    <row r="3" spans="1:4" ht="15.5" x14ac:dyDescent="0.3">
      <c r="A3" s="33">
        <v>1</v>
      </c>
      <c r="B3" s="35" t="s">
        <v>36</v>
      </c>
      <c r="C3" s="35" t="s">
        <v>60</v>
      </c>
      <c r="D3" s="42">
        <v>4.2</v>
      </c>
    </row>
    <row r="4" spans="1:4" ht="15.5" x14ac:dyDescent="0.3">
      <c r="A4" s="33">
        <v>2</v>
      </c>
      <c r="B4" s="35" t="s">
        <v>37</v>
      </c>
      <c r="C4" s="35" t="s">
        <v>38</v>
      </c>
      <c r="D4" s="42">
        <v>5.8</v>
      </c>
    </row>
    <row r="5" spans="1:4" ht="15.5" x14ac:dyDescent="0.3">
      <c r="A5" s="33">
        <v>3</v>
      </c>
      <c r="B5" s="35" t="s">
        <v>39</v>
      </c>
      <c r="C5" s="35" t="s">
        <v>40</v>
      </c>
      <c r="D5" s="42">
        <v>5.8</v>
      </c>
    </row>
    <row r="6" spans="1:4" ht="15.5" x14ac:dyDescent="0.3">
      <c r="A6" s="33">
        <v>4</v>
      </c>
      <c r="B6" s="35" t="s">
        <v>41</v>
      </c>
      <c r="C6" s="35" t="s">
        <v>42</v>
      </c>
      <c r="D6" s="42">
        <v>4.5</v>
      </c>
    </row>
    <row r="7" spans="1:4" ht="15.5" x14ac:dyDescent="0.3">
      <c r="A7" s="33">
        <v>5</v>
      </c>
      <c r="B7" s="35" t="s">
        <v>78</v>
      </c>
      <c r="C7" s="35" t="s">
        <v>43</v>
      </c>
      <c r="D7" s="42">
        <v>5.5</v>
      </c>
    </row>
    <row r="8" spans="1:4" ht="15.5" x14ac:dyDescent="0.3">
      <c r="A8" s="33">
        <v>6</v>
      </c>
      <c r="B8" s="35" t="s">
        <v>44</v>
      </c>
      <c r="C8" s="35" t="s">
        <v>83</v>
      </c>
      <c r="D8" s="42">
        <v>7.5</v>
      </c>
    </row>
    <row r="9" spans="1:4" ht="15.5" x14ac:dyDescent="0.3">
      <c r="A9" s="33">
        <v>7</v>
      </c>
      <c r="B9" s="35" t="s">
        <v>45</v>
      </c>
      <c r="C9" s="35" t="s">
        <v>46</v>
      </c>
      <c r="D9" s="42">
        <v>5.3</v>
      </c>
    </row>
    <row r="10" spans="1:4" ht="15.5" x14ac:dyDescent="0.3">
      <c r="A10" s="33">
        <v>8</v>
      </c>
      <c r="B10" s="35" t="s">
        <v>84</v>
      </c>
      <c r="C10" s="35" t="s">
        <v>85</v>
      </c>
      <c r="D10" s="42">
        <v>7.7</v>
      </c>
    </row>
    <row r="11" spans="1:4" ht="15.5" x14ac:dyDescent="0.3">
      <c r="A11" s="33">
        <v>9</v>
      </c>
      <c r="B11" s="35" t="s">
        <v>86</v>
      </c>
      <c r="C11" s="35" t="s">
        <v>87</v>
      </c>
      <c r="D11" s="42">
        <v>-3</v>
      </c>
    </row>
    <row r="12" spans="1:4" ht="15.5" x14ac:dyDescent="0.3">
      <c r="A12" s="33">
        <v>10</v>
      </c>
      <c r="B12" s="35" t="s">
        <v>47</v>
      </c>
      <c r="C12" s="35" t="s">
        <v>88</v>
      </c>
      <c r="D12" s="42">
        <v>6.8</v>
      </c>
    </row>
    <row r="13" spans="1:4" ht="15.5" x14ac:dyDescent="0.3">
      <c r="A13" s="33">
        <v>11</v>
      </c>
      <c r="B13" s="35" t="s">
        <v>48</v>
      </c>
      <c r="C13" s="35" t="s">
        <v>89</v>
      </c>
      <c r="D13" s="42">
        <v>6.3</v>
      </c>
    </row>
    <row r="14" spans="1:4" ht="15.5" x14ac:dyDescent="0.3">
      <c r="A14" s="33">
        <v>12</v>
      </c>
      <c r="B14" s="35" t="s">
        <v>49</v>
      </c>
      <c r="C14" s="35" t="s">
        <v>90</v>
      </c>
      <c r="D14" s="42">
        <v>8.3000000000000007</v>
      </c>
    </row>
    <row r="15" spans="1:4" ht="15.5" x14ac:dyDescent="0.3">
      <c r="A15" s="33">
        <v>13</v>
      </c>
      <c r="B15" s="35" t="s">
        <v>91</v>
      </c>
      <c r="C15" s="35" t="s">
        <v>92</v>
      </c>
      <c r="D15" s="42">
        <v>5.5</v>
      </c>
    </row>
    <row r="16" spans="1:4" ht="15.5" x14ac:dyDescent="0.3">
      <c r="A16" s="33">
        <v>14</v>
      </c>
      <c r="B16" s="35" t="s">
        <v>93</v>
      </c>
      <c r="C16" s="35" t="s">
        <v>94</v>
      </c>
      <c r="D16" s="42">
        <v>6</v>
      </c>
    </row>
    <row r="17" spans="1:4" ht="15.5" x14ac:dyDescent="0.3">
      <c r="A17" s="33">
        <v>15</v>
      </c>
      <c r="B17" s="35" t="s">
        <v>50</v>
      </c>
      <c r="C17" s="35" t="s">
        <v>51</v>
      </c>
      <c r="D17" s="42">
        <v>-3</v>
      </c>
    </row>
    <row r="18" spans="1:4" ht="15.5" x14ac:dyDescent="0.3">
      <c r="A18" s="33">
        <v>16</v>
      </c>
      <c r="B18" s="35" t="s">
        <v>95</v>
      </c>
      <c r="C18" s="35" t="s">
        <v>96</v>
      </c>
      <c r="D18" s="42">
        <v>5.7</v>
      </c>
    </row>
    <row r="19" spans="1:4" ht="15.5" x14ac:dyDescent="0.3">
      <c r="A19" s="33">
        <v>17</v>
      </c>
      <c r="B19" s="35" t="s">
        <v>52</v>
      </c>
      <c r="C19" s="35" t="s">
        <v>53</v>
      </c>
      <c r="D19" s="42">
        <v>7</v>
      </c>
    </row>
    <row r="20" spans="1:4" ht="15.5" x14ac:dyDescent="0.3">
      <c r="A20" s="33">
        <v>18</v>
      </c>
      <c r="B20" s="35" t="s">
        <v>97</v>
      </c>
      <c r="C20" s="35" t="s">
        <v>98</v>
      </c>
      <c r="D20" s="42">
        <v>6.5</v>
      </c>
    </row>
    <row r="21" spans="1:4" ht="15.5" x14ac:dyDescent="0.3">
      <c r="A21" s="33">
        <v>19</v>
      </c>
      <c r="B21" s="35" t="s">
        <v>54</v>
      </c>
      <c r="C21" s="35" t="s">
        <v>55</v>
      </c>
      <c r="D21" s="42">
        <v>-3</v>
      </c>
    </row>
    <row r="22" spans="1:4" ht="31" x14ac:dyDescent="0.3">
      <c r="A22" s="33">
        <v>20</v>
      </c>
      <c r="B22" s="35" t="s">
        <v>56</v>
      </c>
      <c r="C22" s="35" t="s">
        <v>99</v>
      </c>
      <c r="D22" s="42">
        <v>6.5</v>
      </c>
    </row>
    <row r="23" spans="1:4" ht="15.5" x14ac:dyDescent="0.3">
      <c r="A23" s="33">
        <v>21</v>
      </c>
      <c r="B23" s="35" t="s">
        <v>100</v>
      </c>
      <c r="C23" s="35" t="s">
        <v>101</v>
      </c>
      <c r="D23" s="42">
        <v>6.7</v>
      </c>
    </row>
    <row r="24" spans="1:4" ht="15.5" x14ac:dyDescent="0.3">
      <c r="A24" s="33">
        <v>22</v>
      </c>
      <c r="B24" s="35" t="s">
        <v>102</v>
      </c>
      <c r="C24" s="35" t="s">
        <v>103</v>
      </c>
      <c r="D24" s="42">
        <v>4.5</v>
      </c>
    </row>
    <row r="25" spans="1:4" ht="15.5" x14ac:dyDescent="0.3">
      <c r="A25" s="33">
        <v>23</v>
      </c>
      <c r="B25" s="35" t="s">
        <v>104</v>
      </c>
      <c r="C25" s="35" t="s">
        <v>105</v>
      </c>
      <c r="D25" s="42">
        <v>7.5</v>
      </c>
    </row>
    <row r="26" spans="1:4" ht="15.5" x14ac:dyDescent="0.3">
      <c r="A26" s="33">
        <v>24</v>
      </c>
      <c r="B26" s="35" t="s">
        <v>106</v>
      </c>
      <c r="C26" s="35" t="s">
        <v>107</v>
      </c>
      <c r="D26" s="42">
        <v>8.8000000000000007</v>
      </c>
    </row>
    <row r="27" spans="1:4" ht="15.5" x14ac:dyDescent="0.3">
      <c r="A27" s="33">
        <v>25</v>
      </c>
      <c r="B27" s="35" t="s">
        <v>108</v>
      </c>
      <c r="C27" s="35" t="s">
        <v>109</v>
      </c>
      <c r="D27" s="42">
        <v>6.8</v>
      </c>
    </row>
    <row r="28" spans="1:4" ht="15.5" x14ac:dyDescent="0.3">
      <c r="A28" s="33">
        <v>26</v>
      </c>
      <c r="B28" s="35" t="s">
        <v>110</v>
      </c>
      <c r="C28" s="35" t="s">
        <v>111</v>
      </c>
      <c r="D28" s="42">
        <v>7.8</v>
      </c>
    </row>
    <row r="29" spans="1:4" ht="15.5" x14ac:dyDescent="0.3">
      <c r="A29" s="33">
        <v>27</v>
      </c>
      <c r="B29" s="35" t="s">
        <v>112</v>
      </c>
      <c r="C29" s="35" t="s">
        <v>113</v>
      </c>
      <c r="D29" s="42">
        <v>8.8000000000000007</v>
      </c>
    </row>
    <row r="30" spans="1:4" ht="15.5" x14ac:dyDescent="0.3">
      <c r="A30" s="33">
        <v>28</v>
      </c>
      <c r="B30" s="35" t="s">
        <v>114</v>
      </c>
      <c r="C30" s="35" t="s">
        <v>115</v>
      </c>
      <c r="D30" s="42">
        <v>7.8</v>
      </c>
    </row>
    <row r="31" spans="1:4" ht="15.5" x14ac:dyDescent="0.3">
      <c r="A31" s="33">
        <v>29</v>
      </c>
      <c r="B31" s="35" t="s">
        <v>116</v>
      </c>
      <c r="C31" s="35" t="s">
        <v>117</v>
      </c>
      <c r="D31" s="42">
        <v>7.7</v>
      </c>
    </row>
    <row r="32" spans="1:4" ht="31" x14ac:dyDescent="0.3">
      <c r="A32" s="33">
        <v>30</v>
      </c>
      <c r="B32" s="35" t="s">
        <v>118</v>
      </c>
      <c r="C32" s="35" t="s">
        <v>119</v>
      </c>
      <c r="D32" s="42">
        <v>-3</v>
      </c>
    </row>
    <row r="33" spans="1:4" ht="15.5" x14ac:dyDescent="0.3">
      <c r="A33" s="33">
        <v>31</v>
      </c>
      <c r="B33" s="35" t="s">
        <v>120</v>
      </c>
      <c r="C33" s="35" t="s">
        <v>121</v>
      </c>
      <c r="D33" s="42">
        <v>9.1999999999999993</v>
      </c>
    </row>
    <row r="34" spans="1:4" ht="15.5" x14ac:dyDescent="0.3">
      <c r="A34" s="33">
        <v>32</v>
      </c>
      <c r="B34" s="35" t="s">
        <v>122</v>
      </c>
      <c r="C34" s="35" t="s">
        <v>123</v>
      </c>
      <c r="D34" s="42">
        <v>7.5</v>
      </c>
    </row>
    <row r="35" spans="1:4" ht="31" x14ac:dyDescent="0.3">
      <c r="A35" s="33">
        <v>33</v>
      </c>
      <c r="B35" s="35" t="s">
        <v>124</v>
      </c>
      <c r="C35" s="35" t="s">
        <v>125</v>
      </c>
      <c r="D35" s="42">
        <v>-3</v>
      </c>
    </row>
    <row r="36" spans="1:4" ht="15.5" x14ac:dyDescent="0.3">
      <c r="A36" s="33">
        <v>34</v>
      </c>
      <c r="B36" s="35" t="s">
        <v>126</v>
      </c>
      <c r="C36" s="35" t="s">
        <v>127</v>
      </c>
      <c r="D36" s="42">
        <v>8.3000000000000007</v>
      </c>
    </row>
    <row r="37" spans="1:4" ht="15.5" x14ac:dyDescent="0.3">
      <c r="A37" s="33">
        <v>35</v>
      </c>
      <c r="B37" s="35" t="s">
        <v>128</v>
      </c>
      <c r="C37" s="35" t="s">
        <v>129</v>
      </c>
      <c r="D37" s="42">
        <v>7.5</v>
      </c>
    </row>
    <row r="38" spans="1:4" ht="15.5" x14ac:dyDescent="0.3">
      <c r="A38" s="33">
        <v>36</v>
      </c>
      <c r="B38" s="35" t="s">
        <v>130</v>
      </c>
      <c r="C38" s="35" t="s">
        <v>131</v>
      </c>
      <c r="D38" s="42">
        <v>5.5</v>
      </c>
    </row>
    <row r="39" spans="1:4" ht="15.5" x14ac:dyDescent="0.3">
      <c r="A39" s="33">
        <v>37</v>
      </c>
      <c r="B39" s="35" t="s">
        <v>132</v>
      </c>
      <c r="C39" s="35" t="s">
        <v>133</v>
      </c>
      <c r="D39" s="42">
        <v>6.7</v>
      </c>
    </row>
    <row r="40" spans="1:4" ht="15.5" x14ac:dyDescent="0.3">
      <c r="A40" s="33">
        <v>38</v>
      </c>
      <c r="B40" s="35" t="s">
        <v>134</v>
      </c>
      <c r="C40" s="35" t="s">
        <v>135</v>
      </c>
      <c r="D40" s="42">
        <v>5.5</v>
      </c>
    </row>
    <row r="41" spans="1:4" ht="15.5" x14ac:dyDescent="0.3">
      <c r="A41" s="33">
        <v>39</v>
      </c>
      <c r="B41" s="35" t="s">
        <v>136</v>
      </c>
      <c r="C41" s="35" t="s">
        <v>137</v>
      </c>
      <c r="D41" s="42">
        <v>3.2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8F09A-DC26-43C3-A0B0-0478A80D85B6}">
  <dimension ref="A1:F52"/>
  <sheetViews>
    <sheetView topLeftCell="A23" zoomScale="101" workbookViewId="0">
      <selection activeCell="I33" sqref="I33"/>
    </sheetView>
  </sheetViews>
  <sheetFormatPr defaultRowHeight="14" x14ac:dyDescent="0.3"/>
  <cols>
    <col min="1" max="1" width="22" style="2" bestFit="1" customWidth="1"/>
    <col min="2" max="2" width="19.33203125" style="2" customWidth="1"/>
    <col min="3" max="3" width="21" style="2" bestFit="1" customWidth="1"/>
    <col min="4" max="4" width="4.58203125" customWidth="1"/>
    <col min="5" max="5" width="21.08203125" style="2" customWidth="1"/>
    <col min="6" max="6" width="17.1640625" style="2" bestFit="1" customWidth="1"/>
  </cols>
  <sheetData>
    <row r="1" spans="1:6" x14ac:dyDescent="0.3">
      <c r="A1" s="25" t="s">
        <v>62</v>
      </c>
      <c r="B1" s="25"/>
      <c r="C1" s="25"/>
      <c r="D1" s="9"/>
      <c r="E1" s="26" t="s">
        <v>65</v>
      </c>
      <c r="F1" s="27"/>
    </row>
    <row r="2" spans="1:6" x14ac:dyDescent="0.3">
      <c r="A2" s="10" t="s">
        <v>63</v>
      </c>
      <c r="B2" s="10" t="s">
        <v>19</v>
      </c>
      <c r="C2" s="10" t="s">
        <v>64</v>
      </c>
      <c r="D2" s="11"/>
      <c r="E2" s="10" t="s">
        <v>66</v>
      </c>
      <c r="F2" s="10" t="s">
        <v>67</v>
      </c>
    </row>
    <row r="3" spans="1:6" x14ac:dyDescent="0.3">
      <c r="A3" s="7">
        <v>0</v>
      </c>
      <c r="B3" s="8" t="s">
        <v>68</v>
      </c>
      <c r="C3" s="7">
        <v>0</v>
      </c>
      <c r="D3" s="5"/>
      <c r="E3" s="7">
        <v>0</v>
      </c>
      <c r="F3" s="7">
        <v>1</v>
      </c>
    </row>
    <row r="4" spans="1:6" x14ac:dyDescent="0.3">
      <c r="A4" s="7">
        <v>4</v>
      </c>
      <c r="B4" s="8" t="s">
        <v>69</v>
      </c>
      <c r="C4" s="7">
        <v>1</v>
      </c>
      <c r="D4" s="5"/>
      <c r="E4" s="7">
        <v>1</v>
      </c>
      <c r="F4" s="7">
        <v>0.5</v>
      </c>
    </row>
    <row r="5" spans="1:6" x14ac:dyDescent="0.3">
      <c r="A5" s="7">
        <v>5</v>
      </c>
      <c r="B5" s="8" t="s">
        <v>70</v>
      </c>
      <c r="C5" s="7">
        <v>1.5</v>
      </c>
      <c r="D5" s="5"/>
      <c r="E5" s="7">
        <v>2</v>
      </c>
      <c r="F5" s="7">
        <v>0.25</v>
      </c>
    </row>
    <row r="6" spans="1:6" x14ac:dyDescent="0.3">
      <c r="A6" s="7">
        <v>5.5</v>
      </c>
      <c r="B6" s="8" t="s">
        <v>71</v>
      </c>
      <c r="C6" s="7">
        <v>2</v>
      </c>
      <c r="D6" s="5"/>
      <c r="E6" s="6"/>
      <c r="F6" s="6"/>
    </row>
    <row r="7" spans="1:6" x14ac:dyDescent="0.3">
      <c r="A7" s="7">
        <v>6.5</v>
      </c>
      <c r="B7" s="8" t="s">
        <v>72</v>
      </c>
      <c r="C7" s="7">
        <v>2.5</v>
      </c>
      <c r="D7" s="5"/>
      <c r="E7" s="6"/>
      <c r="F7" s="6"/>
    </row>
    <row r="8" spans="1:6" x14ac:dyDescent="0.3">
      <c r="A8" s="7">
        <v>7</v>
      </c>
      <c r="B8" s="8" t="s">
        <v>73</v>
      </c>
      <c r="C8" s="7">
        <v>3</v>
      </c>
      <c r="D8" s="5"/>
      <c r="E8" s="6"/>
      <c r="F8" s="6"/>
    </row>
    <row r="9" spans="1:6" x14ac:dyDescent="0.3">
      <c r="A9" s="7">
        <v>8</v>
      </c>
      <c r="B9" s="8" t="s">
        <v>74</v>
      </c>
      <c r="C9" s="7">
        <v>3.5</v>
      </c>
      <c r="D9" s="5"/>
      <c r="E9" s="6"/>
      <c r="F9" s="6"/>
    </row>
    <row r="10" spans="1:6" x14ac:dyDescent="0.3">
      <c r="A10" s="7">
        <v>9</v>
      </c>
      <c r="B10" s="8" t="s">
        <v>75</v>
      </c>
      <c r="C10" s="7">
        <v>4</v>
      </c>
      <c r="D10" s="5"/>
      <c r="E10" s="6"/>
      <c r="F10" s="6"/>
    </row>
    <row r="12" spans="1:6" ht="15.5" x14ac:dyDescent="0.3">
      <c r="A12" s="43" t="s">
        <v>140</v>
      </c>
      <c r="B12" s="44"/>
      <c r="C12" s="45"/>
      <c r="D12" s="46"/>
      <c r="E12" s="28" t="s">
        <v>76</v>
      </c>
      <c r="F12" s="29"/>
    </row>
    <row r="13" spans="1:6" ht="27.5" customHeight="1" x14ac:dyDescent="0.3">
      <c r="A13" s="47" t="s">
        <v>1</v>
      </c>
      <c r="B13" s="47" t="s">
        <v>10</v>
      </c>
      <c r="C13" s="47" t="s">
        <v>11</v>
      </c>
      <c r="D13" s="46"/>
      <c r="E13" s="12" t="s">
        <v>19</v>
      </c>
      <c r="F13" s="12" t="s">
        <v>77</v>
      </c>
    </row>
    <row r="14" spans="1:6" ht="15.5" x14ac:dyDescent="0.3">
      <c r="A14" s="33">
        <v>1</v>
      </c>
      <c r="B14" s="35" t="s">
        <v>93</v>
      </c>
      <c r="C14" s="35" t="s">
        <v>94</v>
      </c>
      <c r="D14" s="46"/>
      <c r="E14" s="7" t="s">
        <v>75</v>
      </c>
      <c r="F14" s="6">
        <f>COUNTIF('Tổng hợp điểm'!K:K,E14)</f>
        <v>1</v>
      </c>
    </row>
    <row r="15" spans="1:6" ht="15.5" x14ac:dyDescent="0.3">
      <c r="A15" s="33">
        <v>2</v>
      </c>
      <c r="B15" s="35" t="s">
        <v>41</v>
      </c>
      <c r="C15" s="35" t="s">
        <v>42</v>
      </c>
      <c r="D15" s="46"/>
      <c r="E15" s="7" t="s">
        <v>74</v>
      </c>
      <c r="F15" s="6">
        <f>COUNTIF('Tổng hợp điểm'!K:K,E15)</f>
        <v>5</v>
      </c>
    </row>
    <row r="16" spans="1:6" ht="15.5" x14ac:dyDescent="0.3">
      <c r="A16" s="33">
        <v>3</v>
      </c>
      <c r="B16" s="35" t="s">
        <v>110</v>
      </c>
      <c r="C16" s="35" t="s">
        <v>111</v>
      </c>
      <c r="D16" s="46"/>
      <c r="E16" s="7" t="s">
        <v>73</v>
      </c>
      <c r="F16" s="6">
        <f>COUNTIF('Tổng hợp điểm'!K:K,E16)</f>
        <v>7</v>
      </c>
    </row>
    <row r="17" spans="1:6" ht="15.5" x14ac:dyDescent="0.3">
      <c r="A17" s="33">
        <v>4</v>
      </c>
      <c r="B17" s="35" t="s">
        <v>56</v>
      </c>
      <c r="C17" s="35" t="s">
        <v>99</v>
      </c>
      <c r="D17" s="46"/>
      <c r="E17" s="7" t="s">
        <v>72</v>
      </c>
      <c r="F17" s="6">
        <f>COUNTIF('Tổng hợp điểm'!K:K,E17)</f>
        <v>6</v>
      </c>
    </row>
    <row r="18" spans="1:6" ht="15.5" x14ac:dyDescent="0.3">
      <c r="A18" s="33">
        <v>5</v>
      </c>
      <c r="B18" s="35" t="s">
        <v>108</v>
      </c>
      <c r="C18" s="35" t="s">
        <v>109</v>
      </c>
      <c r="D18" s="46"/>
      <c r="E18" s="7" t="s">
        <v>71</v>
      </c>
      <c r="F18" s="6">
        <f>COUNTIF('Tổng hợp điểm'!K:K,E18)</f>
        <v>9</v>
      </c>
    </row>
    <row r="19" spans="1:6" ht="15.5" x14ac:dyDescent="0.3">
      <c r="A19" s="33">
        <v>6</v>
      </c>
      <c r="B19" s="35" t="s">
        <v>106</v>
      </c>
      <c r="C19" s="35" t="s">
        <v>107</v>
      </c>
      <c r="D19" s="46"/>
      <c r="E19" s="7" t="s">
        <v>70</v>
      </c>
      <c r="F19" s="6">
        <f>COUNTIF('Tổng hợp điểm'!K:K,E19)</f>
        <v>1</v>
      </c>
    </row>
    <row r="20" spans="1:6" ht="15.5" x14ac:dyDescent="0.3">
      <c r="A20" s="33">
        <v>7</v>
      </c>
      <c r="B20" s="35" t="s">
        <v>132</v>
      </c>
      <c r="C20" s="35" t="s">
        <v>133</v>
      </c>
      <c r="D20" s="46"/>
      <c r="E20" s="7" t="s">
        <v>69</v>
      </c>
      <c r="F20" s="6">
        <f>COUNTIF('Tổng hợp điểm'!K:K,E20)</f>
        <v>1</v>
      </c>
    </row>
    <row r="21" spans="1:6" ht="15.5" x14ac:dyDescent="0.3">
      <c r="A21" s="33">
        <v>8</v>
      </c>
      <c r="B21" s="35" t="s">
        <v>47</v>
      </c>
      <c r="C21" s="35" t="s">
        <v>88</v>
      </c>
      <c r="D21" s="46"/>
      <c r="E21" s="7" t="s">
        <v>68</v>
      </c>
      <c r="F21" s="6">
        <f>COUNTIF('Tổng hợp điểm'!K:K,E21)</f>
        <v>9</v>
      </c>
    </row>
    <row r="22" spans="1:6" ht="15.5" x14ac:dyDescent="0.3">
      <c r="A22" s="33">
        <v>9</v>
      </c>
      <c r="B22" s="35" t="s">
        <v>116</v>
      </c>
      <c r="C22" s="35" t="s">
        <v>117</v>
      </c>
      <c r="D22" s="46"/>
      <c r="E22" s="6"/>
      <c r="F22" s="6"/>
    </row>
    <row r="23" spans="1:6" ht="15.5" x14ac:dyDescent="0.3">
      <c r="A23" s="33">
        <v>10</v>
      </c>
      <c r="B23" s="35" t="s">
        <v>104</v>
      </c>
      <c r="C23" s="35" t="s">
        <v>105</v>
      </c>
      <c r="D23" s="46"/>
      <c r="E23" s="26" t="s">
        <v>79</v>
      </c>
      <c r="F23" s="27"/>
    </row>
    <row r="24" spans="1:6" ht="15.5" x14ac:dyDescent="0.3">
      <c r="A24" s="33">
        <v>11</v>
      </c>
      <c r="B24" s="35" t="s">
        <v>45</v>
      </c>
      <c r="C24" s="35" t="s">
        <v>46</v>
      </c>
      <c r="D24" s="46"/>
      <c r="E24" s="51" t="s">
        <v>80</v>
      </c>
      <c r="F24" s="22" cm="1">
        <f t="array" ref="F24">SUMPRODUCT((VALUE('Tổng hợp điểm'!G7:G45)=0) + (VALUE('Tổng hợp điểm'!H7:H45)=-3))</f>
        <v>9</v>
      </c>
    </row>
    <row r="25" spans="1:6" ht="15.5" x14ac:dyDescent="0.3">
      <c r="A25" s="33">
        <v>12</v>
      </c>
      <c r="B25" s="35" t="s">
        <v>102</v>
      </c>
      <c r="C25" s="35" t="s">
        <v>103</v>
      </c>
      <c r="D25" s="46"/>
      <c r="E25" s="52"/>
      <c r="F25" s="23"/>
    </row>
    <row r="26" spans="1:6" ht="15.5" x14ac:dyDescent="0.3">
      <c r="A26" s="33">
        <v>13</v>
      </c>
      <c r="B26" s="35" t="s">
        <v>78</v>
      </c>
      <c r="C26" s="35" t="s">
        <v>43</v>
      </c>
      <c r="D26" s="46"/>
      <c r="E26" s="53"/>
      <c r="F26" s="24"/>
    </row>
    <row r="27" spans="1:6" ht="15.5" customHeight="1" x14ac:dyDescent="0.3">
      <c r="A27" s="33">
        <v>14</v>
      </c>
      <c r="B27" s="35" t="s">
        <v>37</v>
      </c>
      <c r="C27" s="35" t="s">
        <v>38</v>
      </c>
      <c r="D27" s="46"/>
      <c r="E27" s="48" t="s">
        <v>141</v>
      </c>
      <c r="F27" s="54" cm="1">
        <f t="array" ref="F27">SUMPRODUCT( ('Tổng hợp điểm'!J7:J45&gt;=7) * ( ('Tổng hợp điểm'!K7:K45="A") + ('Tổng hợp điểm'!K7:K45="B+") ) )</f>
        <v>6</v>
      </c>
    </row>
    <row r="28" spans="1:6" ht="15.5" x14ac:dyDescent="0.3">
      <c r="A28" s="33">
        <v>15</v>
      </c>
      <c r="B28" s="35" t="s">
        <v>100</v>
      </c>
      <c r="C28" s="35" t="s">
        <v>101</v>
      </c>
      <c r="D28" s="46"/>
      <c r="E28" s="49"/>
      <c r="F28" s="55"/>
    </row>
    <row r="29" spans="1:6" ht="15.5" x14ac:dyDescent="0.3">
      <c r="A29" s="33">
        <v>16</v>
      </c>
      <c r="B29" s="35" t="s">
        <v>112</v>
      </c>
      <c r="C29" s="35" t="s">
        <v>113</v>
      </c>
      <c r="D29" s="46"/>
      <c r="E29" s="50"/>
      <c r="F29" s="56"/>
    </row>
    <row r="30" spans="1:6" ht="15.5" x14ac:dyDescent="0.3">
      <c r="A30" s="33">
        <v>17</v>
      </c>
      <c r="B30" s="35" t="s">
        <v>130</v>
      </c>
      <c r="C30" s="35" t="s">
        <v>131</v>
      </c>
      <c r="D30" s="46"/>
    </row>
    <row r="31" spans="1:6" ht="15.5" x14ac:dyDescent="0.3">
      <c r="A31" s="33">
        <v>18</v>
      </c>
      <c r="B31" s="35" t="s">
        <v>95</v>
      </c>
      <c r="C31" s="35" t="s">
        <v>96</v>
      </c>
      <c r="D31" s="46"/>
    </row>
    <row r="32" spans="1:6" ht="15.5" x14ac:dyDescent="0.3">
      <c r="A32" s="33">
        <v>19</v>
      </c>
      <c r="B32" s="35" t="s">
        <v>50</v>
      </c>
      <c r="C32" s="35" t="s">
        <v>51</v>
      </c>
      <c r="D32" s="46"/>
    </row>
    <row r="33" spans="1:4" ht="15.5" x14ac:dyDescent="0.3">
      <c r="A33" s="33">
        <v>20</v>
      </c>
      <c r="B33" s="35" t="s">
        <v>126</v>
      </c>
      <c r="C33" s="35" t="s">
        <v>127</v>
      </c>
      <c r="D33" s="46"/>
    </row>
    <row r="34" spans="1:4" ht="15.5" x14ac:dyDescent="0.3">
      <c r="A34" s="33">
        <v>21</v>
      </c>
      <c r="B34" s="35" t="s">
        <v>52</v>
      </c>
      <c r="C34" s="35" t="s">
        <v>53</v>
      </c>
      <c r="D34" s="46"/>
    </row>
    <row r="35" spans="1:4" ht="15.5" x14ac:dyDescent="0.3">
      <c r="A35" s="33">
        <v>22</v>
      </c>
      <c r="B35" s="35" t="s">
        <v>97</v>
      </c>
      <c r="C35" s="35" t="s">
        <v>98</v>
      </c>
      <c r="D35" s="46"/>
    </row>
    <row r="36" spans="1:4" ht="31" x14ac:dyDescent="0.3">
      <c r="A36" s="33">
        <v>23</v>
      </c>
      <c r="B36" s="35" t="s">
        <v>118</v>
      </c>
      <c r="C36" s="35" t="s">
        <v>119</v>
      </c>
      <c r="D36" s="46"/>
    </row>
    <row r="37" spans="1:4" ht="15.5" x14ac:dyDescent="0.3">
      <c r="A37" s="33">
        <v>24</v>
      </c>
      <c r="B37" s="35" t="s">
        <v>39</v>
      </c>
      <c r="C37" s="35" t="s">
        <v>40</v>
      </c>
      <c r="D37" s="46"/>
    </row>
    <row r="38" spans="1:4" ht="15.5" x14ac:dyDescent="0.3">
      <c r="A38" s="33">
        <v>25</v>
      </c>
      <c r="B38" s="35" t="s">
        <v>134</v>
      </c>
      <c r="C38" s="35" t="s">
        <v>135</v>
      </c>
      <c r="D38" s="46"/>
    </row>
    <row r="39" spans="1:4" ht="15.5" x14ac:dyDescent="0.3">
      <c r="A39" s="33">
        <v>26</v>
      </c>
      <c r="B39" s="35" t="s">
        <v>36</v>
      </c>
      <c r="C39" s="35" t="s">
        <v>60</v>
      </c>
      <c r="D39" s="46"/>
    </row>
    <row r="40" spans="1:4" ht="31" x14ac:dyDescent="0.3">
      <c r="A40" s="33">
        <v>27</v>
      </c>
      <c r="B40" s="35" t="s">
        <v>124</v>
      </c>
      <c r="C40" s="35" t="s">
        <v>125</v>
      </c>
      <c r="D40" s="46"/>
    </row>
    <row r="41" spans="1:4" ht="15.5" x14ac:dyDescent="0.3">
      <c r="A41" s="33">
        <v>28</v>
      </c>
      <c r="B41" s="35" t="s">
        <v>49</v>
      </c>
      <c r="C41" s="35" t="s">
        <v>90</v>
      </c>
      <c r="D41" s="46"/>
    </row>
    <row r="42" spans="1:4" ht="15.5" x14ac:dyDescent="0.3">
      <c r="A42" s="33">
        <v>29</v>
      </c>
      <c r="B42" s="35" t="s">
        <v>114</v>
      </c>
      <c r="C42" s="35" t="s">
        <v>115</v>
      </c>
      <c r="D42" s="46"/>
    </row>
    <row r="43" spans="1:4" ht="15.5" x14ac:dyDescent="0.3">
      <c r="A43" s="33">
        <v>30</v>
      </c>
      <c r="B43" s="35" t="s">
        <v>44</v>
      </c>
      <c r="C43" s="35" t="s">
        <v>83</v>
      </c>
      <c r="D43" s="46"/>
    </row>
    <row r="44" spans="1:4" ht="15.5" x14ac:dyDescent="0.3">
      <c r="A44" s="33">
        <v>31</v>
      </c>
      <c r="B44" s="35" t="s">
        <v>84</v>
      </c>
      <c r="C44" s="35" t="s">
        <v>85</v>
      </c>
      <c r="D44" s="46"/>
    </row>
    <row r="45" spans="1:4" ht="15.5" x14ac:dyDescent="0.3">
      <c r="A45" s="33">
        <v>32</v>
      </c>
      <c r="B45" s="35" t="s">
        <v>54</v>
      </c>
      <c r="C45" s="35" t="s">
        <v>55</v>
      </c>
      <c r="D45" s="46"/>
    </row>
    <row r="46" spans="1:4" ht="15.5" x14ac:dyDescent="0.3">
      <c r="A46" s="33">
        <v>33</v>
      </c>
      <c r="B46" s="35" t="s">
        <v>120</v>
      </c>
      <c r="C46" s="35" t="s">
        <v>121</v>
      </c>
      <c r="D46" s="46"/>
    </row>
    <row r="47" spans="1:4" ht="15.5" x14ac:dyDescent="0.3">
      <c r="A47" s="33">
        <v>34</v>
      </c>
      <c r="B47" s="35" t="s">
        <v>86</v>
      </c>
      <c r="C47" s="35" t="s">
        <v>87</v>
      </c>
      <c r="D47" s="46"/>
    </row>
    <row r="48" spans="1:4" ht="15.5" x14ac:dyDescent="0.3">
      <c r="A48" s="33">
        <v>35</v>
      </c>
      <c r="B48" s="35" t="s">
        <v>48</v>
      </c>
      <c r="C48" s="35" t="s">
        <v>89</v>
      </c>
      <c r="D48" s="46"/>
    </row>
    <row r="49" spans="1:4" ht="15.5" x14ac:dyDescent="0.3">
      <c r="A49" s="33">
        <v>36</v>
      </c>
      <c r="B49" s="35" t="s">
        <v>128</v>
      </c>
      <c r="C49" s="35" t="s">
        <v>129</v>
      </c>
      <c r="D49" s="46"/>
    </row>
    <row r="50" spans="1:4" ht="15.5" x14ac:dyDescent="0.3">
      <c r="A50" s="33">
        <v>37</v>
      </c>
      <c r="B50" s="35" t="s">
        <v>122</v>
      </c>
      <c r="C50" s="35" t="s">
        <v>123</v>
      </c>
      <c r="D50" s="46"/>
    </row>
    <row r="51" spans="1:4" ht="15.5" x14ac:dyDescent="0.3">
      <c r="A51" s="33">
        <v>38</v>
      </c>
      <c r="B51" s="35" t="s">
        <v>136</v>
      </c>
      <c r="C51" s="35" t="s">
        <v>137</v>
      </c>
      <c r="D51" s="46"/>
    </row>
    <row r="52" spans="1:4" ht="15.5" x14ac:dyDescent="0.3">
      <c r="A52" s="33">
        <v>39</v>
      </c>
      <c r="B52" s="35" t="s">
        <v>91</v>
      </c>
      <c r="C52" s="35" t="s">
        <v>92</v>
      </c>
      <c r="D52" s="46"/>
    </row>
  </sheetData>
  <mergeCells count="9">
    <mergeCell ref="E27:E29"/>
    <mergeCell ref="F27:F29"/>
    <mergeCell ref="E24:E26"/>
    <mergeCell ref="F24:F26"/>
    <mergeCell ref="A1:C1"/>
    <mergeCell ref="E1:F1"/>
    <mergeCell ref="A12:C12"/>
    <mergeCell ref="E12:F12"/>
    <mergeCell ref="E23:F2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0FC8C-8DA2-47C6-9AA4-C1AACD0CD501}">
  <dimension ref="A1:K27"/>
  <sheetViews>
    <sheetView topLeftCell="A15" zoomScale="96" workbookViewId="0">
      <selection sqref="A1:K27"/>
    </sheetView>
  </sheetViews>
  <sheetFormatPr defaultRowHeight="14" x14ac:dyDescent="0.3"/>
  <cols>
    <col min="2" max="2" width="13.4140625" bestFit="1" customWidth="1"/>
    <col min="3" max="3" width="22" bestFit="1" customWidth="1"/>
    <col min="10" max="10" width="9.4140625" customWidth="1"/>
  </cols>
  <sheetData>
    <row r="1" spans="1:11" ht="56" customHeight="1" x14ac:dyDescent="0.3">
      <c r="A1" s="57" t="s">
        <v>1</v>
      </c>
      <c r="B1" s="58" t="s">
        <v>10</v>
      </c>
      <c r="C1" s="58" t="s">
        <v>11</v>
      </c>
      <c r="D1" s="58" t="s">
        <v>12</v>
      </c>
      <c r="E1" s="58" t="s">
        <v>13</v>
      </c>
      <c r="F1" s="58" t="s">
        <v>14</v>
      </c>
      <c r="G1" s="58" t="s">
        <v>15</v>
      </c>
      <c r="H1" s="58" t="s">
        <v>16</v>
      </c>
      <c r="I1" s="17" t="s">
        <v>17</v>
      </c>
      <c r="J1" s="17" t="s">
        <v>18</v>
      </c>
      <c r="K1" s="17" t="s">
        <v>19</v>
      </c>
    </row>
    <row r="2" spans="1:11" ht="16.5" x14ac:dyDescent="0.3">
      <c r="A2" s="33">
        <v>1</v>
      </c>
      <c r="B2" s="35" t="s">
        <v>20</v>
      </c>
      <c r="C2" s="59" t="s">
        <v>60</v>
      </c>
      <c r="D2" s="36">
        <v>0.45</v>
      </c>
      <c r="E2" s="36">
        <v>0.25</v>
      </c>
      <c r="F2" s="36">
        <v>0.3</v>
      </c>
      <c r="G2" s="36">
        <v>0.5</v>
      </c>
      <c r="H2" s="42">
        <v>4.2</v>
      </c>
      <c r="I2" s="18">
        <v>4</v>
      </c>
      <c r="J2" s="16">
        <v>5</v>
      </c>
      <c r="K2" s="16" t="s">
        <v>70</v>
      </c>
    </row>
    <row r="3" spans="1:11" ht="16.5" x14ac:dyDescent="0.3">
      <c r="A3" s="33">
        <v>2</v>
      </c>
      <c r="B3" s="35" t="s">
        <v>21</v>
      </c>
      <c r="C3" s="59" t="s">
        <v>38</v>
      </c>
      <c r="D3" s="36">
        <v>0.5</v>
      </c>
      <c r="E3" s="36">
        <v>0.35</v>
      </c>
      <c r="F3" s="36">
        <v>0.4</v>
      </c>
      <c r="G3" s="36">
        <v>1</v>
      </c>
      <c r="H3" s="42">
        <v>5.8</v>
      </c>
      <c r="I3" s="18">
        <v>5.7</v>
      </c>
      <c r="J3" s="16">
        <v>6.2</v>
      </c>
      <c r="K3" s="16" t="s">
        <v>71</v>
      </c>
    </row>
    <row r="4" spans="1:11" ht="16.5" x14ac:dyDescent="0.3">
      <c r="A4" s="33">
        <v>3</v>
      </c>
      <c r="B4" s="35" t="s">
        <v>22</v>
      </c>
      <c r="C4" s="59" t="s">
        <v>40</v>
      </c>
      <c r="D4" s="36">
        <v>0.25</v>
      </c>
      <c r="E4" s="36">
        <v>0.25</v>
      </c>
      <c r="F4" s="36">
        <v>0.3</v>
      </c>
      <c r="G4" s="36">
        <v>0.5</v>
      </c>
      <c r="H4" s="42">
        <v>5.8</v>
      </c>
      <c r="I4" s="18">
        <v>4.8</v>
      </c>
      <c r="J4" s="16">
        <v>5.8</v>
      </c>
      <c r="K4" s="16" t="s">
        <v>71</v>
      </c>
    </row>
    <row r="5" spans="1:11" ht="16.5" x14ac:dyDescent="0.3">
      <c r="A5" s="33">
        <v>4</v>
      </c>
      <c r="B5" s="35" t="s">
        <v>23</v>
      </c>
      <c r="C5" s="59" t="s">
        <v>42</v>
      </c>
      <c r="D5" s="36">
        <v>0.4</v>
      </c>
      <c r="E5" s="36">
        <v>0.25</v>
      </c>
      <c r="F5" s="36">
        <v>0.35</v>
      </c>
      <c r="G5" s="36">
        <v>1</v>
      </c>
      <c r="H5" s="42">
        <v>4.5</v>
      </c>
      <c r="I5" s="18">
        <v>4.7</v>
      </c>
      <c r="J5" s="16">
        <v>5.7</v>
      </c>
      <c r="K5" s="16" t="s">
        <v>71</v>
      </c>
    </row>
    <row r="6" spans="1:11" ht="16.5" x14ac:dyDescent="0.3">
      <c r="A6" s="33">
        <v>5</v>
      </c>
      <c r="B6" s="35" t="s">
        <v>24</v>
      </c>
      <c r="C6" s="59" t="s">
        <v>43</v>
      </c>
      <c r="D6" s="36">
        <v>0.45</v>
      </c>
      <c r="E6" s="36">
        <v>0.4</v>
      </c>
      <c r="F6" s="36">
        <v>0.35</v>
      </c>
      <c r="G6" s="36">
        <v>0.75</v>
      </c>
      <c r="H6" s="42">
        <v>5.5</v>
      </c>
      <c r="I6" s="18">
        <v>5.3</v>
      </c>
      <c r="J6" s="16">
        <v>5.6</v>
      </c>
      <c r="K6" s="16" t="s">
        <v>71</v>
      </c>
    </row>
    <row r="7" spans="1:11" ht="16.5" x14ac:dyDescent="0.3">
      <c r="A7" s="33">
        <v>7</v>
      </c>
      <c r="B7" s="35" t="s">
        <v>81</v>
      </c>
      <c r="C7" s="59" t="s">
        <v>46</v>
      </c>
      <c r="D7" s="36">
        <v>0.4</v>
      </c>
      <c r="E7" s="36">
        <v>0.4</v>
      </c>
      <c r="F7" s="36">
        <v>0.4</v>
      </c>
      <c r="G7" s="36">
        <v>1</v>
      </c>
      <c r="H7" s="42">
        <v>5.3</v>
      </c>
      <c r="I7" s="18">
        <v>5.4</v>
      </c>
      <c r="J7" s="16">
        <v>6.4</v>
      </c>
      <c r="K7" s="16" t="s">
        <v>71</v>
      </c>
    </row>
    <row r="8" spans="1:11" ht="16.5" x14ac:dyDescent="0.3">
      <c r="A8" s="33">
        <v>9</v>
      </c>
      <c r="B8" s="35" t="s">
        <v>143</v>
      </c>
      <c r="C8" s="59" t="s">
        <v>87</v>
      </c>
      <c r="D8" s="36">
        <v>0.5</v>
      </c>
      <c r="E8" s="36">
        <v>0.4</v>
      </c>
      <c r="F8" s="36">
        <v>0.4</v>
      </c>
      <c r="G8" s="36">
        <v>1</v>
      </c>
      <c r="H8" s="42">
        <v>-3</v>
      </c>
      <c r="I8" s="18">
        <v>0</v>
      </c>
      <c r="J8" s="16">
        <v>0</v>
      </c>
      <c r="K8" s="16" t="s">
        <v>68</v>
      </c>
    </row>
    <row r="9" spans="1:11" ht="16.5" x14ac:dyDescent="0.3">
      <c r="A9" s="33">
        <v>10</v>
      </c>
      <c r="B9" s="35" t="s">
        <v>26</v>
      </c>
      <c r="C9" s="59" t="s">
        <v>88</v>
      </c>
      <c r="D9" s="36">
        <v>0.45</v>
      </c>
      <c r="E9" s="36">
        <v>0.4</v>
      </c>
      <c r="F9" s="36">
        <v>0.45</v>
      </c>
      <c r="G9" s="39">
        <v>0</v>
      </c>
      <c r="H9" s="42">
        <v>6.8</v>
      </c>
      <c r="I9" s="18">
        <v>5.4</v>
      </c>
      <c r="J9" s="16">
        <v>0</v>
      </c>
      <c r="K9" s="16" t="s">
        <v>68</v>
      </c>
    </row>
    <row r="10" spans="1:11" ht="16.5" x14ac:dyDescent="0.3">
      <c r="A10" s="33">
        <v>11</v>
      </c>
      <c r="B10" s="35" t="s">
        <v>27</v>
      </c>
      <c r="C10" s="59" t="s">
        <v>89</v>
      </c>
      <c r="D10" s="36">
        <v>0.45</v>
      </c>
      <c r="E10" s="36">
        <v>0.4</v>
      </c>
      <c r="F10" s="36">
        <v>0.4</v>
      </c>
      <c r="G10" s="36">
        <v>0.75</v>
      </c>
      <c r="H10" s="42">
        <v>6.3</v>
      </c>
      <c r="I10" s="18">
        <v>5.8</v>
      </c>
      <c r="J10" s="16">
        <v>6.8</v>
      </c>
      <c r="K10" s="16" t="s">
        <v>72</v>
      </c>
    </row>
    <row r="11" spans="1:11" ht="16.5" x14ac:dyDescent="0.3">
      <c r="A11" s="33">
        <v>13</v>
      </c>
      <c r="B11" s="35" t="s">
        <v>144</v>
      </c>
      <c r="C11" s="59" t="s">
        <v>92</v>
      </c>
      <c r="D11" s="36">
        <v>0.4</v>
      </c>
      <c r="E11" s="36">
        <v>0.5</v>
      </c>
      <c r="F11" s="36">
        <v>0.5</v>
      </c>
      <c r="G11" s="36">
        <v>1.2</v>
      </c>
      <c r="H11" s="42">
        <v>5.5</v>
      </c>
      <c r="I11" s="18">
        <v>5.9</v>
      </c>
      <c r="J11" s="16">
        <v>6.9</v>
      </c>
      <c r="K11" s="16" t="s">
        <v>72</v>
      </c>
    </row>
    <row r="12" spans="1:11" ht="16.5" x14ac:dyDescent="0.3">
      <c r="A12" s="33">
        <v>14</v>
      </c>
      <c r="B12" s="35" t="s">
        <v>145</v>
      </c>
      <c r="C12" s="59" t="s">
        <v>94</v>
      </c>
      <c r="D12" s="36">
        <v>0.5</v>
      </c>
      <c r="E12" s="36">
        <v>0.5</v>
      </c>
      <c r="F12" s="36">
        <v>0.45</v>
      </c>
      <c r="G12" s="36">
        <v>0.3</v>
      </c>
      <c r="H12" s="42">
        <v>6</v>
      </c>
      <c r="I12" s="18">
        <v>5.4</v>
      </c>
      <c r="J12" s="16">
        <v>6.4</v>
      </c>
      <c r="K12" s="16" t="s">
        <v>71</v>
      </c>
    </row>
    <row r="13" spans="1:11" ht="16.5" x14ac:dyDescent="0.3">
      <c r="A13" s="33">
        <v>15</v>
      </c>
      <c r="B13" s="35" t="s">
        <v>29</v>
      </c>
      <c r="C13" s="59" t="s">
        <v>51</v>
      </c>
      <c r="D13" s="36">
        <v>0.4</v>
      </c>
      <c r="E13" s="36">
        <v>0.45</v>
      </c>
      <c r="F13" s="36">
        <v>0.4</v>
      </c>
      <c r="G13" s="36">
        <v>0.3</v>
      </c>
      <c r="H13" s="42">
        <v>-3</v>
      </c>
      <c r="I13" s="18">
        <v>0</v>
      </c>
      <c r="J13" s="16">
        <v>0</v>
      </c>
      <c r="K13" s="16" t="s">
        <v>68</v>
      </c>
    </row>
    <row r="14" spans="1:11" ht="16.5" x14ac:dyDescent="0.3">
      <c r="A14" s="33">
        <v>16</v>
      </c>
      <c r="B14" s="35" t="s">
        <v>146</v>
      </c>
      <c r="C14" s="59" t="s">
        <v>96</v>
      </c>
      <c r="D14" s="36">
        <v>0.4</v>
      </c>
      <c r="E14" s="36">
        <v>0.45</v>
      </c>
      <c r="F14" s="36">
        <v>0.45</v>
      </c>
      <c r="G14" s="36">
        <v>1</v>
      </c>
      <c r="H14" s="42">
        <v>5.7</v>
      </c>
      <c r="I14" s="18">
        <v>5.7</v>
      </c>
      <c r="J14" s="16">
        <v>6.7</v>
      </c>
      <c r="K14" s="16" t="s">
        <v>72</v>
      </c>
    </row>
    <row r="15" spans="1:11" ht="16.5" x14ac:dyDescent="0.3">
      <c r="A15" s="33">
        <v>18</v>
      </c>
      <c r="B15" s="35" t="s">
        <v>147</v>
      </c>
      <c r="C15" s="59" t="s">
        <v>98</v>
      </c>
      <c r="D15" s="36">
        <v>0.4</v>
      </c>
      <c r="E15" s="36">
        <v>0.4</v>
      </c>
      <c r="F15" s="36">
        <v>0.4</v>
      </c>
      <c r="G15" s="36">
        <v>0.3</v>
      </c>
      <c r="H15" s="42">
        <v>6.5</v>
      </c>
      <c r="I15" s="18">
        <v>5.4</v>
      </c>
      <c r="J15" s="16">
        <v>6.4</v>
      </c>
      <c r="K15" s="16" t="s">
        <v>71</v>
      </c>
    </row>
    <row r="16" spans="1:11" ht="16.5" x14ac:dyDescent="0.3">
      <c r="A16" s="33">
        <v>19</v>
      </c>
      <c r="B16" s="35" t="s">
        <v>31</v>
      </c>
      <c r="C16" s="59" t="s">
        <v>55</v>
      </c>
      <c r="D16" s="36">
        <v>0.4</v>
      </c>
      <c r="E16" s="36">
        <v>0.4</v>
      </c>
      <c r="F16" s="36">
        <v>0.35</v>
      </c>
      <c r="G16" s="36">
        <v>1.35</v>
      </c>
      <c r="H16" s="42">
        <v>-3</v>
      </c>
      <c r="I16" s="18">
        <v>0</v>
      </c>
      <c r="J16" s="16">
        <v>0</v>
      </c>
      <c r="K16" s="16" t="s">
        <v>68</v>
      </c>
    </row>
    <row r="17" spans="1:11" ht="16.5" x14ac:dyDescent="0.3">
      <c r="A17" s="33">
        <v>20</v>
      </c>
      <c r="B17" s="35" t="s">
        <v>32</v>
      </c>
      <c r="C17" s="59" t="s">
        <v>99</v>
      </c>
      <c r="D17" s="36">
        <v>0.35</v>
      </c>
      <c r="E17" s="36">
        <v>0.4</v>
      </c>
      <c r="F17" s="36">
        <v>0</v>
      </c>
      <c r="G17" s="36">
        <v>0.85</v>
      </c>
      <c r="H17" s="42">
        <v>6.5</v>
      </c>
      <c r="I17" s="18">
        <v>5.5</v>
      </c>
      <c r="J17" s="16">
        <v>6.5</v>
      </c>
      <c r="K17" s="16" t="s">
        <v>72</v>
      </c>
    </row>
    <row r="18" spans="1:11" ht="16.5" x14ac:dyDescent="0.3">
      <c r="A18" s="33">
        <v>22</v>
      </c>
      <c r="B18" s="35" t="s">
        <v>149</v>
      </c>
      <c r="C18" s="59" t="s">
        <v>103</v>
      </c>
      <c r="D18" s="36">
        <v>0.4</v>
      </c>
      <c r="E18" s="36">
        <v>0.4</v>
      </c>
      <c r="F18" s="36">
        <v>0.4</v>
      </c>
      <c r="G18" s="36">
        <v>0</v>
      </c>
      <c r="H18" s="42">
        <v>4.5</v>
      </c>
      <c r="I18" s="18">
        <v>3.9</v>
      </c>
      <c r="J18" s="16">
        <v>0</v>
      </c>
      <c r="K18" s="16" t="s">
        <v>68</v>
      </c>
    </row>
    <row r="19" spans="1:11" ht="16.5" x14ac:dyDescent="0.3">
      <c r="A19" s="33">
        <v>25</v>
      </c>
      <c r="B19" s="35" t="s">
        <v>152</v>
      </c>
      <c r="C19" s="59" t="s">
        <v>109</v>
      </c>
      <c r="D19" s="36">
        <v>0.3</v>
      </c>
      <c r="E19" s="36">
        <v>0.3</v>
      </c>
      <c r="F19" s="36">
        <v>0.4</v>
      </c>
      <c r="G19" s="36">
        <v>0.75</v>
      </c>
      <c r="H19" s="42">
        <v>6.8</v>
      </c>
      <c r="I19" s="18">
        <v>5.8</v>
      </c>
      <c r="J19" s="16">
        <v>6.3</v>
      </c>
      <c r="K19" s="16" t="s">
        <v>71</v>
      </c>
    </row>
    <row r="20" spans="1:11" ht="16.5" x14ac:dyDescent="0.3">
      <c r="A20" s="33">
        <v>29</v>
      </c>
      <c r="B20" s="35" t="s">
        <v>156</v>
      </c>
      <c r="C20" s="59" t="s">
        <v>117</v>
      </c>
      <c r="D20" s="36">
        <v>0.5</v>
      </c>
      <c r="E20" s="36">
        <v>0.5</v>
      </c>
      <c r="F20" s="36">
        <v>0.5</v>
      </c>
      <c r="G20" s="39">
        <v>0</v>
      </c>
      <c r="H20" s="42">
        <v>7.7</v>
      </c>
      <c r="I20" s="18">
        <v>6.1</v>
      </c>
      <c r="J20" s="16">
        <v>0</v>
      </c>
      <c r="K20" s="16" t="s">
        <v>68</v>
      </c>
    </row>
    <row r="21" spans="1:11" ht="16.5" x14ac:dyDescent="0.3">
      <c r="A21" s="33">
        <v>30</v>
      </c>
      <c r="B21" s="35" t="s">
        <v>157</v>
      </c>
      <c r="C21" s="59" t="s">
        <v>119</v>
      </c>
      <c r="D21" s="36">
        <v>0.5</v>
      </c>
      <c r="E21" s="36">
        <v>0.4</v>
      </c>
      <c r="F21" s="36">
        <v>0.45</v>
      </c>
      <c r="G21" s="36">
        <v>1</v>
      </c>
      <c r="H21" s="42">
        <v>-3</v>
      </c>
      <c r="I21" s="18">
        <v>0</v>
      </c>
      <c r="J21" s="16">
        <v>0</v>
      </c>
      <c r="K21" s="16" t="s">
        <v>68</v>
      </c>
    </row>
    <row r="22" spans="1:11" ht="16.5" x14ac:dyDescent="0.3">
      <c r="A22" s="33">
        <v>33</v>
      </c>
      <c r="B22" s="35" t="s">
        <v>160</v>
      </c>
      <c r="C22" s="59" t="s">
        <v>125</v>
      </c>
      <c r="D22" s="36">
        <v>0.4</v>
      </c>
      <c r="E22" s="36">
        <v>0.45</v>
      </c>
      <c r="F22" s="36">
        <v>0.45</v>
      </c>
      <c r="G22" s="36">
        <v>1</v>
      </c>
      <c r="H22" s="42">
        <v>-3</v>
      </c>
      <c r="I22" s="18">
        <v>0</v>
      </c>
      <c r="J22" s="16">
        <v>0</v>
      </c>
      <c r="K22" s="16" t="s">
        <v>68</v>
      </c>
    </row>
    <row r="23" spans="1:11" ht="16.5" x14ac:dyDescent="0.3">
      <c r="A23" s="33">
        <v>35</v>
      </c>
      <c r="B23" s="35" t="s">
        <v>162</v>
      </c>
      <c r="C23" s="59" t="s">
        <v>129</v>
      </c>
      <c r="D23" s="36">
        <v>0.5</v>
      </c>
      <c r="E23" s="36">
        <v>0</v>
      </c>
      <c r="F23" s="36">
        <v>0</v>
      </c>
      <c r="G23" s="36">
        <v>0</v>
      </c>
      <c r="H23" s="42">
        <v>7.5</v>
      </c>
      <c r="I23" s="18">
        <v>5</v>
      </c>
      <c r="J23" s="16">
        <v>0</v>
      </c>
      <c r="K23" s="16" t="s">
        <v>68</v>
      </c>
    </row>
    <row r="24" spans="1:11" ht="16.5" x14ac:dyDescent="0.3">
      <c r="A24" s="33">
        <v>36</v>
      </c>
      <c r="B24" s="35" t="s">
        <v>163</v>
      </c>
      <c r="C24" s="59" t="s">
        <v>131</v>
      </c>
      <c r="D24" s="36">
        <v>0.5</v>
      </c>
      <c r="E24" s="36">
        <v>0.35</v>
      </c>
      <c r="F24" s="36">
        <v>0.45</v>
      </c>
      <c r="G24" s="36">
        <v>0.5</v>
      </c>
      <c r="H24" s="42">
        <v>5.5</v>
      </c>
      <c r="I24" s="18">
        <v>5.0999999999999996</v>
      </c>
      <c r="J24" s="16">
        <v>5.6</v>
      </c>
      <c r="K24" s="16" t="s">
        <v>71</v>
      </c>
    </row>
    <row r="25" spans="1:11" ht="16.5" x14ac:dyDescent="0.3">
      <c r="A25" s="33">
        <v>37</v>
      </c>
      <c r="B25" s="35" t="s">
        <v>164</v>
      </c>
      <c r="C25" s="59" t="s">
        <v>133</v>
      </c>
      <c r="D25" s="36">
        <v>0.5</v>
      </c>
      <c r="E25" s="36">
        <v>0.4</v>
      </c>
      <c r="F25" s="36">
        <v>0.4</v>
      </c>
      <c r="G25" s="36">
        <v>0.3</v>
      </c>
      <c r="H25" s="42">
        <v>6.7</v>
      </c>
      <c r="I25" s="18">
        <v>5.6</v>
      </c>
      <c r="J25" s="16">
        <v>6.6</v>
      </c>
      <c r="K25" s="16" t="s">
        <v>72</v>
      </c>
    </row>
    <row r="26" spans="1:11" ht="16.5" x14ac:dyDescent="0.3">
      <c r="A26" s="33">
        <v>38</v>
      </c>
      <c r="B26" s="35" t="s">
        <v>165</v>
      </c>
      <c r="C26" s="59" t="s">
        <v>135</v>
      </c>
      <c r="D26" s="36">
        <v>0.3</v>
      </c>
      <c r="E26" s="36">
        <v>0.4</v>
      </c>
      <c r="F26" s="36">
        <v>0.45</v>
      </c>
      <c r="G26" s="36">
        <v>1</v>
      </c>
      <c r="H26" s="42">
        <v>5.5</v>
      </c>
      <c r="I26" s="18">
        <v>5.5</v>
      </c>
      <c r="J26" s="16">
        <v>6.5</v>
      </c>
      <c r="K26" s="16" t="s">
        <v>72</v>
      </c>
    </row>
    <row r="27" spans="1:11" ht="16.5" x14ac:dyDescent="0.3">
      <c r="A27" s="33">
        <v>39</v>
      </c>
      <c r="B27" s="35" t="s">
        <v>166</v>
      </c>
      <c r="C27" s="59" t="s">
        <v>137</v>
      </c>
      <c r="D27" s="36">
        <v>0.4</v>
      </c>
      <c r="E27" s="36">
        <v>0.4</v>
      </c>
      <c r="F27" s="36">
        <v>0.4</v>
      </c>
      <c r="G27" s="36">
        <v>0.75</v>
      </c>
      <c r="H27" s="42">
        <v>3.2</v>
      </c>
      <c r="I27" s="18">
        <v>3.9</v>
      </c>
      <c r="J27" s="16">
        <v>4.4000000000000004</v>
      </c>
      <c r="K27" s="16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223DB-79E4-4CC4-8227-582845E0A59E}">
  <dimension ref="A1:K7"/>
  <sheetViews>
    <sheetView tabSelected="1" workbookViewId="0">
      <selection activeCell="L14" sqref="L14"/>
    </sheetView>
  </sheetViews>
  <sheetFormatPr defaultRowHeight="14" x14ac:dyDescent="0.3"/>
  <cols>
    <col min="2" max="2" width="13.4140625" bestFit="1" customWidth="1"/>
    <col min="3" max="3" width="18.75" bestFit="1" customWidth="1"/>
  </cols>
  <sheetData>
    <row r="1" spans="1:11" ht="70" x14ac:dyDescent="0.3">
      <c r="A1" s="57" t="s">
        <v>1</v>
      </c>
      <c r="B1" s="58" t="s">
        <v>10</v>
      </c>
      <c r="C1" s="58" t="s">
        <v>11</v>
      </c>
      <c r="D1" s="58" t="s">
        <v>12</v>
      </c>
      <c r="E1" s="58" t="s">
        <v>13</v>
      </c>
      <c r="F1" s="58" t="s">
        <v>14</v>
      </c>
      <c r="G1" s="58" t="s">
        <v>15</v>
      </c>
      <c r="H1" s="58" t="s">
        <v>16</v>
      </c>
      <c r="I1" s="17" t="s">
        <v>17</v>
      </c>
      <c r="J1" s="17" t="s">
        <v>18</v>
      </c>
      <c r="K1" s="17" t="s">
        <v>19</v>
      </c>
    </row>
    <row r="2" spans="1:11" ht="16.5" x14ac:dyDescent="0.3">
      <c r="A2" s="33">
        <v>6</v>
      </c>
      <c r="B2" s="35" t="s">
        <v>25</v>
      </c>
      <c r="C2" s="59" t="s">
        <v>83</v>
      </c>
      <c r="D2" s="36">
        <v>0.4</v>
      </c>
      <c r="E2" s="36">
        <v>0.45</v>
      </c>
      <c r="F2" s="36">
        <v>0.5</v>
      </c>
      <c r="G2" s="36">
        <v>1.2</v>
      </c>
      <c r="H2" s="42">
        <v>7.5</v>
      </c>
      <c r="I2" s="18">
        <v>7.1</v>
      </c>
      <c r="J2" s="16">
        <v>8.1</v>
      </c>
      <c r="K2" s="16" t="s">
        <v>74</v>
      </c>
    </row>
    <row r="3" spans="1:11" ht="16.5" x14ac:dyDescent="0.3">
      <c r="A3" s="33">
        <v>23</v>
      </c>
      <c r="B3" s="35" t="s">
        <v>150</v>
      </c>
      <c r="C3" s="59" t="s">
        <v>105</v>
      </c>
      <c r="D3" s="36">
        <v>0.5</v>
      </c>
      <c r="E3" s="36">
        <v>0.5</v>
      </c>
      <c r="F3" s="36">
        <v>0.5</v>
      </c>
      <c r="G3" s="36">
        <v>1.5</v>
      </c>
      <c r="H3" s="42">
        <v>7.5</v>
      </c>
      <c r="I3" s="18">
        <v>7.5</v>
      </c>
      <c r="J3" s="16">
        <v>8.5</v>
      </c>
      <c r="K3" s="16" t="s">
        <v>74</v>
      </c>
    </row>
    <row r="4" spans="1:11" ht="16.5" x14ac:dyDescent="0.3">
      <c r="A4" s="33">
        <v>24</v>
      </c>
      <c r="B4" s="35" t="s">
        <v>151</v>
      </c>
      <c r="C4" s="59" t="s">
        <v>107</v>
      </c>
      <c r="D4" s="36">
        <v>0.45</v>
      </c>
      <c r="E4" s="36">
        <v>0.3</v>
      </c>
      <c r="F4" s="36">
        <v>0.45</v>
      </c>
      <c r="G4" s="36">
        <v>1.2</v>
      </c>
      <c r="H4" s="42">
        <v>8.8000000000000007</v>
      </c>
      <c r="I4" s="18">
        <v>7.7</v>
      </c>
      <c r="J4" s="16">
        <v>8</v>
      </c>
      <c r="K4" s="16" t="s">
        <v>74</v>
      </c>
    </row>
    <row r="5" spans="1:11" ht="16.5" x14ac:dyDescent="0.3">
      <c r="A5" s="33">
        <v>27</v>
      </c>
      <c r="B5" s="35" t="s">
        <v>154</v>
      </c>
      <c r="C5" s="59" t="s">
        <v>113</v>
      </c>
      <c r="D5" s="36">
        <v>0.5</v>
      </c>
      <c r="E5" s="36">
        <v>0.4</v>
      </c>
      <c r="F5" s="36">
        <v>0.45</v>
      </c>
      <c r="G5" s="36">
        <v>1.5</v>
      </c>
      <c r="H5" s="42">
        <v>8.8000000000000007</v>
      </c>
      <c r="I5" s="18">
        <v>8.1</v>
      </c>
      <c r="J5" s="16">
        <v>9.1</v>
      </c>
      <c r="K5" s="16" t="s">
        <v>75</v>
      </c>
    </row>
    <row r="6" spans="1:11" ht="16.5" x14ac:dyDescent="0.3">
      <c r="A6" s="33">
        <v>28</v>
      </c>
      <c r="B6" s="35" t="s">
        <v>155</v>
      </c>
      <c r="C6" s="59" t="s">
        <v>115</v>
      </c>
      <c r="D6" s="36">
        <v>0.5</v>
      </c>
      <c r="E6" s="36">
        <v>0.45</v>
      </c>
      <c r="F6" s="36">
        <v>0.45</v>
      </c>
      <c r="G6" s="36">
        <v>1</v>
      </c>
      <c r="H6" s="42">
        <v>7.8</v>
      </c>
      <c r="I6" s="18">
        <v>7.1</v>
      </c>
      <c r="J6" s="16">
        <v>8.1</v>
      </c>
      <c r="K6" s="16" t="s">
        <v>74</v>
      </c>
    </row>
    <row r="7" spans="1:11" ht="33" x14ac:dyDescent="0.3">
      <c r="A7" s="33">
        <v>31</v>
      </c>
      <c r="B7" s="35" t="s">
        <v>158</v>
      </c>
      <c r="C7" s="59" t="s">
        <v>121</v>
      </c>
      <c r="D7" s="36">
        <v>0.4</v>
      </c>
      <c r="E7" s="36">
        <v>0.5</v>
      </c>
      <c r="F7" s="36">
        <v>0.5</v>
      </c>
      <c r="G7" s="36">
        <v>1</v>
      </c>
      <c r="H7" s="42">
        <v>9.1999999999999993</v>
      </c>
      <c r="I7" s="18">
        <v>7.9</v>
      </c>
      <c r="J7" s="16">
        <v>8.9</v>
      </c>
      <c r="K7" s="1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Tổng hợp điểm</vt:lpstr>
      <vt:lpstr>Điểm thực hành các buổi</vt:lpstr>
      <vt:lpstr>Điểm bài tập lớn</vt:lpstr>
      <vt:lpstr>Điểm lý thuyết</vt:lpstr>
      <vt:lpstr>Các bảng tham chiếu &amp;Thống kê</vt:lpstr>
      <vt:lpstr>Sinh viên điểm &lt; 7</vt:lpstr>
      <vt:lpstr>Sinh viên điểm &gt;=7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Trí Võ Hữu</dc:creator>
  <cp:lastModifiedBy>Trí Võ Hữu</cp:lastModifiedBy>
  <dcterms:created xsi:type="dcterms:W3CDTF">2025-10-10T04:47:50Z</dcterms:created>
  <dcterms:modified xsi:type="dcterms:W3CDTF">2025-10-15T03:04:31Z</dcterms:modified>
</cp:coreProperties>
</file>