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Documents\Fun\"/>
    </mc:Choice>
  </mc:AlternateContent>
  <xr:revisionPtr revIDLastSave="0" documentId="13_ncr:1_{C35E7767-1A58-494B-AB54-09A2984FD3B4}" xr6:coauthVersionLast="47" xr6:coauthVersionMax="47" xr10:uidLastSave="{00000000-0000-0000-0000-000000000000}"/>
  <bookViews>
    <workbookView xWindow="38340" yWindow="-420" windowWidth="16320" windowHeight="28470" xr2:uid="{33AAFDFF-1324-40FB-85B4-16FC7E9ED1E0}"/>
  </bookViews>
  <sheets>
    <sheet name="Gage Farmer (2024-Present)" sheetId="1" r:id="rId1"/>
    <sheet name="Larry &amp; Lenna Haase (1994-2024)" sheetId="2" r:id="rId2"/>
    <sheet name="Unknown (1993-1994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3" i="2"/>
  <c r="H11" i="2"/>
  <c r="H9" i="2"/>
  <c r="H17" i="2" s="1"/>
  <c r="AF3" i="1"/>
  <c r="AF5" i="1"/>
  <c r="AF7" i="1"/>
  <c r="AF9" i="1"/>
  <c r="AF11" i="1"/>
  <c r="AF13" i="1" l="1"/>
</calcChain>
</file>

<file path=xl/sharedStrings.xml><?xml version="1.0" encoding="utf-8"?>
<sst xmlns="http://schemas.openxmlformats.org/spreadsheetml/2006/main" count="226" uniqueCount="124">
  <si>
    <t>Price</t>
  </si>
  <si>
    <t>Interior</t>
  </si>
  <si>
    <t>Exterior</t>
  </si>
  <si>
    <t>Interior Total</t>
  </si>
  <si>
    <t>Exterior Total</t>
  </si>
  <si>
    <t>Performance Total</t>
  </si>
  <si>
    <t>Grand Total</t>
  </si>
  <si>
    <t>Tires</t>
  </si>
  <si>
    <t>Link</t>
  </si>
  <si>
    <t>1993 Ford Explorer</t>
  </si>
  <si>
    <t>Quantity</t>
  </si>
  <si>
    <t>Rear Coilovers</t>
  </si>
  <si>
    <t>Front Coilovers</t>
  </si>
  <si>
    <t>Rear View Mirror</t>
  </si>
  <si>
    <t>Drivetrain</t>
  </si>
  <si>
    <t>Wheel Hub Bearings</t>
  </si>
  <si>
    <t>Grease</t>
  </si>
  <si>
    <t>Tools</t>
  </si>
  <si>
    <t>Tools Total</t>
  </si>
  <si>
    <t>Bearing Greaser</t>
  </si>
  <si>
    <t>Brake Calipers</t>
  </si>
  <si>
    <t>Brake Rotors</t>
  </si>
  <si>
    <t>Roof Rack Rails</t>
  </si>
  <si>
    <t>Status</t>
  </si>
  <si>
    <t>WIP</t>
  </si>
  <si>
    <t>NA</t>
  </si>
  <si>
    <t>D</t>
  </si>
  <si>
    <t>A</t>
  </si>
  <si>
    <t>Acquired</t>
  </si>
  <si>
    <t>Not Acquired</t>
  </si>
  <si>
    <t>PR</t>
  </si>
  <si>
    <t>Project Ready</t>
  </si>
  <si>
    <t>Work in Progress</t>
  </si>
  <si>
    <t>Done</t>
  </si>
  <si>
    <t>Potential Error</t>
  </si>
  <si>
    <t>ERR</t>
  </si>
  <si>
    <t>Roof Rack</t>
  </si>
  <si>
    <t>Navigation System</t>
  </si>
  <si>
    <t>Front Shocks</t>
  </si>
  <si>
    <t>Rear Shocks</t>
  </si>
  <si>
    <t>Oil Drain Plug</t>
  </si>
  <si>
    <t>Maintenance</t>
  </si>
  <si>
    <t>Date</t>
  </si>
  <si>
    <t>Maintenace Total</t>
  </si>
  <si>
    <t>Mileage</t>
  </si>
  <si>
    <t>Oil Change</t>
  </si>
  <si>
    <t>Coolant Flush</t>
  </si>
  <si>
    <t>Wheel Hub Seals</t>
  </si>
  <si>
    <t>Air Filter</t>
  </si>
  <si>
    <t>Cabin Air Filter</t>
  </si>
  <si>
    <t>Front Window Motor</t>
  </si>
  <si>
    <t>Rear Window Motor</t>
  </si>
  <si>
    <t>Passenger Door Handle</t>
  </si>
  <si>
    <t>Brake Pads</t>
  </si>
  <si>
    <t>Left Tie Rod End</t>
  </si>
  <si>
    <t>Right Tie Rod End</t>
  </si>
  <si>
    <t>Spark Plugs</t>
  </si>
  <si>
    <t>Spark Plug Wires</t>
  </si>
  <si>
    <t>~126000</t>
  </si>
  <si>
    <t>~126500</t>
  </si>
  <si>
    <t>Wheels</t>
  </si>
  <si>
    <t>OTW</t>
  </si>
  <si>
    <t>On The Way</t>
  </si>
  <si>
    <t>https://redheadsteeringgears.com/2757</t>
  </si>
  <si>
    <t>Radiator Fan</t>
  </si>
  <si>
    <t>Steering Box</t>
  </si>
  <si>
    <t>Tires (Mastercraft :/ )</t>
  </si>
  <si>
    <t>Location</t>
  </si>
  <si>
    <t>Misc. Paperwork</t>
  </si>
  <si>
    <t>Description</t>
  </si>
  <si>
    <t>Maintenance Total</t>
  </si>
  <si>
    <t>Credit Statement</t>
  </si>
  <si>
    <t>Notice To Provide Insurance</t>
  </si>
  <si>
    <t>Chilpaco Employees Credit Union</t>
  </si>
  <si>
    <t>Bid Notice</t>
  </si>
  <si>
    <t>Certificate of Title</t>
  </si>
  <si>
    <t>Odometer: 18,700</t>
  </si>
  <si>
    <t>Loan Agreement</t>
  </si>
  <si>
    <t>Sunroof Letter</t>
  </si>
  <si>
    <t>Ford Motor Company</t>
  </si>
  <si>
    <t>Transmission Instructions</t>
  </si>
  <si>
    <t>ABS Operation Instructions</t>
  </si>
  <si>
    <t>Ford Explorer Paperwork</t>
  </si>
  <si>
    <t>Sunroof Warning Sticker</t>
  </si>
  <si>
    <t>Sunroof Installation Booklet</t>
  </si>
  <si>
    <t>Firestone Recall Letter</t>
  </si>
  <si>
    <t>Firestone Recall Packet</t>
  </si>
  <si>
    <t>Car and Driver Article</t>
  </si>
  <si>
    <t>Liftgate Recall Letter</t>
  </si>
  <si>
    <t>Open Recall File</t>
  </si>
  <si>
    <t>Printed from DOS!!!</t>
  </si>
  <si>
    <t>Goodyear Auto Service Center</t>
  </si>
  <si>
    <t>Oil Change / Filter</t>
  </si>
  <si>
    <t>Maintenance Inspection</t>
  </si>
  <si>
    <t>Nourse Family Of Dealers</t>
  </si>
  <si>
    <t>Driver Mirror Glass</t>
  </si>
  <si>
    <t>Davis Tire, Inc.</t>
  </si>
  <si>
    <t>Rotation / Tighten Bearing / Lube</t>
  </si>
  <si>
    <t>Penske Auto Center</t>
  </si>
  <si>
    <t>Spark Plugs / Fuel Filter</t>
  </si>
  <si>
    <t>P.M.W. Auto Repair</t>
  </si>
  <si>
    <t>Front Brake Rotors</t>
  </si>
  <si>
    <t>Midas</t>
  </si>
  <si>
    <t>Radiator Flush / Therm Gasket</t>
  </si>
  <si>
    <t>Liftgate Reinforcement Plate</t>
  </si>
  <si>
    <t>Jerry Bibbee Ford, Inc.</t>
  </si>
  <si>
    <t>Island Park Tire &amp; Auto</t>
  </si>
  <si>
    <t>Transmission Flush</t>
  </si>
  <si>
    <t>Turnpike of Gallipolis</t>
  </si>
  <si>
    <t>Body, Chassis, Electrical Test</t>
  </si>
  <si>
    <t>Muffler</t>
  </si>
  <si>
    <t>Top Quality Auto Parts, Inc.</t>
  </si>
  <si>
    <t>Racine Service Center</t>
  </si>
  <si>
    <t>Oil Change / Filter / Coolant</t>
  </si>
  <si>
    <t>Muffler / Tailpipe</t>
  </si>
  <si>
    <t>Transfer Case Motor</t>
  </si>
  <si>
    <t>Radius Arm Bushing</t>
  </si>
  <si>
    <t>Trailer Hitch</t>
  </si>
  <si>
    <t>Fred Rice's Body Shop</t>
  </si>
  <si>
    <t>Battery</t>
  </si>
  <si>
    <t>AutoZone 0743</t>
  </si>
  <si>
    <t>Hanger Assembly</t>
  </si>
  <si>
    <t xml:space="preserve">Fuel Filter </t>
  </si>
  <si>
    <t>6 Disc 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</si>
</sst>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" borderId="2" applyNumberFormat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3" borderId="0" xfId="2"/>
    <xf numFmtId="0" fontId="4" fillId="5" borderId="0" xfId="4"/>
    <xf numFmtId="164" fontId="4" fillId="5" borderId="0" xfId="4" applyNumberFormat="1"/>
    <xf numFmtId="0" fontId="4" fillId="8" borderId="0" xfId="7"/>
    <xf numFmtId="164" fontId="4" fillId="3" borderId="0" xfId="2" applyNumberFormat="1"/>
    <xf numFmtId="164" fontId="4" fillId="8" borderId="0" xfId="7" applyNumberFormat="1"/>
    <xf numFmtId="0" fontId="4" fillId="7" borderId="0" xfId="6"/>
    <xf numFmtId="164" fontId="4" fillId="7" borderId="0" xfId="6" applyNumberFormat="1"/>
    <xf numFmtId="0" fontId="1" fillId="4" borderId="0" xfId="3"/>
    <xf numFmtId="0" fontId="1" fillId="6" borderId="0" xfId="5"/>
    <xf numFmtId="0" fontId="1" fillId="9" borderId="0" xfId="8"/>
    <xf numFmtId="164" fontId="1" fillId="9" borderId="0" xfId="8" applyNumberFormat="1"/>
    <xf numFmtId="0" fontId="0" fillId="6" borderId="0" xfId="5" applyFont="1"/>
    <xf numFmtId="0" fontId="0" fillId="4" borderId="0" xfId="3" applyFont="1"/>
    <xf numFmtId="0" fontId="5" fillId="4" borderId="0" xfId="9" applyFill="1"/>
    <xf numFmtId="0" fontId="2" fillId="2" borderId="1" xfId="1"/>
    <xf numFmtId="164" fontId="2" fillId="2" borderId="1" xfId="1" applyNumberFormat="1"/>
    <xf numFmtId="0" fontId="1" fillId="12" borderId="0" xfId="13"/>
    <xf numFmtId="0" fontId="4" fillId="10" borderId="0" xfId="11"/>
    <xf numFmtId="164" fontId="4" fillId="10" borderId="0" xfId="11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2" xfId="10"/>
    <xf numFmtId="164" fontId="6" fillId="2" borderId="2" xfId="10" applyNumberFormat="1"/>
    <xf numFmtId="0" fontId="1" fillId="11" borderId="0" xfId="12"/>
    <xf numFmtId="164" fontId="1" fillId="11" borderId="0" xfId="12" applyNumberFormat="1"/>
    <xf numFmtId="14" fontId="1" fillId="11" borderId="0" xfId="12" applyNumberFormat="1"/>
    <xf numFmtId="3" fontId="1" fillId="11" borderId="0" xfId="12" applyNumberFormat="1"/>
    <xf numFmtId="4" fontId="0" fillId="0" borderId="0" xfId="0" applyNumberFormat="1"/>
    <xf numFmtId="4" fontId="1" fillId="6" borderId="0" xfId="5" applyNumberFormat="1"/>
    <xf numFmtId="4" fontId="1" fillId="12" borderId="0" xfId="13" applyNumberFormat="1"/>
    <xf numFmtId="164" fontId="1" fillId="4" borderId="0" xfId="3" applyNumberFormat="1"/>
    <xf numFmtId="14" fontId="4" fillId="10" borderId="0" xfId="11" applyNumberFormat="1"/>
    <xf numFmtId="0" fontId="4" fillId="10" borderId="2" xfId="11" applyBorder="1"/>
    <xf numFmtId="164" fontId="4" fillId="10" borderId="2" xfId="11" applyNumberFormat="1" applyBorder="1"/>
    <xf numFmtId="0" fontId="4" fillId="10" borderId="9" xfId="11" applyBorder="1"/>
    <xf numFmtId="0" fontId="4" fillId="10" borderId="10" xfId="11" applyBorder="1"/>
    <xf numFmtId="0" fontId="1" fillId="13" borderId="0" xfId="14"/>
    <xf numFmtId="164" fontId="1" fillId="13" borderId="0" xfId="14" applyNumberFormat="1"/>
    <xf numFmtId="0" fontId="4" fillId="8" borderId="0" xfId="7" applyBorder="1"/>
    <xf numFmtId="14" fontId="4" fillId="8" borderId="0" xfId="7" applyNumberFormat="1"/>
  </cellXfs>
  <cellStyles count="15">
    <cellStyle name="20% - Accent1" xfId="3" builtinId="30"/>
    <cellStyle name="20% - Accent2" xfId="5" builtinId="34"/>
    <cellStyle name="20% - Accent3" xfId="12" builtinId="38"/>
    <cellStyle name="20% - Accent4" xfId="13" builtinId="42"/>
    <cellStyle name="20% - Accent6" xfId="8" builtinId="50"/>
    <cellStyle name="60% - Accent4" xfId="14" builtinId="44"/>
    <cellStyle name="Accent1" xfId="2" builtinId="29"/>
    <cellStyle name="Accent2" xfId="4" builtinId="33"/>
    <cellStyle name="Accent3" xfId="11" builtinId="37"/>
    <cellStyle name="Accent4" xfId="6" builtinId="41"/>
    <cellStyle name="Accent6" xfId="7" builtinId="49"/>
    <cellStyle name="Calculation" xfId="10" builtinId="22"/>
    <cellStyle name="Hyperlink" xfId="9" builtinId="8"/>
    <cellStyle name="Normal" xfId="0" builtinId="0"/>
    <cellStyle name="Output" xfId="1" builtinId="21"/>
  </cellStyles>
  <dxfs count="13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9" tint="-0.25098422193060094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 tint="5.0965910824915313E-2"/>
          </stop>
          <stop position="0.5">
            <color rgb="FFFF0000"/>
          </stop>
          <stop position="1">
            <color theme="1" tint="5.0965910824915313E-2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2" tint="-9.8025452436902985E-2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70C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</dxfs>
  <tableStyles count="0" defaultTableStyle="TableStyleMedium2" defaultPivotStyle="PivotStyleLight16"/>
  <colors>
    <mruColors>
      <color rgb="FFFF66CC"/>
      <color rgb="FFFF6600"/>
      <color rgb="FF8D52AE"/>
      <color rgb="FF8A3CC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2D86-1839-40C6-A45B-432136FE2162}">
  <dimension ref="A1:AG52"/>
  <sheetViews>
    <sheetView tabSelected="1" workbookViewId="0">
      <selection activeCell="P15" sqref="P15"/>
    </sheetView>
  </sheetViews>
  <sheetFormatPr defaultRowHeight="15" x14ac:dyDescent="0.25"/>
  <cols>
    <col min="1" max="1" width="21.85546875" bestFit="1" customWidth="1"/>
    <col min="2" max="2" width="4.5703125" bestFit="1" customWidth="1"/>
    <col min="3" max="3" width="8.7109375" bestFit="1" customWidth="1"/>
    <col min="4" max="4" width="6.5703125" bestFit="1" customWidth="1"/>
    <col min="5" max="5" width="6.42578125" bestFit="1" customWidth="1"/>
    <col min="6" max="6" width="9.140625" customWidth="1"/>
    <col min="7" max="7" width="14.28515625" bestFit="1" customWidth="1"/>
    <col min="8" max="8" width="4.5703125" bestFit="1" customWidth="1"/>
    <col min="9" max="9" width="8.7109375" bestFit="1" customWidth="1"/>
    <col min="10" max="10" width="5.42578125" bestFit="1" customWidth="1"/>
    <col min="11" max="11" width="6.42578125" bestFit="1" customWidth="1"/>
    <col min="12" max="12" width="9.140625" customWidth="1"/>
    <col min="13" max="13" width="19.140625" bestFit="1" customWidth="1"/>
    <col min="14" max="14" width="4.5703125" bestFit="1" customWidth="1"/>
    <col min="15" max="15" width="8.7109375" bestFit="1" customWidth="1"/>
    <col min="16" max="16" width="7.5703125" bestFit="1" customWidth="1"/>
    <col min="17" max="17" width="6.42578125" bestFit="1" customWidth="1"/>
    <col min="18" max="18" width="9.140625" customWidth="1"/>
    <col min="19" max="19" width="15.140625" bestFit="1" customWidth="1"/>
    <col min="20" max="20" width="4.5703125" bestFit="1" customWidth="1"/>
    <col min="21" max="21" width="8.7109375" bestFit="1" customWidth="1"/>
    <col min="22" max="22" width="5.42578125" bestFit="1" customWidth="1"/>
    <col min="23" max="23" width="6.42578125" bestFit="1" customWidth="1"/>
    <col min="24" max="24" width="9.140625" customWidth="1"/>
    <col min="25" max="25" width="14.28515625" bestFit="1" customWidth="1"/>
    <col min="26" max="26" width="9.7109375" bestFit="1" customWidth="1"/>
    <col min="27" max="27" width="8.28515625" bestFit="1" customWidth="1"/>
    <col min="28" max="28" width="7.5703125" bestFit="1" customWidth="1"/>
    <col min="29" max="29" width="6.42578125" bestFit="1" customWidth="1"/>
    <col min="30" max="30" width="9.140625" customWidth="1"/>
    <col min="31" max="31" width="17.5703125" bestFit="1" customWidth="1"/>
    <col min="32" max="32" width="16" bestFit="1" customWidth="1"/>
    <col min="33" max="33" width="9.7109375" bestFit="1" customWidth="1"/>
  </cols>
  <sheetData>
    <row r="1" spans="1:33" x14ac:dyDescent="0.25">
      <c r="A1" s="3" t="s">
        <v>1</v>
      </c>
      <c r="B1" s="3" t="s">
        <v>8</v>
      </c>
      <c r="C1" s="3" t="s">
        <v>10</v>
      </c>
      <c r="D1" s="3" t="s">
        <v>0</v>
      </c>
      <c r="E1" s="3" t="s">
        <v>23</v>
      </c>
      <c r="G1" s="4" t="s">
        <v>2</v>
      </c>
      <c r="H1" s="4" t="s">
        <v>8</v>
      </c>
      <c r="I1" s="4" t="s">
        <v>10</v>
      </c>
      <c r="J1" s="5" t="s">
        <v>0</v>
      </c>
      <c r="K1" s="4" t="s">
        <v>23</v>
      </c>
      <c r="M1" s="6" t="s">
        <v>14</v>
      </c>
      <c r="N1" s="6" t="s">
        <v>8</v>
      </c>
      <c r="O1" s="6" t="s">
        <v>10</v>
      </c>
      <c r="P1" s="6" t="s">
        <v>0</v>
      </c>
      <c r="Q1" s="6" t="s">
        <v>23</v>
      </c>
      <c r="S1" s="9" t="s">
        <v>17</v>
      </c>
      <c r="T1" s="9" t="s">
        <v>8</v>
      </c>
      <c r="U1" s="9" t="s">
        <v>10</v>
      </c>
      <c r="V1" s="10" t="s">
        <v>0</v>
      </c>
      <c r="W1" s="9" t="s">
        <v>23</v>
      </c>
      <c r="Y1" s="29" t="s">
        <v>41</v>
      </c>
      <c r="Z1" s="29" t="s">
        <v>42</v>
      </c>
      <c r="AA1" s="29" t="s">
        <v>44</v>
      </c>
      <c r="AB1" s="30" t="s">
        <v>0</v>
      </c>
      <c r="AC1" s="29" t="s">
        <v>23</v>
      </c>
      <c r="AE1" s="21" t="s">
        <v>9</v>
      </c>
      <c r="AF1" s="22">
        <v>2320</v>
      </c>
      <c r="AG1" s="39">
        <v>45528</v>
      </c>
    </row>
    <row r="2" spans="1:33" x14ac:dyDescent="0.25">
      <c r="A2" s="11" t="s">
        <v>13</v>
      </c>
      <c r="B2" s="17"/>
      <c r="C2" s="11">
        <v>1</v>
      </c>
      <c r="D2" s="38">
        <v>18</v>
      </c>
      <c r="E2" s="11" t="s">
        <v>27</v>
      </c>
      <c r="G2" s="12" t="s">
        <v>22</v>
      </c>
      <c r="H2" s="15"/>
      <c r="I2" s="12">
        <v>2</v>
      </c>
      <c r="J2" s="36"/>
      <c r="K2" s="12" t="s">
        <v>25</v>
      </c>
      <c r="M2" s="13" t="s">
        <v>56</v>
      </c>
      <c r="N2" s="13"/>
      <c r="O2" s="13">
        <v>6</v>
      </c>
      <c r="P2" s="14">
        <v>47.94</v>
      </c>
      <c r="Q2" s="13" t="s">
        <v>27</v>
      </c>
      <c r="S2" s="20" t="s">
        <v>19</v>
      </c>
      <c r="T2" s="20"/>
      <c r="U2" s="20">
        <v>1</v>
      </c>
      <c r="V2" s="37">
        <v>7.99</v>
      </c>
      <c r="W2" s="20" t="s">
        <v>27</v>
      </c>
      <c r="Y2" s="31" t="s">
        <v>53</v>
      </c>
      <c r="Z2" s="33">
        <v>45530</v>
      </c>
      <c r="AA2" s="31" t="s">
        <v>58</v>
      </c>
      <c r="AB2" s="32"/>
      <c r="AC2" s="31" t="s">
        <v>26</v>
      </c>
    </row>
    <row r="3" spans="1:33" x14ac:dyDescent="0.25">
      <c r="A3" s="11" t="s">
        <v>37</v>
      </c>
      <c r="B3" s="17"/>
      <c r="C3" s="11">
        <v>1</v>
      </c>
      <c r="D3" s="38">
        <v>62</v>
      </c>
      <c r="E3" s="11" t="s">
        <v>27</v>
      </c>
      <c r="G3" s="12" t="s">
        <v>36</v>
      </c>
      <c r="H3" s="15"/>
      <c r="I3" s="12">
        <v>1</v>
      </c>
      <c r="J3" s="36"/>
      <c r="K3" s="12" t="s">
        <v>25</v>
      </c>
      <c r="M3" s="13" t="s">
        <v>40</v>
      </c>
      <c r="N3" s="13"/>
      <c r="O3" s="13">
        <v>1</v>
      </c>
      <c r="P3" s="14">
        <v>2</v>
      </c>
      <c r="Q3" s="13" t="s">
        <v>27</v>
      </c>
      <c r="S3" s="20" t="s">
        <v>16</v>
      </c>
      <c r="T3" s="20"/>
      <c r="U3" s="20">
        <v>1</v>
      </c>
      <c r="V3" s="37">
        <v>7.99</v>
      </c>
      <c r="W3" s="20" t="s">
        <v>27</v>
      </c>
      <c r="Y3" s="31" t="s">
        <v>66</v>
      </c>
      <c r="Z3" s="33">
        <v>45533</v>
      </c>
      <c r="AA3" s="34" t="s">
        <v>59</v>
      </c>
      <c r="AB3" s="32">
        <v>564.91999999999996</v>
      </c>
      <c r="AC3" s="31" t="s">
        <v>26</v>
      </c>
      <c r="AE3" s="3" t="s">
        <v>3</v>
      </c>
      <c r="AF3" s="7">
        <f>SUM(D2:D32)</f>
        <v>123.8</v>
      </c>
    </row>
    <row r="4" spans="1:33" x14ac:dyDescent="0.25">
      <c r="A4" s="11" t="s">
        <v>50</v>
      </c>
      <c r="B4" s="17"/>
      <c r="C4" s="11">
        <v>4</v>
      </c>
      <c r="D4" s="38">
        <v>23.8</v>
      </c>
      <c r="E4" s="11" t="s">
        <v>26</v>
      </c>
      <c r="G4" s="12" t="s">
        <v>60</v>
      </c>
      <c r="H4" s="12"/>
      <c r="I4" s="12">
        <v>4</v>
      </c>
      <c r="J4" s="12"/>
      <c r="K4" t="s">
        <v>25</v>
      </c>
      <c r="M4" s="13" t="s">
        <v>21</v>
      </c>
      <c r="N4" s="13"/>
      <c r="O4" s="13">
        <v>2</v>
      </c>
      <c r="P4" s="14"/>
      <c r="Q4" s="13" t="s">
        <v>27</v>
      </c>
      <c r="Y4" s="31" t="s">
        <v>48</v>
      </c>
      <c r="Z4" s="33">
        <v>45545</v>
      </c>
      <c r="AA4" s="31">
        <v>1</v>
      </c>
      <c r="AB4" s="32">
        <v>11.29</v>
      </c>
      <c r="AC4" s="31" t="s">
        <v>26</v>
      </c>
      <c r="AE4" s="1"/>
    </row>
    <row r="5" spans="1:33" x14ac:dyDescent="0.25">
      <c r="A5" s="11" t="s">
        <v>52</v>
      </c>
      <c r="B5" s="17"/>
      <c r="C5" s="11">
        <v>1</v>
      </c>
      <c r="D5" s="38">
        <v>20</v>
      </c>
      <c r="E5" s="11" t="s">
        <v>26</v>
      </c>
      <c r="M5" s="13" t="s">
        <v>55</v>
      </c>
      <c r="N5" s="13"/>
      <c r="O5" s="13">
        <v>1</v>
      </c>
      <c r="P5" s="14">
        <v>12.99</v>
      </c>
      <c r="Q5" s="13" t="s">
        <v>26</v>
      </c>
      <c r="Y5" s="31" t="s">
        <v>45</v>
      </c>
      <c r="Z5" s="33">
        <v>45565</v>
      </c>
      <c r="AA5" s="31"/>
      <c r="AB5" s="32">
        <v>44.88</v>
      </c>
      <c r="AC5" s="31" t="s">
        <v>26</v>
      </c>
      <c r="AE5" s="4" t="s">
        <v>4</v>
      </c>
      <c r="AF5" s="5">
        <f>SUM(J2:J25)</f>
        <v>0</v>
      </c>
    </row>
    <row r="6" spans="1:33" x14ac:dyDescent="0.25">
      <c r="A6" s="11" t="s">
        <v>51</v>
      </c>
      <c r="B6" s="16"/>
      <c r="C6" s="16">
        <v>2</v>
      </c>
      <c r="D6" s="38"/>
      <c r="E6" s="11" t="s">
        <v>25</v>
      </c>
      <c r="M6" s="13" t="s">
        <v>47</v>
      </c>
      <c r="N6" s="13"/>
      <c r="O6" s="13">
        <v>2</v>
      </c>
      <c r="P6" s="14">
        <v>7</v>
      </c>
      <c r="Q6" s="13" t="s">
        <v>26</v>
      </c>
      <c r="Y6" s="31" t="s">
        <v>46</v>
      </c>
      <c r="Z6" s="31"/>
      <c r="AA6" s="31"/>
      <c r="AB6" s="32"/>
      <c r="AC6" s="31" t="s">
        <v>25</v>
      </c>
      <c r="AE6" s="1"/>
    </row>
    <row r="7" spans="1:33" x14ac:dyDescent="0.25">
      <c r="D7" s="2"/>
      <c r="M7" s="13" t="s">
        <v>20</v>
      </c>
      <c r="N7" s="13"/>
      <c r="O7" s="13">
        <v>2</v>
      </c>
      <c r="P7" s="14">
        <v>70</v>
      </c>
      <c r="Q7" s="13" t="s">
        <v>26</v>
      </c>
      <c r="Y7" s="31" t="s">
        <v>49</v>
      </c>
      <c r="Z7" s="31"/>
      <c r="AA7" s="31"/>
      <c r="AB7" s="32"/>
      <c r="AC7" s="31" t="s">
        <v>25</v>
      </c>
      <c r="AE7" s="6" t="s">
        <v>5</v>
      </c>
      <c r="AF7" s="8">
        <f>SUM(P2:P26)</f>
        <v>400.28999999999996</v>
      </c>
    </row>
    <row r="8" spans="1:33" x14ac:dyDescent="0.25">
      <c r="D8" s="2"/>
      <c r="M8" s="13" t="s">
        <v>48</v>
      </c>
      <c r="N8" s="13"/>
      <c r="O8" s="13">
        <v>1</v>
      </c>
      <c r="P8" s="14">
        <v>11.29</v>
      </c>
      <c r="Q8" s="13" t="s">
        <v>26</v>
      </c>
      <c r="AE8" s="1"/>
    </row>
    <row r="9" spans="1:33" x14ac:dyDescent="0.25">
      <c r="D9" s="2"/>
      <c r="M9" s="13" t="s">
        <v>54</v>
      </c>
      <c r="N9" s="13"/>
      <c r="O9" s="13">
        <v>1</v>
      </c>
      <c r="P9" s="14">
        <v>13</v>
      </c>
      <c r="Q9" s="13" t="s">
        <v>26</v>
      </c>
      <c r="AE9" s="9" t="s">
        <v>18</v>
      </c>
      <c r="AF9" s="10">
        <f>SUM(V2:V39)</f>
        <v>15.98</v>
      </c>
    </row>
    <row r="10" spans="1:33" x14ac:dyDescent="0.25">
      <c r="D10" s="2"/>
      <c r="M10" s="13" t="s">
        <v>11</v>
      </c>
      <c r="N10" s="13"/>
      <c r="O10" s="13">
        <v>2</v>
      </c>
      <c r="P10" s="14">
        <v>70.790000000000006</v>
      </c>
      <c r="Q10" s="13" t="s">
        <v>26</v>
      </c>
    </row>
    <row r="11" spans="1:33" x14ac:dyDescent="0.25">
      <c r="D11" s="2"/>
      <c r="M11" s="13" t="s">
        <v>12</v>
      </c>
      <c r="N11" s="13"/>
      <c r="O11" s="13">
        <v>2</v>
      </c>
      <c r="P11" s="14">
        <v>72.790000000000006</v>
      </c>
      <c r="Q11" s="13" t="s">
        <v>26</v>
      </c>
      <c r="AE11" s="29" t="s">
        <v>43</v>
      </c>
      <c r="AF11" s="30">
        <f>SUM(AB2:AB27)</f>
        <v>621.08999999999992</v>
      </c>
    </row>
    <row r="12" spans="1:33" x14ac:dyDescent="0.25">
      <c r="C12" s="2"/>
      <c r="D12" s="2"/>
      <c r="G12" s="2"/>
      <c r="J12" s="35"/>
      <c r="K12" s="2"/>
      <c r="M12" s="13" t="s">
        <v>15</v>
      </c>
      <c r="N12" s="13"/>
      <c r="O12" s="13">
        <v>4</v>
      </c>
      <c r="P12" s="14">
        <v>45.96</v>
      </c>
      <c r="Q12" s="13" t="s">
        <v>26</v>
      </c>
      <c r="V12" s="35"/>
      <c r="AB12" s="2"/>
    </row>
    <row r="13" spans="1:33" x14ac:dyDescent="0.25">
      <c r="C13" s="2"/>
      <c r="D13" s="2"/>
      <c r="G13" s="2"/>
      <c r="J13" s="35"/>
      <c r="K13" s="2"/>
      <c r="M13" s="13" t="s">
        <v>38</v>
      </c>
      <c r="N13" s="13"/>
      <c r="O13" s="13">
        <v>2</v>
      </c>
      <c r="P13" s="14"/>
      <c r="Q13" s="13" t="s">
        <v>25</v>
      </c>
      <c r="V13" s="35"/>
      <c r="AB13" s="2"/>
      <c r="AE13" s="18" t="s">
        <v>6</v>
      </c>
      <c r="AF13" s="19">
        <f>SUM(AF3,AF5,AF7,AF1,AF9,AF11)</f>
        <v>3481.16</v>
      </c>
    </row>
    <row r="14" spans="1:33" x14ac:dyDescent="0.25">
      <c r="C14" s="2"/>
      <c r="D14" s="2"/>
      <c r="G14" s="2"/>
      <c r="J14" s="35"/>
      <c r="K14" s="2"/>
      <c r="M14" s="13" t="s">
        <v>39</v>
      </c>
      <c r="N14" s="13"/>
      <c r="O14" s="13">
        <v>2</v>
      </c>
      <c r="P14" s="14"/>
      <c r="Q14" s="13" t="s">
        <v>25</v>
      </c>
      <c r="V14" s="35"/>
      <c r="AB14" s="2"/>
    </row>
    <row r="15" spans="1:33" x14ac:dyDescent="0.25">
      <c r="C15" s="2"/>
      <c r="D15" s="2"/>
      <c r="G15" s="2"/>
      <c r="J15" s="35"/>
      <c r="K15" s="2"/>
      <c r="M15" s="13" t="s">
        <v>57</v>
      </c>
      <c r="N15" s="13"/>
      <c r="O15" s="13">
        <v>6</v>
      </c>
      <c r="P15" s="14"/>
      <c r="Q15" s="13" t="s">
        <v>25</v>
      </c>
      <c r="V15" s="35"/>
      <c r="AB15" s="2"/>
    </row>
    <row r="16" spans="1:33" x14ac:dyDescent="0.25">
      <c r="C16" s="2"/>
      <c r="D16" s="2"/>
      <c r="G16" s="2"/>
      <c r="J16" s="35"/>
      <c r="K16" s="2"/>
      <c r="M16" s="13" t="s">
        <v>64</v>
      </c>
      <c r="N16" s="13"/>
      <c r="O16" s="13">
        <v>1</v>
      </c>
      <c r="P16" s="13">
        <v>46.53</v>
      </c>
      <c r="Q16" s="13" t="s">
        <v>26</v>
      </c>
      <c r="V16" s="35"/>
      <c r="AB16" s="2"/>
      <c r="AE16" s="23" t="s">
        <v>25</v>
      </c>
      <c r="AF16" s="24" t="s">
        <v>29</v>
      </c>
    </row>
    <row r="17" spans="3:32" x14ac:dyDescent="0.25">
      <c r="C17" s="2"/>
      <c r="D17" s="2"/>
      <c r="G17" s="2"/>
      <c r="J17" s="35"/>
      <c r="K17" s="2"/>
      <c r="M17" s="13" t="s">
        <v>65</v>
      </c>
      <c r="N17" s="13" t="s">
        <v>63</v>
      </c>
      <c r="O17" s="13">
        <v>1</v>
      </c>
      <c r="P17" s="13"/>
      <c r="Q17" s="13" t="s">
        <v>25</v>
      </c>
      <c r="V17" s="35"/>
      <c r="AB17" s="2"/>
      <c r="AE17" s="25" t="s">
        <v>61</v>
      </c>
      <c r="AF17" s="26" t="s">
        <v>62</v>
      </c>
    </row>
    <row r="18" spans="3:32" x14ac:dyDescent="0.25">
      <c r="C18" s="2"/>
      <c r="D18" s="2"/>
      <c r="G18" s="2"/>
      <c r="J18" s="35"/>
      <c r="K18" s="2"/>
      <c r="V18" s="35"/>
      <c r="AB18" s="2"/>
      <c r="AE18" s="25" t="s">
        <v>27</v>
      </c>
      <c r="AF18" s="26" t="s">
        <v>28</v>
      </c>
    </row>
    <row r="19" spans="3:32" x14ac:dyDescent="0.25">
      <c r="C19" s="2"/>
      <c r="D19" s="2"/>
      <c r="G19" s="2"/>
      <c r="J19" s="35"/>
      <c r="K19" s="2"/>
      <c r="V19" s="35"/>
      <c r="AB19" s="2"/>
      <c r="AE19" s="25" t="s">
        <v>30</v>
      </c>
      <c r="AF19" s="26" t="s">
        <v>31</v>
      </c>
    </row>
    <row r="20" spans="3:32" x14ac:dyDescent="0.25">
      <c r="C20" s="2"/>
      <c r="D20" s="2"/>
      <c r="G20" s="2"/>
      <c r="J20" s="35"/>
      <c r="K20" s="2"/>
      <c r="V20" s="35"/>
      <c r="AB20" s="2"/>
      <c r="AE20" s="25" t="s">
        <v>24</v>
      </c>
      <c r="AF20" s="26" t="s">
        <v>32</v>
      </c>
    </row>
    <row r="21" spans="3:32" x14ac:dyDescent="0.25">
      <c r="C21" s="2"/>
      <c r="D21" s="2"/>
      <c r="G21" s="2"/>
      <c r="J21" s="35"/>
      <c r="K21" s="2"/>
      <c r="V21" s="35"/>
      <c r="AB21" s="2"/>
      <c r="AE21" s="25" t="s">
        <v>26</v>
      </c>
      <c r="AF21" s="26" t="s">
        <v>33</v>
      </c>
    </row>
    <row r="22" spans="3:32" x14ac:dyDescent="0.25">
      <c r="C22" s="2"/>
      <c r="D22" s="2"/>
      <c r="G22" s="2"/>
      <c r="J22" s="35"/>
      <c r="K22" s="2"/>
      <c r="P22" s="2"/>
      <c r="V22" s="35"/>
      <c r="AB22" s="2"/>
      <c r="AE22" s="27" t="s">
        <v>35</v>
      </c>
      <c r="AF22" s="28" t="s">
        <v>34</v>
      </c>
    </row>
    <row r="23" spans="3:32" x14ac:dyDescent="0.25">
      <c r="C23" s="2"/>
      <c r="D23" s="2"/>
      <c r="G23" s="2"/>
      <c r="J23" s="35"/>
      <c r="K23" s="2"/>
      <c r="P23" s="2"/>
      <c r="AB23" s="2"/>
    </row>
    <row r="24" spans="3:32" x14ac:dyDescent="0.25">
      <c r="C24" s="2"/>
      <c r="D24" s="2"/>
      <c r="G24" s="2"/>
      <c r="J24" s="35"/>
      <c r="K24" s="2"/>
      <c r="P24" s="2"/>
      <c r="V24" s="35"/>
      <c r="AB24" s="2"/>
    </row>
    <row r="25" spans="3:32" x14ac:dyDescent="0.25">
      <c r="C25" s="2"/>
      <c r="D25" s="2"/>
      <c r="G25" s="2"/>
      <c r="J25" s="35"/>
      <c r="K25" s="2"/>
      <c r="P25" s="2"/>
      <c r="V25" s="35"/>
      <c r="AB25" s="2"/>
    </row>
    <row r="26" spans="3:32" x14ac:dyDescent="0.25">
      <c r="C26" s="2"/>
      <c r="D26" s="2"/>
      <c r="G26" s="2"/>
      <c r="J26" s="35"/>
      <c r="K26" s="2"/>
      <c r="P26" s="2"/>
      <c r="V26" s="35"/>
      <c r="AB26" s="2"/>
    </row>
    <row r="27" spans="3:32" x14ac:dyDescent="0.25">
      <c r="C27" s="2"/>
      <c r="D27" s="2"/>
      <c r="G27" s="2"/>
      <c r="J27" s="35"/>
      <c r="K27" s="2"/>
      <c r="P27" s="2"/>
      <c r="V27" s="35"/>
      <c r="AB27" s="2"/>
    </row>
    <row r="28" spans="3:32" x14ac:dyDescent="0.25">
      <c r="C28" s="2"/>
      <c r="D28" s="2"/>
      <c r="G28" s="2"/>
      <c r="J28" s="35"/>
      <c r="K28" s="2"/>
      <c r="P28" s="2"/>
      <c r="V28" s="35"/>
      <c r="AB28" s="2"/>
    </row>
    <row r="29" spans="3:32" x14ac:dyDescent="0.25">
      <c r="C29" s="2"/>
      <c r="D29" s="2"/>
      <c r="G29" s="2"/>
      <c r="J29" s="35"/>
      <c r="K29" s="2"/>
      <c r="P29" s="2"/>
      <c r="V29" s="35"/>
      <c r="AB29" s="2"/>
    </row>
    <row r="30" spans="3:32" x14ac:dyDescent="0.25">
      <c r="C30" s="2"/>
      <c r="D30" s="2"/>
      <c r="G30" s="2"/>
      <c r="J30" s="35"/>
      <c r="K30" s="2"/>
      <c r="P30" s="2"/>
      <c r="V30" s="35"/>
      <c r="AB30" s="2"/>
    </row>
    <row r="31" spans="3:32" x14ac:dyDescent="0.25">
      <c r="C31" s="2"/>
      <c r="D31" s="2"/>
      <c r="G31" s="2"/>
      <c r="J31" s="35"/>
      <c r="K31" s="2"/>
      <c r="P31" s="2"/>
      <c r="V31" s="35"/>
      <c r="AB31" s="2"/>
    </row>
    <row r="32" spans="3:32" x14ac:dyDescent="0.25">
      <c r="C32" s="2"/>
      <c r="D32" s="2"/>
      <c r="G32" s="2"/>
      <c r="J32" s="35"/>
      <c r="K32" s="2"/>
      <c r="P32" s="2"/>
      <c r="V32" s="35"/>
      <c r="AB32" s="2"/>
    </row>
    <row r="33" spans="3:28" x14ac:dyDescent="0.25">
      <c r="C33" s="2"/>
      <c r="D33" s="2"/>
      <c r="G33" s="2"/>
      <c r="J33" s="35"/>
      <c r="K33" s="2"/>
      <c r="P33" s="2"/>
      <c r="V33" s="35"/>
      <c r="AB33" s="2"/>
    </row>
    <row r="34" spans="3:28" x14ac:dyDescent="0.25">
      <c r="C34" s="2"/>
      <c r="D34" s="2"/>
      <c r="G34" s="2"/>
      <c r="J34" s="35"/>
      <c r="K34" s="2"/>
      <c r="P34" s="2"/>
      <c r="V34" s="35"/>
      <c r="AB34" s="2"/>
    </row>
    <row r="35" spans="3:28" x14ac:dyDescent="0.25">
      <c r="C35" s="2"/>
      <c r="D35" s="2"/>
      <c r="G35" s="2"/>
      <c r="J35" s="35"/>
      <c r="K35" s="2"/>
      <c r="P35" s="2"/>
      <c r="V35" s="35"/>
      <c r="AB35" s="2"/>
    </row>
    <row r="36" spans="3:28" x14ac:dyDescent="0.25">
      <c r="C36" s="2"/>
      <c r="D36" s="35"/>
      <c r="G36" s="2"/>
      <c r="J36" s="35"/>
      <c r="K36" s="2"/>
      <c r="P36" s="2"/>
      <c r="V36" s="35"/>
      <c r="AB36" s="2"/>
    </row>
    <row r="37" spans="3:28" x14ac:dyDescent="0.25">
      <c r="C37" s="2"/>
      <c r="D37" s="35"/>
      <c r="G37" s="2"/>
      <c r="J37" s="35"/>
      <c r="K37" s="2"/>
      <c r="P37" s="2"/>
      <c r="V37" s="35"/>
      <c r="AB37" s="2"/>
    </row>
    <row r="38" spans="3:28" x14ac:dyDescent="0.25">
      <c r="C38" s="2"/>
      <c r="D38" s="35"/>
      <c r="G38" s="2"/>
      <c r="J38" s="35"/>
      <c r="K38" s="2"/>
      <c r="P38" s="2"/>
      <c r="V38" s="35"/>
      <c r="AB38" s="2"/>
    </row>
    <row r="39" spans="3:28" x14ac:dyDescent="0.25">
      <c r="C39" s="2"/>
      <c r="D39" s="35"/>
      <c r="G39" s="2"/>
      <c r="J39" s="35"/>
      <c r="K39" s="2"/>
      <c r="P39" s="2"/>
      <c r="V39" s="35"/>
      <c r="AB39" s="2"/>
    </row>
    <row r="40" spans="3:28" x14ac:dyDescent="0.25">
      <c r="C40" s="2"/>
      <c r="D40" s="35"/>
      <c r="G40" s="2"/>
      <c r="J40" s="35"/>
      <c r="K40" s="2"/>
      <c r="P40" s="2"/>
      <c r="V40" s="35"/>
      <c r="AB40" s="2"/>
    </row>
    <row r="41" spans="3:28" x14ac:dyDescent="0.25">
      <c r="C41" s="2"/>
      <c r="D41" s="35"/>
      <c r="G41" s="2"/>
      <c r="J41" s="35"/>
      <c r="K41" s="2"/>
      <c r="P41" s="2"/>
      <c r="V41" s="35"/>
      <c r="AB41" s="2"/>
    </row>
    <row r="42" spans="3:28" x14ac:dyDescent="0.25">
      <c r="C42" s="2"/>
      <c r="D42" s="35"/>
      <c r="J42" s="35"/>
      <c r="K42" s="2"/>
      <c r="P42" s="2"/>
      <c r="V42" s="35"/>
      <c r="AB42" s="2"/>
    </row>
    <row r="43" spans="3:28" x14ac:dyDescent="0.25">
      <c r="C43" s="2"/>
      <c r="D43" s="35"/>
      <c r="J43" s="35"/>
      <c r="K43" s="2"/>
      <c r="P43" s="2"/>
      <c r="V43" s="35"/>
      <c r="AB43" s="2"/>
    </row>
    <row r="44" spans="3:28" x14ac:dyDescent="0.25">
      <c r="C44" s="2"/>
      <c r="D44" s="35"/>
      <c r="J44" s="35"/>
      <c r="K44" s="2"/>
      <c r="P44" s="2"/>
      <c r="AB44" s="2"/>
    </row>
    <row r="45" spans="3:28" x14ac:dyDescent="0.25">
      <c r="C45" s="2"/>
      <c r="D45" s="35"/>
      <c r="J45" s="35"/>
      <c r="K45" s="2"/>
      <c r="P45" s="2"/>
      <c r="AB45" s="2"/>
    </row>
    <row r="46" spans="3:28" x14ac:dyDescent="0.25">
      <c r="D46" s="35"/>
      <c r="J46" s="35"/>
      <c r="K46" s="2"/>
      <c r="P46" s="2"/>
      <c r="AB46" s="2"/>
    </row>
    <row r="47" spans="3:28" x14ac:dyDescent="0.25">
      <c r="D47" s="35"/>
      <c r="J47" s="35"/>
      <c r="P47" s="2"/>
      <c r="AB47" s="2"/>
    </row>
    <row r="48" spans="3:28" x14ac:dyDescent="0.25">
      <c r="D48" s="35"/>
      <c r="J48" s="35"/>
      <c r="P48" s="2"/>
    </row>
    <row r="49" spans="4:16" x14ac:dyDescent="0.25">
      <c r="D49" s="35"/>
      <c r="J49" s="35"/>
      <c r="P49" s="2"/>
    </row>
    <row r="50" spans="4:16" x14ac:dyDescent="0.25">
      <c r="D50" s="35"/>
      <c r="J50" s="35"/>
      <c r="P50" s="2"/>
    </row>
    <row r="51" spans="4:16" x14ac:dyDescent="0.25">
      <c r="J51" s="35"/>
      <c r="P51" s="2"/>
    </row>
    <row r="52" spans="4:16" x14ac:dyDescent="0.25">
      <c r="P52" s="2"/>
    </row>
  </sheetData>
  <sortState xmlns:xlrd2="http://schemas.microsoft.com/office/spreadsheetml/2017/richdata2" ref="M2:Q15">
    <sortCondition ref="Q1:Q15"/>
  </sortState>
  <conditionalFormatting sqref="W2:W22 K2:K44 E2:E44 Q23:Q44 W24:W44 AC2:AC44 Q2:Q21">
    <cfRule type="cellIs" dxfId="12" priority="1" operator="equal">
      <formula>"OTW"</formula>
    </cfRule>
    <cfRule type="cellIs" dxfId="11" priority="20" operator="equal">
      <formula>"WIP"</formula>
    </cfRule>
    <cfRule type="cellIs" dxfId="10" priority="21" operator="equal">
      <formula>"A"</formula>
    </cfRule>
    <cfRule type="cellIs" dxfId="9" priority="22" operator="equal">
      <formula>"PR"</formula>
    </cfRule>
    <cfRule type="cellIs" dxfId="8" priority="23" operator="equal">
      <formula>"NA"</formula>
    </cfRule>
    <cfRule type="cellIs" dxfId="7" priority="24" operator="equal">
      <formula>"ERR"</formula>
    </cfRule>
    <cfRule type="cellIs" dxfId="6" priority="25" operator="equal">
      <formula>"D"</formula>
    </cfRule>
  </conditionalFormatting>
  <conditionalFormatting sqref="Q2:Q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ellIs" dxfId="5" priority="15" operator="equal">
      <formula>"A"</formula>
    </cfRule>
    <cfRule type="cellIs" dxfId="4" priority="16" operator="equal">
      <formula>"PR"</formula>
    </cfRule>
    <cfRule type="cellIs" dxfId="3" priority="17" operator="equal">
      <formula>"NA"</formula>
    </cfRule>
    <cfRule type="cellIs" dxfId="2" priority="18" operator="equal">
      <formula>"ERR"</formula>
    </cfRule>
  </conditionalFormatting>
  <conditionalFormatting sqref="Y23">
    <cfRule type="cellIs" dxfId="1" priority="14" operator="equal">
      <formula>"WIP"</formula>
    </cfRule>
  </conditionalFormatting>
  <conditionalFormatting sqref="Y23">
    <cfRule type="cellIs" dxfId="0" priority="19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A3F8-1B1A-48E7-83DE-49A0BB8FFCDB}">
  <dimension ref="A1:N30"/>
  <sheetViews>
    <sheetView workbookViewId="0">
      <selection activeCell="G21" sqref="G21"/>
    </sheetView>
  </sheetViews>
  <sheetFormatPr defaultRowHeight="15" x14ac:dyDescent="0.25"/>
  <cols>
    <col min="1" max="1" width="30.85546875" bestFit="1" customWidth="1"/>
    <col min="2" max="2" width="10.7109375" bestFit="1" customWidth="1"/>
    <col min="4" max="4" width="8.28515625" bestFit="1" customWidth="1"/>
    <col min="5" max="5" width="28.140625" bestFit="1" customWidth="1"/>
    <col min="6" max="6" width="10.140625" customWidth="1"/>
    <col min="7" max="7" width="17.28515625" bestFit="1" customWidth="1"/>
    <col min="8" max="8" width="10.140625" bestFit="1" customWidth="1"/>
    <col min="9" max="9" width="9.7109375" bestFit="1" customWidth="1"/>
    <col min="10" max="10" width="20.42578125" bestFit="1" customWidth="1"/>
    <col min="11" max="11" width="10" customWidth="1"/>
    <col min="12" max="12" width="26.28515625" bestFit="1" customWidth="1"/>
    <col min="13" max="13" width="9.7109375" bestFit="1" customWidth="1"/>
    <col min="14" max="14" width="31" bestFit="1" customWidth="1"/>
    <col min="15" max="15" width="8.42578125" bestFit="1" customWidth="1"/>
    <col min="17" max="17" width="26.28515625" bestFit="1" customWidth="1"/>
    <col min="18" max="18" width="9.7109375" bestFit="1" customWidth="1"/>
    <col min="19" max="19" width="31" bestFit="1" customWidth="1"/>
    <col min="21" max="21" width="17.7109375" bestFit="1" customWidth="1"/>
    <col min="22" max="22" width="10.140625" bestFit="1" customWidth="1"/>
    <col min="23" max="23" width="9.7109375" bestFit="1" customWidth="1"/>
  </cols>
  <sheetData>
    <row r="1" spans="1:14" x14ac:dyDescent="0.25">
      <c r="A1" s="40" t="s">
        <v>41</v>
      </c>
      <c r="B1" s="40" t="s">
        <v>42</v>
      </c>
      <c r="C1" s="40" t="s">
        <v>44</v>
      </c>
      <c r="D1" s="41" t="s">
        <v>0</v>
      </c>
      <c r="E1" s="43" t="s">
        <v>67</v>
      </c>
      <c r="G1" s="40" t="s">
        <v>2</v>
      </c>
      <c r="H1" s="40" t="s">
        <v>42</v>
      </c>
      <c r="I1" s="41" t="s">
        <v>0</v>
      </c>
      <c r="J1" s="43" t="s">
        <v>67</v>
      </c>
      <c r="L1" s="42" t="s">
        <v>68</v>
      </c>
      <c r="M1" s="42" t="s">
        <v>42</v>
      </c>
      <c r="N1" s="42" t="s">
        <v>69</v>
      </c>
    </row>
    <row r="2" spans="1:14" x14ac:dyDescent="0.25">
      <c r="A2" s="31" t="s">
        <v>92</v>
      </c>
      <c r="B2" s="33">
        <v>34767</v>
      </c>
      <c r="C2" s="34">
        <v>27790</v>
      </c>
      <c r="D2" s="32">
        <v>17.03</v>
      </c>
      <c r="E2" s="31" t="s">
        <v>91</v>
      </c>
      <c r="G2" s="31" t="s">
        <v>117</v>
      </c>
      <c r="H2" s="33">
        <v>34541</v>
      </c>
      <c r="I2" s="32">
        <v>150</v>
      </c>
      <c r="J2" s="31" t="s">
        <v>118</v>
      </c>
      <c r="L2" s="31" t="s">
        <v>74</v>
      </c>
      <c r="M2" s="33">
        <v>34514</v>
      </c>
      <c r="N2" s="31" t="s">
        <v>73</v>
      </c>
    </row>
    <row r="3" spans="1:14" x14ac:dyDescent="0.25">
      <c r="A3" s="31" t="s">
        <v>92</v>
      </c>
      <c r="B3" s="33">
        <v>34862</v>
      </c>
      <c r="C3" s="34">
        <v>32805</v>
      </c>
      <c r="D3" s="32">
        <v>17.03</v>
      </c>
      <c r="E3" s="31" t="s">
        <v>91</v>
      </c>
      <c r="L3" s="31" t="s">
        <v>71</v>
      </c>
      <c r="M3" s="33">
        <v>34516</v>
      </c>
      <c r="N3" s="31" t="s">
        <v>73</v>
      </c>
    </row>
    <row r="4" spans="1:14" x14ac:dyDescent="0.25">
      <c r="A4" s="31" t="s">
        <v>95</v>
      </c>
      <c r="B4" s="33">
        <v>35255</v>
      </c>
      <c r="C4" s="34">
        <v>42103</v>
      </c>
      <c r="D4" s="32">
        <v>25.79</v>
      </c>
      <c r="E4" s="31" t="s">
        <v>94</v>
      </c>
      <c r="G4" s="42" t="s">
        <v>1</v>
      </c>
      <c r="H4" s="40" t="s">
        <v>42</v>
      </c>
      <c r="I4" s="41" t="s">
        <v>0</v>
      </c>
      <c r="J4" s="43" t="s">
        <v>67</v>
      </c>
      <c r="L4" s="31" t="s">
        <v>72</v>
      </c>
      <c r="M4" s="33">
        <v>34530</v>
      </c>
      <c r="N4" s="31" t="s">
        <v>73</v>
      </c>
    </row>
    <row r="5" spans="1:14" x14ac:dyDescent="0.25">
      <c r="A5" s="31" t="s">
        <v>92</v>
      </c>
      <c r="B5" s="33">
        <v>35403</v>
      </c>
      <c r="C5" s="34">
        <v>47946</v>
      </c>
      <c r="D5" s="32">
        <v>17</v>
      </c>
      <c r="E5" s="31" t="s">
        <v>91</v>
      </c>
      <c r="G5" s="31" t="s">
        <v>123</v>
      </c>
      <c r="H5" s="31"/>
      <c r="I5" s="31"/>
      <c r="J5" s="31"/>
      <c r="L5" s="31" t="s">
        <v>77</v>
      </c>
      <c r="M5" s="33">
        <v>34530</v>
      </c>
      <c r="N5" s="31" t="s">
        <v>73</v>
      </c>
    </row>
    <row r="6" spans="1:14" x14ac:dyDescent="0.25">
      <c r="A6" s="31" t="s">
        <v>93</v>
      </c>
      <c r="B6" s="33">
        <v>35403</v>
      </c>
      <c r="C6" s="34">
        <v>47946</v>
      </c>
      <c r="D6" s="32">
        <v>0</v>
      </c>
      <c r="E6" s="31" t="s">
        <v>91</v>
      </c>
      <c r="L6" s="31" t="s">
        <v>75</v>
      </c>
      <c r="M6" s="33">
        <v>34533</v>
      </c>
      <c r="N6" s="31" t="s">
        <v>76</v>
      </c>
    </row>
    <row r="7" spans="1:14" x14ac:dyDescent="0.25">
      <c r="A7" s="31" t="s">
        <v>97</v>
      </c>
      <c r="B7" s="33">
        <v>35499</v>
      </c>
      <c r="C7" s="34">
        <v>51775</v>
      </c>
      <c r="D7" s="32">
        <v>57.46</v>
      </c>
      <c r="E7" s="31" t="s">
        <v>96</v>
      </c>
      <c r="L7" s="31" t="s">
        <v>71</v>
      </c>
      <c r="M7" s="33">
        <v>34578</v>
      </c>
      <c r="N7" s="31" t="s">
        <v>73</v>
      </c>
    </row>
    <row r="8" spans="1:14" x14ac:dyDescent="0.25">
      <c r="A8" s="31" t="s">
        <v>92</v>
      </c>
      <c r="B8" s="33">
        <v>35678</v>
      </c>
      <c r="C8" s="34">
        <v>58158</v>
      </c>
      <c r="D8" s="32">
        <v>10.65</v>
      </c>
      <c r="E8" s="31" t="s">
        <v>98</v>
      </c>
      <c r="L8" s="31" t="s">
        <v>88</v>
      </c>
      <c r="M8" s="33">
        <v>34973</v>
      </c>
      <c r="N8" s="31" t="s">
        <v>79</v>
      </c>
    </row>
    <row r="9" spans="1:14" x14ac:dyDescent="0.25">
      <c r="A9" s="31" t="s">
        <v>101</v>
      </c>
      <c r="B9" s="33">
        <v>35983</v>
      </c>
      <c r="C9" s="34">
        <v>69470</v>
      </c>
      <c r="D9" s="32">
        <v>313.48</v>
      </c>
      <c r="E9" s="31" t="s">
        <v>96</v>
      </c>
      <c r="G9" s="46" t="s">
        <v>9</v>
      </c>
      <c r="H9" s="8">
        <f>19525+1269.13</f>
        <v>20794.13</v>
      </c>
      <c r="I9" s="47">
        <v>34514</v>
      </c>
      <c r="L9" s="31" t="s">
        <v>89</v>
      </c>
      <c r="M9" s="33">
        <v>35010</v>
      </c>
      <c r="N9" s="31" t="s">
        <v>90</v>
      </c>
    </row>
    <row r="10" spans="1:14" x14ac:dyDescent="0.25">
      <c r="A10" s="31" t="s">
        <v>110</v>
      </c>
      <c r="B10" s="33">
        <v>35992</v>
      </c>
      <c r="C10" s="31"/>
      <c r="D10" s="32">
        <v>47.93</v>
      </c>
      <c r="E10" s="31" t="s">
        <v>111</v>
      </c>
      <c r="H10" s="2"/>
      <c r="L10" s="31" t="s">
        <v>78</v>
      </c>
      <c r="M10" s="33">
        <v>35855</v>
      </c>
      <c r="N10" s="31" t="s">
        <v>79</v>
      </c>
    </row>
    <row r="11" spans="1:14" x14ac:dyDescent="0.25">
      <c r="A11" s="31" t="s">
        <v>7</v>
      </c>
      <c r="B11" s="33">
        <v>36033</v>
      </c>
      <c r="C11" s="34">
        <v>70929</v>
      </c>
      <c r="D11" s="32">
        <v>282.23</v>
      </c>
      <c r="E11" s="31" t="s">
        <v>96</v>
      </c>
      <c r="G11" s="21" t="s">
        <v>70</v>
      </c>
      <c r="H11" s="22">
        <f>SUM(D2:D30)</f>
        <v>2098.1100000000006</v>
      </c>
      <c r="L11" s="31" t="s">
        <v>83</v>
      </c>
      <c r="M11" s="33">
        <v>35855</v>
      </c>
      <c r="N11" s="31" t="s">
        <v>79</v>
      </c>
    </row>
    <row r="12" spans="1:14" x14ac:dyDescent="0.25">
      <c r="A12" s="31" t="s">
        <v>99</v>
      </c>
      <c r="B12" s="33">
        <v>36076</v>
      </c>
      <c r="C12" s="34">
        <v>72960</v>
      </c>
      <c r="D12" s="32">
        <v>102.88</v>
      </c>
      <c r="E12" s="31" t="s">
        <v>100</v>
      </c>
      <c r="H12" s="2"/>
      <c r="L12" s="31" t="s">
        <v>84</v>
      </c>
      <c r="M12" s="33">
        <v>35855</v>
      </c>
      <c r="N12" s="31" t="s">
        <v>79</v>
      </c>
    </row>
    <row r="13" spans="1:14" x14ac:dyDescent="0.25">
      <c r="A13" s="31" t="s">
        <v>92</v>
      </c>
      <c r="B13" s="33">
        <v>36112</v>
      </c>
      <c r="C13" s="34">
        <v>74160</v>
      </c>
      <c r="D13" s="32">
        <v>18.600000000000001</v>
      </c>
      <c r="E13" s="31" t="s">
        <v>98</v>
      </c>
      <c r="G13" s="21" t="s">
        <v>4</v>
      </c>
      <c r="H13" s="22">
        <f>SUM(I2)</f>
        <v>150</v>
      </c>
      <c r="L13" s="31" t="s">
        <v>85</v>
      </c>
      <c r="M13" s="33">
        <v>36831</v>
      </c>
      <c r="N13" s="31" t="s">
        <v>79</v>
      </c>
    </row>
    <row r="14" spans="1:14" x14ac:dyDescent="0.25">
      <c r="A14" s="31" t="s">
        <v>92</v>
      </c>
      <c r="B14" s="33">
        <v>36214</v>
      </c>
      <c r="C14" s="34">
        <v>77646</v>
      </c>
      <c r="D14" s="32">
        <v>20.22</v>
      </c>
      <c r="E14" s="31" t="s">
        <v>102</v>
      </c>
      <c r="H14" s="2"/>
      <c r="L14" s="31" t="s">
        <v>86</v>
      </c>
      <c r="M14" s="33">
        <v>36831</v>
      </c>
      <c r="N14" s="31" t="s">
        <v>79</v>
      </c>
    </row>
    <row r="15" spans="1:14" x14ac:dyDescent="0.25">
      <c r="A15" s="31" t="s">
        <v>103</v>
      </c>
      <c r="B15" s="33">
        <v>36362</v>
      </c>
      <c r="C15" s="34"/>
      <c r="D15" s="32">
        <v>87.44</v>
      </c>
      <c r="E15" s="31"/>
      <c r="G15" s="21" t="s">
        <v>3</v>
      </c>
      <c r="H15" s="22">
        <f>I5</f>
        <v>0</v>
      </c>
      <c r="L15" s="31" t="s">
        <v>87</v>
      </c>
      <c r="M15" s="33">
        <v>36831</v>
      </c>
      <c r="N15" s="31" t="s">
        <v>79</v>
      </c>
    </row>
    <row r="16" spans="1:14" x14ac:dyDescent="0.25">
      <c r="A16" s="31" t="s">
        <v>104</v>
      </c>
      <c r="B16" s="33">
        <v>36670</v>
      </c>
      <c r="C16" s="34">
        <v>91478</v>
      </c>
      <c r="D16" s="32">
        <v>0</v>
      </c>
      <c r="E16" s="31" t="s">
        <v>105</v>
      </c>
    </row>
    <row r="17" spans="1:8" x14ac:dyDescent="0.25">
      <c r="A17" s="31" t="s">
        <v>92</v>
      </c>
      <c r="B17" s="33">
        <v>37077</v>
      </c>
      <c r="C17" s="31"/>
      <c r="D17" s="32">
        <v>23.8</v>
      </c>
      <c r="E17" s="31" t="s">
        <v>112</v>
      </c>
      <c r="G17" s="44" t="s">
        <v>6</v>
      </c>
      <c r="H17" s="45">
        <f>SUM(H9,H11,H13,H15)</f>
        <v>23042.240000000002</v>
      </c>
    </row>
    <row r="18" spans="1:8" x14ac:dyDescent="0.25">
      <c r="A18" s="31" t="s">
        <v>7</v>
      </c>
      <c r="B18" s="33">
        <v>37120</v>
      </c>
      <c r="C18" s="34">
        <v>97776</v>
      </c>
      <c r="D18" s="32">
        <v>0</v>
      </c>
      <c r="E18" s="31" t="s">
        <v>108</v>
      </c>
    </row>
    <row r="19" spans="1:8" x14ac:dyDescent="0.25">
      <c r="A19" s="31" t="s">
        <v>92</v>
      </c>
      <c r="B19" s="33">
        <v>37434</v>
      </c>
      <c r="C19" s="34">
        <v>102678</v>
      </c>
      <c r="D19" s="32">
        <v>13.73</v>
      </c>
      <c r="E19" s="31"/>
    </row>
    <row r="20" spans="1:8" x14ac:dyDescent="0.25">
      <c r="A20" s="31" t="s">
        <v>109</v>
      </c>
      <c r="B20" s="33">
        <v>37495</v>
      </c>
      <c r="C20" s="34">
        <v>103905</v>
      </c>
      <c r="D20" s="32">
        <v>53.13</v>
      </c>
      <c r="E20" s="31" t="s">
        <v>108</v>
      </c>
    </row>
    <row r="21" spans="1:8" x14ac:dyDescent="0.25">
      <c r="A21" s="31" t="s">
        <v>92</v>
      </c>
      <c r="B21" s="33">
        <v>37587</v>
      </c>
      <c r="C21" s="34">
        <v>109165</v>
      </c>
      <c r="D21" s="32">
        <v>13.77</v>
      </c>
      <c r="E21" s="31" t="s">
        <v>106</v>
      </c>
    </row>
    <row r="22" spans="1:8" x14ac:dyDescent="0.25">
      <c r="A22" s="31" t="s">
        <v>107</v>
      </c>
      <c r="B22" s="33">
        <v>37642</v>
      </c>
      <c r="C22" s="34">
        <v>109165</v>
      </c>
      <c r="D22" s="32">
        <v>105.99</v>
      </c>
      <c r="E22" s="31" t="s">
        <v>106</v>
      </c>
    </row>
    <row r="23" spans="1:8" x14ac:dyDescent="0.25">
      <c r="A23" s="31" t="s">
        <v>92</v>
      </c>
      <c r="B23" s="33">
        <v>37708</v>
      </c>
      <c r="C23" s="34">
        <v>112537</v>
      </c>
      <c r="D23" s="32">
        <v>13.77</v>
      </c>
      <c r="E23" s="31" t="s">
        <v>106</v>
      </c>
    </row>
    <row r="24" spans="1:8" x14ac:dyDescent="0.25">
      <c r="A24" s="31" t="s">
        <v>113</v>
      </c>
      <c r="B24" s="33">
        <v>37823</v>
      </c>
      <c r="C24" s="34">
        <v>108764</v>
      </c>
      <c r="D24" s="32">
        <v>30.98</v>
      </c>
      <c r="E24" s="31"/>
    </row>
    <row r="25" spans="1:8" x14ac:dyDescent="0.25">
      <c r="A25" s="31" t="s">
        <v>114</v>
      </c>
      <c r="B25" s="33">
        <v>38546</v>
      </c>
      <c r="C25" s="31"/>
      <c r="D25" s="32">
        <v>125.19</v>
      </c>
      <c r="E25" s="31"/>
    </row>
    <row r="26" spans="1:8" x14ac:dyDescent="0.25">
      <c r="A26" s="31" t="s">
        <v>115</v>
      </c>
      <c r="B26" s="33">
        <v>38603</v>
      </c>
      <c r="C26" s="34">
        <v>123000</v>
      </c>
      <c r="D26" s="32">
        <v>233.31</v>
      </c>
      <c r="E26" s="31" t="s">
        <v>112</v>
      </c>
    </row>
    <row r="27" spans="1:8" x14ac:dyDescent="0.25">
      <c r="A27" s="31" t="s">
        <v>116</v>
      </c>
      <c r="B27" s="33">
        <v>40441</v>
      </c>
      <c r="C27" s="34">
        <v>123800</v>
      </c>
      <c r="D27" s="32">
        <v>233.49</v>
      </c>
      <c r="E27" s="31" t="s">
        <v>112</v>
      </c>
    </row>
    <row r="28" spans="1:8" x14ac:dyDescent="0.25">
      <c r="A28" s="31" t="s">
        <v>119</v>
      </c>
      <c r="B28" s="33">
        <v>41783</v>
      </c>
      <c r="C28" s="31"/>
      <c r="D28" s="32">
        <v>136.21</v>
      </c>
      <c r="E28" s="31" t="s">
        <v>120</v>
      </c>
    </row>
    <row r="29" spans="1:8" x14ac:dyDescent="0.25">
      <c r="A29" s="31" t="s">
        <v>122</v>
      </c>
      <c r="B29" s="33">
        <v>42916</v>
      </c>
      <c r="C29" s="31"/>
      <c r="D29" s="32">
        <v>11.25</v>
      </c>
      <c r="E29" s="31" t="s">
        <v>120</v>
      </c>
    </row>
    <row r="30" spans="1:8" x14ac:dyDescent="0.25">
      <c r="A30" s="31" t="s">
        <v>121</v>
      </c>
      <c r="B30" s="33">
        <v>42925</v>
      </c>
      <c r="C30" s="31"/>
      <c r="D30" s="32">
        <v>85.75</v>
      </c>
      <c r="E30" s="31" t="s">
        <v>120</v>
      </c>
    </row>
  </sheetData>
  <sortState xmlns:xlrd2="http://schemas.microsoft.com/office/spreadsheetml/2017/richdata2" ref="A2:E30">
    <sortCondition ref="B1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D8F2-445E-4FCF-BB1A-9D934BED67F0}">
  <dimension ref="A1:C3"/>
  <sheetViews>
    <sheetView workbookViewId="0">
      <selection activeCell="C6" sqref="C6"/>
    </sheetView>
  </sheetViews>
  <sheetFormatPr defaultRowHeight="15" x14ac:dyDescent="0.25"/>
  <cols>
    <col min="1" max="1" width="25.140625" bestFit="1" customWidth="1"/>
    <col min="2" max="2" width="9.7109375" bestFit="1" customWidth="1"/>
    <col min="3" max="3" width="23.28515625" bestFit="1" customWidth="1"/>
  </cols>
  <sheetData>
    <row r="1" spans="1:3" x14ac:dyDescent="0.25">
      <c r="A1" s="42" t="s">
        <v>68</v>
      </c>
      <c r="B1" s="42" t="s">
        <v>42</v>
      </c>
      <c r="C1" s="42" t="s">
        <v>69</v>
      </c>
    </row>
    <row r="2" spans="1:3" x14ac:dyDescent="0.25">
      <c r="A2" s="31" t="s">
        <v>80</v>
      </c>
      <c r="B2" s="33">
        <v>34199</v>
      </c>
      <c r="C2" s="31" t="s">
        <v>82</v>
      </c>
    </row>
    <row r="3" spans="1:3" x14ac:dyDescent="0.25">
      <c r="A3" s="31" t="s">
        <v>81</v>
      </c>
      <c r="B3" s="33">
        <v>34199</v>
      </c>
      <c r="C3" s="3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Gage Farmer (2024-Present)</vt:lpstr>
      <vt:lpstr>Larry &amp; Lenna Haase (1994-2024)</vt:lpstr>
      <vt:lpstr>Unknown (1993-1994)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 Gage</dc:creator>
  <cp:lastModifiedBy>Farmer, Gage</cp:lastModifiedBy>
  <cp:lastPrinted>2023-10-11T13:09:07Z</cp:lastPrinted>
  <dcterms:created xsi:type="dcterms:W3CDTF">2023-10-11T13:05:38Z</dcterms:created>
  <dcterms:modified xsi:type="dcterms:W3CDTF">2024-10-13T04:37:18Z</dcterms:modified>
</cp:coreProperties>
</file>