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8_{BC23BE7E-3918-4489-BB05-8DAC49DC07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">Sheet2!$B$5</definedName>
    <definedName name="M">Sheet2!$B$2</definedName>
    <definedName name="Mu">Sheet2!$B$4</definedName>
    <definedName name="P">Sheet2!$B$3</definedName>
    <definedName name="ss">Sheet2!$A$2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B8" i="2"/>
  <c r="F3" i="2"/>
  <c r="E4" i="2"/>
  <c r="E5" i="2" s="1"/>
  <c r="F4" i="2" l="1"/>
  <c r="G4" i="2" s="1"/>
  <c r="E6" i="2"/>
  <c r="F5" i="2"/>
  <c r="G5" i="2" s="1"/>
  <c r="E7" i="2" l="1"/>
  <c r="F6" i="2"/>
  <c r="G6" i="2" s="1"/>
  <c r="E8" i="2" l="1"/>
  <c r="F7" i="2"/>
  <c r="G7" i="2" s="1"/>
  <c r="E9" i="2" l="1"/>
  <c r="F8" i="2"/>
  <c r="G8" i="2" s="1"/>
  <c r="E10" i="2" l="1"/>
  <c r="F9" i="2"/>
  <c r="G9" i="2" s="1"/>
  <c r="E11" i="2" l="1"/>
  <c r="F10" i="2"/>
  <c r="G10" i="2" s="1"/>
  <c r="E12" i="2" l="1"/>
  <c r="F11" i="2"/>
  <c r="G11" i="2" s="1"/>
  <c r="E13" i="2" l="1"/>
  <c r="F12" i="2"/>
  <c r="G12" i="2" s="1"/>
  <c r="E14" i="2" l="1"/>
  <c r="F13" i="2"/>
  <c r="G13" i="2" s="1"/>
  <c r="E15" i="2" l="1"/>
  <c r="F14" i="2"/>
  <c r="G14" i="2" s="1"/>
  <c r="E16" i="2" l="1"/>
  <c r="F15" i="2"/>
  <c r="G15" i="2" s="1"/>
  <c r="E17" i="2" l="1"/>
  <c r="F16" i="2"/>
  <c r="G16" i="2" s="1"/>
  <c r="E18" i="2" l="1"/>
  <c r="F17" i="2"/>
  <c r="G17" i="2" s="1"/>
  <c r="E19" i="2" l="1"/>
  <c r="F18" i="2"/>
  <c r="G18" i="2" s="1"/>
  <c r="E20" i="2" l="1"/>
  <c r="F19" i="2"/>
  <c r="G19" i="2" s="1"/>
  <c r="E21" i="2" l="1"/>
  <c r="F20" i="2"/>
  <c r="G20" i="2" s="1"/>
  <c r="E22" i="2" l="1"/>
  <c r="F21" i="2"/>
  <c r="G21" i="2" s="1"/>
  <c r="E23" i="2" l="1"/>
  <c r="F22" i="2"/>
  <c r="G22" i="2" s="1"/>
  <c r="E24" i="2" l="1"/>
  <c r="F23" i="2"/>
  <c r="G23" i="2" s="1"/>
  <c r="E25" i="2" l="1"/>
  <c r="F24" i="2"/>
  <c r="G24" i="2" s="1"/>
  <c r="E26" i="2" l="1"/>
  <c r="F25" i="2"/>
  <c r="G25" i="2" s="1"/>
  <c r="E27" i="2" l="1"/>
  <c r="F26" i="2"/>
  <c r="G26" i="2" s="1"/>
  <c r="E28" i="2" l="1"/>
  <c r="F27" i="2"/>
  <c r="G27" i="2" s="1"/>
  <c r="E29" i="2" l="1"/>
  <c r="F28" i="2"/>
  <c r="G28" i="2" s="1"/>
  <c r="E30" i="2" l="1"/>
  <c r="F29" i="2"/>
  <c r="G29" i="2" s="1"/>
  <c r="E31" i="2" l="1"/>
  <c r="F30" i="2"/>
  <c r="G30" i="2" s="1"/>
  <c r="E32" i="2" l="1"/>
  <c r="F31" i="2"/>
  <c r="G31" i="2" s="1"/>
  <c r="E33" i="2" l="1"/>
  <c r="F32" i="2"/>
  <c r="G32" i="2" s="1"/>
  <c r="E34" i="2" l="1"/>
  <c r="F33" i="2"/>
  <c r="G33" i="2" s="1"/>
  <c r="E35" i="2" l="1"/>
  <c r="F34" i="2"/>
  <c r="G34" i="2" s="1"/>
  <c r="E36" i="2" l="1"/>
  <c r="F35" i="2"/>
  <c r="G35" i="2" s="1"/>
  <c r="E37" i="2" l="1"/>
  <c r="F36" i="2"/>
  <c r="G36" i="2" s="1"/>
  <c r="E38" i="2" l="1"/>
  <c r="F37" i="2"/>
  <c r="G37" i="2" s="1"/>
  <c r="E39" i="2" l="1"/>
  <c r="F38" i="2"/>
  <c r="G38" i="2" s="1"/>
  <c r="E40" i="2" l="1"/>
  <c r="F39" i="2"/>
  <c r="G39" i="2" s="1"/>
  <c r="E41" i="2" l="1"/>
  <c r="F40" i="2"/>
  <c r="G40" i="2" s="1"/>
  <c r="E42" i="2" l="1"/>
  <c r="F41" i="2"/>
  <c r="G41" i="2" s="1"/>
  <c r="E43" i="2" l="1"/>
  <c r="F42" i="2"/>
  <c r="G42" i="2" s="1"/>
  <c r="E44" i="2" l="1"/>
  <c r="F43" i="2"/>
  <c r="G43" i="2" s="1"/>
  <c r="E45" i="2" l="1"/>
  <c r="F44" i="2"/>
  <c r="G44" i="2" s="1"/>
  <c r="E46" i="2" l="1"/>
  <c r="F45" i="2"/>
  <c r="G45" i="2" s="1"/>
  <c r="E47" i="2" l="1"/>
  <c r="F46" i="2"/>
  <c r="G46" i="2" s="1"/>
  <c r="E48" i="2" l="1"/>
  <c r="F47" i="2"/>
  <c r="G47" i="2" s="1"/>
  <c r="E49" i="2" l="1"/>
  <c r="F48" i="2"/>
  <c r="G48" i="2" s="1"/>
  <c r="F49" i="2" l="1"/>
  <c r="G49" i="2" s="1"/>
  <c r="E50" i="2"/>
  <c r="F50" i="2" l="1"/>
  <c r="G50" i="2" s="1"/>
  <c r="E51" i="2"/>
  <c r="E52" i="2" l="1"/>
  <c r="F51" i="2"/>
  <c r="G51" i="2" s="1"/>
  <c r="E53" i="2" l="1"/>
  <c r="F53" i="2" s="1"/>
  <c r="G53" i="2" s="1"/>
  <c r="F52" i="2"/>
  <c r="G52" i="2" s="1"/>
  <c r="B7" i="2"/>
</calcChain>
</file>

<file path=xl/sharedStrings.xml><?xml version="1.0" encoding="utf-8"?>
<sst xmlns="http://schemas.openxmlformats.org/spreadsheetml/2006/main" count="31" uniqueCount="30">
  <si>
    <t>Start</t>
  </si>
  <si>
    <t>Assess current facilities</t>
  </si>
  <si>
    <t>Planning &amp; design</t>
  </si>
  <si>
    <t>Order equipment</t>
  </si>
  <si>
    <t>Days</t>
  </si>
  <si>
    <t>Work orders for trades</t>
  </si>
  <si>
    <t>Site prep</t>
  </si>
  <si>
    <t>Installation</t>
  </si>
  <si>
    <t xml:space="preserve">Operator Training </t>
  </si>
  <si>
    <t xml:space="preserve">Equipment Testing </t>
  </si>
  <si>
    <t>Documentation</t>
  </si>
  <si>
    <t>Prod. Test &amp; Debug</t>
  </si>
  <si>
    <t>Final inspections</t>
  </si>
  <si>
    <t>Compile Final Report</t>
  </si>
  <si>
    <t>Management Team Review</t>
  </si>
  <si>
    <t>Gage Farmer - HW3</t>
  </si>
  <si>
    <t>Problem 1</t>
  </si>
  <si>
    <t>Mass</t>
  </si>
  <si>
    <t>Angle (Deg)</t>
  </si>
  <si>
    <t>Friction</t>
  </si>
  <si>
    <t>Acceleration (m/s^2)</t>
  </si>
  <si>
    <t>m/s^2</t>
  </si>
  <si>
    <t>Angle (Rad)</t>
  </si>
  <si>
    <t>N</t>
  </si>
  <si>
    <t>kg</t>
  </si>
  <si>
    <t>Force</t>
  </si>
  <si>
    <t>Gravity</t>
  </si>
  <si>
    <t>Max Accel</t>
  </si>
  <si>
    <t>Max Accel Deg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</si>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</sst>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3" borderId="2" applyNumberFormat="0" applyAlignment="0" applyProtection="0"/>
    <xf numFmtId="0" fontId="2" fillId="4" borderId="4" applyNumberFormat="0" applyFont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2" borderId="2" xfId="2"/>
    <xf numFmtId="0" fontId="0" fillId="4" borderId="4" xfId="5" applyFont="1"/>
    <xf numFmtId="0" fontId="5" fillId="3" borderId="3" xfId="3"/>
    <xf numFmtId="0" fontId="7" fillId="0" borderId="0" xfId="6"/>
    <xf numFmtId="0" fontId="3" fillId="0" borderId="1" xfId="1"/>
    <xf numFmtId="0" fontId="6" fillId="3" borderId="2" xfId="4"/>
  </cellXfs>
  <cellStyles count="7">
    <cellStyle name="Calculation" xfId="4" builtinId="22"/>
    <cellStyle name="Explanatory Text" xfId="6" builtinId="53"/>
    <cellStyle name="Heading 3" xfId="1" builtinId="18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Control Inspection Station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3"/>
                <c:pt idx="0">
                  <c:v>Assess current facilities</c:v>
                </c:pt>
                <c:pt idx="1">
                  <c:v>Planning &amp; design</c:v>
                </c:pt>
                <c:pt idx="2">
                  <c:v>Order equipment</c:v>
                </c:pt>
                <c:pt idx="3">
                  <c:v>Work orders for trades</c:v>
                </c:pt>
                <c:pt idx="4">
                  <c:v>Site prep</c:v>
                </c:pt>
                <c:pt idx="5">
                  <c:v>Installation</c:v>
                </c:pt>
                <c:pt idx="6">
                  <c:v>Equipment Testing </c:v>
                </c:pt>
                <c:pt idx="7">
                  <c:v>Operator Training </c:v>
                </c:pt>
                <c:pt idx="8">
                  <c:v>Prod. Test &amp; Debug</c:v>
                </c:pt>
                <c:pt idx="9">
                  <c:v>Documentation</c:v>
                </c:pt>
                <c:pt idx="10">
                  <c:v>Management Team Review</c:v>
                </c:pt>
                <c:pt idx="11">
                  <c:v>Compile Final Report</c:v>
                </c:pt>
                <c:pt idx="12">
                  <c:v>Final inspections</c:v>
                </c:pt>
              </c:strCache>
            </c:strRef>
          </c:cat>
          <c:val>
            <c:numRef>
              <c:f>Sheet1!$B$5:$B$17</c:f>
              <c:numCache>
                <c:formatCode>m/d/yyyy</c:formatCode>
                <c:ptCount val="13"/>
                <c:pt idx="0">
                  <c:v>44046</c:v>
                </c:pt>
                <c:pt idx="1">
                  <c:v>44055</c:v>
                </c:pt>
                <c:pt idx="2">
                  <c:v>44075</c:v>
                </c:pt>
                <c:pt idx="3">
                  <c:v>44089</c:v>
                </c:pt>
                <c:pt idx="4">
                  <c:v>44095</c:v>
                </c:pt>
                <c:pt idx="5">
                  <c:v>44102</c:v>
                </c:pt>
                <c:pt idx="6">
                  <c:v>44125</c:v>
                </c:pt>
                <c:pt idx="7">
                  <c:v>44132</c:v>
                </c:pt>
                <c:pt idx="8">
                  <c:v>44142</c:v>
                </c:pt>
                <c:pt idx="9">
                  <c:v>44150</c:v>
                </c:pt>
                <c:pt idx="10">
                  <c:v>44155</c:v>
                </c:pt>
                <c:pt idx="11">
                  <c:v>44165</c:v>
                </c:pt>
                <c:pt idx="12">
                  <c:v>44169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B-454C-B30C-D9ECA9BE911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3"/>
                <c:pt idx="0">
                  <c:v>Assess current facilities</c:v>
                </c:pt>
                <c:pt idx="1">
                  <c:v>Planning &amp; design</c:v>
                </c:pt>
                <c:pt idx="2">
                  <c:v>Order equipment</c:v>
                </c:pt>
                <c:pt idx="3">
                  <c:v>Work orders for trades</c:v>
                </c:pt>
                <c:pt idx="4">
                  <c:v>Site prep</c:v>
                </c:pt>
                <c:pt idx="5">
                  <c:v>Installation</c:v>
                </c:pt>
                <c:pt idx="6">
                  <c:v>Equipment Testing </c:v>
                </c:pt>
                <c:pt idx="7">
                  <c:v>Operator Training </c:v>
                </c:pt>
                <c:pt idx="8">
                  <c:v>Prod. Test &amp; Debug</c:v>
                </c:pt>
                <c:pt idx="9">
                  <c:v>Documentation</c:v>
                </c:pt>
                <c:pt idx="10">
                  <c:v>Management Team Review</c:v>
                </c:pt>
                <c:pt idx="11">
                  <c:v>Compile Final Report</c:v>
                </c:pt>
                <c:pt idx="12">
                  <c:v>Final inspections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7</c:v>
                </c:pt>
                <c:pt idx="1">
                  <c:v>28</c:v>
                </c:pt>
                <c:pt idx="2">
                  <c:v>14</c:v>
                </c:pt>
                <c:pt idx="3">
                  <c:v>16</c:v>
                </c:pt>
                <c:pt idx="4">
                  <c:v>21</c:v>
                </c:pt>
                <c:pt idx="5">
                  <c:v>48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B-454C-B30C-D9ECA9BE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684384"/>
        <c:axId val="875684800"/>
      </c:barChart>
      <c:catAx>
        <c:axId val="875684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84800"/>
        <c:crosses val="autoZero"/>
        <c:auto val="1"/>
        <c:lblAlgn val="ctr"/>
        <c:lblOffset val="100"/>
        <c:noMultiLvlLbl val="0"/>
      </c:catAx>
      <c:valAx>
        <c:axId val="875684800"/>
        <c:scaling>
          <c:orientation val="minMax"/>
          <c:max val="44177"/>
          <c:min val="440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84384"/>
        <c:crosses val="max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Sheet2!$E$3:$E$53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cat>
          <c:val>
            <c:numRef>
              <c:f>Sheet2!$G$3:$G$53</c:f>
              <c:numCache>
                <c:formatCode>General</c:formatCode>
                <c:ptCount val="51"/>
                <c:pt idx="0">
                  <c:v>0.84215619202649417</c:v>
                </c:pt>
                <c:pt idx="1">
                  <c:v>0.85178357001870286</c:v>
                </c:pt>
                <c:pt idx="2">
                  <c:v>0.86103263205849745</c:v>
                </c:pt>
                <c:pt idx="3">
                  <c:v>0.869902673793996</c:v>
                </c:pt>
                <c:pt idx="4">
                  <c:v>0.87839301973717809</c:v>
                </c:pt>
                <c:pt idx="5">
                  <c:v>0.88650302331532771</c:v>
                </c:pt>
                <c:pt idx="6">
                  <c:v>0.89423206692027435</c:v>
                </c:pt>
                <c:pt idx="7">
                  <c:v>0.90157956195542255</c:v>
                </c:pt>
                <c:pt idx="8">
                  <c:v>0.90854494888057924</c:v>
                </c:pt>
                <c:pt idx="9">
                  <c:v>0.91512769725456167</c:v>
                </c:pt>
                <c:pt idx="10">
                  <c:v>0.92132730577559552</c:v>
                </c:pt>
                <c:pt idx="11">
                  <c:v>0.92714330231948883</c:v>
                </c:pt>
                <c:pt idx="12">
                  <c:v>0.93257524397558667</c:v>
                </c:pt>
                <c:pt idx="13">
                  <c:v>0.93762271708050238</c:v>
                </c:pt>
                <c:pt idx="14">
                  <c:v>0.94228533724961638</c:v>
                </c:pt>
                <c:pt idx="15">
                  <c:v>0.9465627494063511</c:v>
                </c:pt>
                <c:pt idx="16">
                  <c:v>0.95045462780920997</c:v>
                </c:pt>
                <c:pt idx="17">
                  <c:v>0.95396067607658419</c:v>
                </c:pt>
                <c:pt idx="18">
                  <c:v>0.95708062720932574</c:v>
                </c:pt>
                <c:pt idx="19">
                  <c:v>0.9598142436110727</c:v>
                </c:pt>
                <c:pt idx="20">
                  <c:v>0.96216131710635577</c:v>
                </c:pt>
                <c:pt idx="21">
                  <c:v>0.96412166895644025</c:v>
                </c:pt>
                <c:pt idx="22">
                  <c:v>0.96569514987294336</c:v>
                </c:pt>
                <c:pt idx="23">
                  <c:v>0.96688164002920085</c:v>
                </c:pt>
                <c:pt idx="24">
                  <c:v>0.96768104906939312</c:v>
                </c:pt>
                <c:pt idx="25">
                  <c:v>0.96809331611542715</c:v>
                </c:pt>
                <c:pt idx="26">
                  <c:v>0.96811840977157149</c:v>
                </c:pt>
                <c:pt idx="27">
                  <c:v>0.96775632812684764</c:v>
                </c:pt>
                <c:pt idx="28">
                  <c:v>0.96700709875517388</c:v>
                </c:pt>
                <c:pt idx="29">
                  <c:v>0.96587077871326699</c:v>
                </c:pt>
                <c:pt idx="30">
                  <c:v>0.96434745453629844</c:v>
                </c:pt>
                <c:pt idx="31">
                  <c:v>0.96243724223130234</c:v>
                </c:pt>
                <c:pt idx="32">
                  <c:v>0.96014028726834155</c:v>
                </c:pt>
                <c:pt idx="33">
                  <c:v>0.95745676456942874</c:v>
                </c:pt>
                <c:pt idx="34">
                  <c:v>0.95438687849520742</c:v>
                </c:pt>
                <c:pt idx="35">
                  <c:v>0.95093086282938732</c:v>
                </c:pt>
                <c:pt idx="36">
                  <c:v>0.94708898076094239</c:v>
                </c:pt>
                <c:pt idx="37">
                  <c:v>0.94286152486406682</c:v>
                </c:pt>
                <c:pt idx="38">
                  <c:v>0.93824881707589436</c:v>
                </c:pt>
                <c:pt idx="39">
                  <c:v>0.93325120867198097</c:v>
                </c:pt>
                <c:pt idx="40">
                  <c:v>0.92786908023955628</c:v>
                </c:pt>
                <c:pt idx="41">
                  <c:v>0.92210284164853851</c:v>
                </c:pt>
                <c:pt idx="42">
                  <c:v>0.91595293202032091</c:v>
                </c:pt>
                <c:pt idx="43">
                  <c:v>0.90941981969433139</c:v>
                </c:pt>
                <c:pt idx="44">
                  <c:v>0.9025040021923687</c:v>
                </c:pt>
                <c:pt idx="45">
                  <c:v>0.89520600618071133</c:v>
                </c:pt>
                <c:pt idx="46">
                  <c:v>0.88752638743001033</c:v>
                </c:pt>
                <c:pt idx="47">
                  <c:v>0.87946573077296575</c:v>
                </c:pt>
                <c:pt idx="48">
                  <c:v>0.87102465005979079</c:v>
                </c:pt>
                <c:pt idx="49">
                  <c:v>0.86220378811146359</c:v>
                </c:pt>
                <c:pt idx="50">
                  <c:v>0.85300381667077152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4EF7-B49F-759F0AEA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204592"/>
        <c:axId val="869208336"/>
      </c:barChart>
      <c:catAx>
        <c:axId val="86920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8336"/>
        <c:crosses val="autoZero"/>
        <c:auto val="1"/>
        <c:lblAlgn val="ctr"/>
        <c:lblOffset val="100"/>
        <c:noMultiLvlLbl val="0"/>
      </c:catAx>
      <c:valAx>
        <c:axId val="869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33</xdr:row>
      <xdr:rowOff>175260</xdr:rowOff>
    </xdr:from>
    <xdr:to>
      <xdr:col>16</xdr:col>
      <xdr:colOff>243840</xdr:colOff>
      <xdr:row>35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347960" y="6210300"/>
          <a:ext cx="9296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114300</xdr:colOff>
      <xdr:row>3</xdr:row>
      <xdr:rowOff>60960</xdr:rowOff>
    </xdr:from>
    <xdr:to>
      <xdr:col>13</xdr:col>
      <xdr:colOff>365760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5E98C-6F41-4ED1-B7F7-D19F1535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142875</xdr:rowOff>
    </xdr:from>
    <xdr:to>
      <xdr:col>15</xdr:col>
      <xdr:colOff>600364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F35B3-DA66-478F-A705-FDC2E1A3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A4" sqref="A4:C17"/>
    </sheetView>
  </sheetViews>
  <sheetFormatPr defaultRowHeight="14.4" x14ac:dyDescent="0.3"/>
  <cols>
    <col min="1" max="1" width="24.109375" customWidth="1"/>
    <col min="2" max="2" width="11.109375" customWidth="1"/>
    <col min="6" max="6" width="10.109375" customWidth="1"/>
  </cols>
  <sheetData>
    <row r="1" spans="1:6" x14ac:dyDescent="0.3">
      <c r="A1" t="s">
        <v>15</v>
      </c>
    </row>
    <row r="3" spans="1:6" x14ac:dyDescent="0.3">
      <c r="F3" t="s">
        <v>16</v>
      </c>
    </row>
    <row r="4" spans="1:6" x14ac:dyDescent="0.3">
      <c r="B4" t="s">
        <v>0</v>
      </c>
      <c r="C4" t="s">
        <v>4</v>
      </c>
    </row>
    <row r="5" spans="1:6" x14ac:dyDescent="0.3">
      <c r="A5" t="s">
        <v>1</v>
      </c>
      <c r="B5" s="1">
        <v>44046</v>
      </c>
      <c r="C5">
        <v>7</v>
      </c>
    </row>
    <row r="6" spans="1:6" x14ac:dyDescent="0.3">
      <c r="A6" t="s">
        <v>2</v>
      </c>
      <c r="B6" s="1">
        <v>44055</v>
      </c>
      <c r="C6">
        <v>28</v>
      </c>
    </row>
    <row r="7" spans="1:6" x14ac:dyDescent="0.3">
      <c r="A7" t="s">
        <v>3</v>
      </c>
      <c r="B7" s="1">
        <v>44075</v>
      </c>
      <c r="C7">
        <v>14</v>
      </c>
    </row>
    <row r="8" spans="1:6" x14ac:dyDescent="0.3">
      <c r="A8" t="s">
        <v>5</v>
      </c>
      <c r="B8" s="1">
        <v>44089</v>
      </c>
      <c r="C8">
        <v>16</v>
      </c>
    </row>
    <row r="9" spans="1:6" x14ac:dyDescent="0.3">
      <c r="A9" t="s">
        <v>6</v>
      </c>
      <c r="B9" s="1">
        <v>44095</v>
      </c>
      <c r="C9">
        <v>21</v>
      </c>
    </row>
    <row r="10" spans="1:6" x14ac:dyDescent="0.3">
      <c r="A10" t="s">
        <v>7</v>
      </c>
      <c r="B10" s="1">
        <v>44102</v>
      </c>
      <c r="C10">
        <v>48</v>
      </c>
    </row>
    <row r="11" spans="1:6" x14ac:dyDescent="0.3">
      <c r="A11" t="s">
        <v>9</v>
      </c>
      <c r="B11" s="1">
        <v>44125</v>
      </c>
      <c r="C11">
        <v>14</v>
      </c>
    </row>
    <row r="12" spans="1:6" x14ac:dyDescent="0.3">
      <c r="A12" t="s">
        <v>8</v>
      </c>
      <c r="B12" s="1">
        <v>44132</v>
      </c>
      <c r="C12">
        <v>14</v>
      </c>
    </row>
    <row r="13" spans="1:6" x14ac:dyDescent="0.3">
      <c r="A13" t="s">
        <v>11</v>
      </c>
      <c r="B13" s="1">
        <v>44142</v>
      </c>
      <c r="C13">
        <v>14</v>
      </c>
    </row>
    <row r="14" spans="1:6" x14ac:dyDescent="0.3">
      <c r="A14" t="s">
        <v>10</v>
      </c>
      <c r="B14" s="1">
        <v>44150</v>
      </c>
      <c r="C14">
        <v>14</v>
      </c>
    </row>
    <row r="15" spans="1:6" x14ac:dyDescent="0.3">
      <c r="A15" s="2" t="s">
        <v>14</v>
      </c>
      <c r="B15" s="1">
        <v>44155</v>
      </c>
      <c r="C15">
        <v>7</v>
      </c>
    </row>
    <row r="16" spans="1:6" x14ac:dyDescent="0.3">
      <c r="A16" t="s">
        <v>13</v>
      </c>
      <c r="B16" s="1">
        <v>44165</v>
      </c>
      <c r="C16">
        <v>7</v>
      </c>
    </row>
    <row r="17" spans="1:3" x14ac:dyDescent="0.3">
      <c r="A17" t="s">
        <v>12</v>
      </c>
      <c r="B17" s="1">
        <v>44169</v>
      </c>
      <c r="C17"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3"/>
  <sheetViews>
    <sheetView tabSelected="1" zoomScale="99" zoomScaleNormal="99" workbookViewId="0">
      <selection activeCell="L23" sqref="L23"/>
    </sheetView>
  </sheetViews>
  <sheetFormatPr defaultRowHeight="14.4" x14ac:dyDescent="0.3"/>
  <cols>
    <col min="1" max="1" width="13.21875" customWidth="1"/>
    <col min="3" max="3" width="9.6640625" customWidth="1"/>
    <col min="4" max="4" width="9.5546875" customWidth="1"/>
    <col min="5" max="5" width="10.44140625" customWidth="1"/>
    <col min="6" max="6" width="11.33203125" customWidth="1"/>
    <col min="7" max="7" width="17.88671875" customWidth="1"/>
  </cols>
  <sheetData>
    <row r="2" spans="1:7" ht="15" thickBot="1" x14ac:dyDescent="0.35">
      <c r="A2" s="6" t="s">
        <v>17</v>
      </c>
      <c r="B2" s="6">
        <v>160</v>
      </c>
      <c r="C2" s="6" t="s">
        <v>24</v>
      </c>
      <c r="E2" s="7" t="s">
        <v>18</v>
      </c>
      <c r="F2" s="7" t="s">
        <v>22</v>
      </c>
      <c r="G2" s="7" t="s">
        <v>20</v>
      </c>
    </row>
    <row r="3" spans="1:7" x14ac:dyDescent="0.3">
      <c r="A3" s="6" t="s">
        <v>25</v>
      </c>
      <c r="B3" s="6">
        <v>750</v>
      </c>
      <c r="C3" s="6" t="s">
        <v>23</v>
      </c>
      <c r="E3" s="3">
        <v>10</v>
      </c>
      <c r="F3" s="4">
        <f>E3*(PI()/180)</f>
        <v>0.17453292519943295</v>
      </c>
      <c r="G3" s="5">
        <f>(P*COS(F3)-Mu*(M*g-P*SIN(F3)))/M</f>
        <v>0.84215619202649417</v>
      </c>
    </row>
    <row r="4" spans="1:7" x14ac:dyDescent="0.3">
      <c r="A4" s="6" t="s">
        <v>19</v>
      </c>
      <c r="B4" s="6">
        <v>0.42</v>
      </c>
      <c r="C4" s="6"/>
      <c r="E4" s="3">
        <f>E3+0.5</f>
        <v>10.5</v>
      </c>
      <c r="F4" s="4">
        <f t="shared" ref="F4:F53" si="0">E4*(PI()/180)</f>
        <v>0.18325957145940461</v>
      </c>
      <c r="G4" s="5">
        <f>(P*COS(F4)-Mu*(M*g-P*SIN(F4)))/M</f>
        <v>0.85178357001870286</v>
      </c>
    </row>
    <row r="5" spans="1:7" x14ac:dyDescent="0.3">
      <c r="A5" s="6" t="s">
        <v>26</v>
      </c>
      <c r="B5" s="6">
        <v>9.8000000000000007</v>
      </c>
      <c r="C5" s="6" t="s">
        <v>21</v>
      </c>
      <c r="E5" s="3">
        <f>E4+0.5</f>
        <v>11</v>
      </c>
      <c r="F5" s="4">
        <f t="shared" si="0"/>
        <v>0.19198621771937624</v>
      </c>
      <c r="G5" s="5">
        <f>(P*COS(F5)-Mu*(M*g-P*SIN(F5)))/M</f>
        <v>0.86103263205849745</v>
      </c>
    </row>
    <row r="6" spans="1:7" x14ac:dyDescent="0.3">
      <c r="E6" s="3">
        <f>E5+0.5</f>
        <v>11.5</v>
      </c>
      <c r="F6" s="4">
        <f t="shared" si="0"/>
        <v>0.2007128639793479</v>
      </c>
      <c r="G6" s="5">
        <f>(P*COS(F6)-Mu*(M*g-P*SIN(F6)))/M</f>
        <v>0.869902673793996</v>
      </c>
    </row>
    <row r="7" spans="1:7" x14ac:dyDescent="0.3">
      <c r="A7" s="8" t="s">
        <v>27</v>
      </c>
      <c r="B7" s="8">
        <f>MAX(G3:G53)</f>
        <v>0.96811840977157149</v>
      </c>
      <c r="C7" s="8" t="s">
        <v>21</v>
      </c>
      <c r="E7" s="3">
        <f>E6+0.5</f>
        <v>12</v>
      </c>
      <c r="F7" s="4">
        <f t="shared" si="0"/>
        <v>0.20943951023931956</v>
      </c>
      <c r="G7" s="5">
        <f>(P*COS(F7)-Mu*(M*g-P*SIN(F7)))/M</f>
        <v>0.87839301973717809</v>
      </c>
    </row>
    <row r="8" spans="1:7" x14ac:dyDescent="0.3">
      <c r="A8" s="8" t="s">
        <v>28</v>
      </c>
      <c r="B8" s="8">
        <f>E29</f>
        <v>23</v>
      </c>
      <c r="C8" s="8" t="s">
        <v>29</v>
      </c>
      <c r="E8" s="3">
        <f>E7+0.5</f>
        <v>12.5</v>
      </c>
      <c r="F8" s="4">
        <f t="shared" si="0"/>
        <v>0.21816615649929119</v>
      </c>
      <c r="G8" s="5">
        <f>(P*COS(F8)-Mu*(M*g-P*SIN(F8)))/M</f>
        <v>0.88650302331532771</v>
      </c>
    </row>
    <row r="9" spans="1:7" x14ac:dyDescent="0.3">
      <c r="E9" s="3">
        <f>E8+0.5</f>
        <v>13</v>
      </c>
      <c r="F9" s="4">
        <f t="shared" si="0"/>
        <v>0.22689280275926285</v>
      </c>
      <c r="G9" s="5">
        <f>(P*COS(F9)-Mu*(M*g-P*SIN(F9)))/M</f>
        <v>0.89423206692027435</v>
      </c>
    </row>
    <row r="10" spans="1:7" x14ac:dyDescent="0.3">
      <c r="E10" s="3">
        <f>E9+0.5</f>
        <v>13.5</v>
      </c>
      <c r="F10" s="4">
        <f t="shared" si="0"/>
        <v>0.23561944901923448</v>
      </c>
      <c r="G10" s="5">
        <f>(P*COS(F10)-Mu*(M*g-P*SIN(F10)))/M</f>
        <v>0.90157956195542255</v>
      </c>
    </row>
    <row r="11" spans="1:7" x14ac:dyDescent="0.3">
      <c r="E11" s="3">
        <f>E10+0.5</f>
        <v>14</v>
      </c>
      <c r="F11" s="4">
        <f t="shared" si="0"/>
        <v>0.24434609527920614</v>
      </c>
      <c r="G11" s="5">
        <f>(P*COS(F11)-Mu*(M*g-P*SIN(F11)))/M</f>
        <v>0.90854494888057924</v>
      </c>
    </row>
    <row r="12" spans="1:7" x14ac:dyDescent="0.3">
      <c r="E12" s="3">
        <f>E11+0.5</f>
        <v>14.5</v>
      </c>
      <c r="F12" s="4">
        <f t="shared" si="0"/>
        <v>0.2530727415391778</v>
      </c>
      <c r="G12" s="5">
        <f>(P*COS(F12)-Mu*(M*g-P*SIN(F12)))/M</f>
        <v>0.91512769725456167</v>
      </c>
    </row>
    <row r="13" spans="1:7" x14ac:dyDescent="0.3">
      <c r="E13" s="3">
        <f>E12+0.5</f>
        <v>15</v>
      </c>
      <c r="F13" s="4">
        <f t="shared" si="0"/>
        <v>0.26179938779914941</v>
      </c>
      <c r="G13" s="5">
        <f>(P*COS(F13)-Mu*(M*g-P*SIN(F13)))/M</f>
        <v>0.92132730577559552</v>
      </c>
    </row>
    <row r="14" spans="1:7" x14ac:dyDescent="0.3">
      <c r="E14" s="3">
        <f>E13+0.5</f>
        <v>15.5</v>
      </c>
      <c r="F14" s="4">
        <f t="shared" si="0"/>
        <v>0.27052603405912107</v>
      </c>
      <c r="G14" s="5">
        <f>(P*COS(F14)-Mu*(M*g-P*SIN(F14)))/M</f>
        <v>0.92714330231948883</v>
      </c>
    </row>
    <row r="15" spans="1:7" x14ac:dyDescent="0.3">
      <c r="E15" s="3">
        <f>E14+0.5</f>
        <v>16</v>
      </c>
      <c r="F15" s="4">
        <f t="shared" si="0"/>
        <v>0.27925268031909273</v>
      </c>
      <c r="G15" s="5">
        <f>(P*COS(F15)-Mu*(M*g-P*SIN(F15)))/M</f>
        <v>0.93257524397558667</v>
      </c>
    </row>
    <row r="16" spans="1:7" x14ac:dyDescent="0.3">
      <c r="E16" s="3">
        <f>E15+0.5</f>
        <v>16.5</v>
      </c>
      <c r="F16" s="4">
        <f t="shared" si="0"/>
        <v>0.28797932657906439</v>
      </c>
      <c r="G16" s="5">
        <f>(P*COS(F16)-Mu*(M*g-P*SIN(F16)))/M</f>
        <v>0.93762271708050238</v>
      </c>
    </row>
    <row r="17" spans="5:7" x14ac:dyDescent="0.3">
      <c r="E17" s="3">
        <f>E16+0.5</f>
        <v>17</v>
      </c>
      <c r="F17" s="4">
        <f t="shared" si="0"/>
        <v>0.29670597283903605</v>
      </c>
      <c r="G17" s="5">
        <f>(P*COS(F17)-Mu*(M*g-P*SIN(F17)))/M</f>
        <v>0.94228533724961638</v>
      </c>
    </row>
    <row r="18" spans="5:7" x14ac:dyDescent="0.3">
      <c r="E18" s="3">
        <f>E17+0.5</f>
        <v>17.5</v>
      </c>
      <c r="F18" s="4">
        <f t="shared" si="0"/>
        <v>0.30543261909900765</v>
      </c>
      <c r="G18" s="5">
        <f>(P*COS(F18)-Mu*(M*g-P*SIN(F18)))/M</f>
        <v>0.9465627494063511</v>
      </c>
    </row>
    <row r="19" spans="5:7" x14ac:dyDescent="0.3">
      <c r="E19" s="3">
        <f>E18+0.5</f>
        <v>18</v>
      </c>
      <c r="F19" s="4">
        <f t="shared" si="0"/>
        <v>0.31415926535897931</v>
      </c>
      <c r="G19" s="5">
        <f>(P*COS(F19)-Mu*(M*g-P*SIN(F19)))/M</f>
        <v>0.95045462780920997</v>
      </c>
    </row>
    <row r="20" spans="5:7" x14ac:dyDescent="0.3">
      <c r="E20" s="3">
        <f>E19+0.5</f>
        <v>18.5</v>
      </c>
      <c r="F20" s="4">
        <f t="shared" si="0"/>
        <v>0.32288591161895097</v>
      </c>
      <c r="G20" s="5">
        <f>(P*COS(F20)-Mu*(M*g-P*SIN(F20)))/M</f>
        <v>0.95396067607658419</v>
      </c>
    </row>
    <row r="21" spans="5:7" x14ac:dyDescent="0.3">
      <c r="E21" s="3">
        <f>E20+0.5</f>
        <v>19</v>
      </c>
      <c r="F21" s="4">
        <f t="shared" si="0"/>
        <v>0.33161255787892263</v>
      </c>
      <c r="G21" s="5">
        <f>(P*COS(F21)-Mu*(M*g-P*SIN(F21)))/M</f>
        <v>0.95708062720932574</v>
      </c>
    </row>
    <row r="22" spans="5:7" x14ac:dyDescent="0.3">
      <c r="E22" s="3">
        <f>E21+0.5</f>
        <v>19.5</v>
      </c>
      <c r="F22" s="4">
        <f t="shared" si="0"/>
        <v>0.34033920413889424</v>
      </c>
      <c r="G22" s="5">
        <f>(P*COS(F22)-Mu*(M*g-P*SIN(F22)))/M</f>
        <v>0.9598142436110727</v>
      </c>
    </row>
    <row r="23" spans="5:7" x14ac:dyDescent="0.3">
      <c r="E23" s="3">
        <f>E22+0.5</f>
        <v>20</v>
      </c>
      <c r="F23" s="4">
        <f t="shared" si="0"/>
        <v>0.3490658503988659</v>
      </c>
      <c r="G23" s="5">
        <f>(P*COS(F23)-Mu*(M*g-P*SIN(F23)))/M</f>
        <v>0.96216131710635577</v>
      </c>
    </row>
    <row r="24" spans="5:7" x14ac:dyDescent="0.3">
      <c r="E24" s="3">
        <f>E23+0.5</f>
        <v>20.5</v>
      </c>
      <c r="F24" s="4">
        <f t="shared" si="0"/>
        <v>0.35779249665883756</v>
      </c>
      <c r="G24" s="5">
        <f>(P*COS(F24)-Mu*(M*g-P*SIN(F24)))/M</f>
        <v>0.96412166895644025</v>
      </c>
    </row>
    <row r="25" spans="5:7" x14ac:dyDescent="0.3">
      <c r="E25" s="3">
        <f>E24+0.5</f>
        <v>21</v>
      </c>
      <c r="F25" s="4">
        <f t="shared" si="0"/>
        <v>0.36651914291880922</v>
      </c>
      <c r="G25" s="5">
        <f>(P*COS(F25)-Mu*(M*g-P*SIN(F25)))/M</f>
        <v>0.96569514987294336</v>
      </c>
    </row>
    <row r="26" spans="5:7" x14ac:dyDescent="0.3">
      <c r="E26" s="3">
        <f>E25+0.5</f>
        <v>21.5</v>
      </c>
      <c r="F26" s="4">
        <f t="shared" si="0"/>
        <v>0.37524578917878088</v>
      </c>
      <c r="G26" s="5">
        <f>(P*COS(F26)-Mu*(M*g-P*SIN(F26)))/M</f>
        <v>0.96688164002920085</v>
      </c>
    </row>
    <row r="27" spans="5:7" x14ac:dyDescent="0.3">
      <c r="E27" s="3">
        <f>E26+0.5</f>
        <v>22</v>
      </c>
      <c r="F27" s="4">
        <f t="shared" si="0"/>
        <v>0.38397243543875248</v>
      </c>
      <c r="G27" s="5">
        <f>(P*COS(F27)-Mu*(M*g-P*SIN(F27)))/M</f>
        <v>0.96768104906939312</v>
      </c>
    </row>
    <row r="28" spans="5:7" x14ac:dyDescent="0.3">
      <c r="E28" s="3">
        <f>E27+0.5</f>
        <v>22.5</v>
      </c>
      <c r="F28" s="4">
        <f t="shared" si="0"/>
        <v>0.39269908169872414</v>
      </c>
      <c r="G28" s="5">
        <f>(P*COS(F28)-Mu*(M*g-P*SIN(F28)))/M</f>
        <v>0.96809331611542715</v>
      </c>
    </row>
    <row r="29" spans="5:7" x14ac:dyDescent="0.3">
      <c r="E29" s="3">
        <f>E28+0.5</f>
        <v>23</v>
      </c>
      <c r="F29" s="4">
        <f t="shared" si="0"/>
        <v>0.4014257279586958</v>
      </c>
      <c r="G29" s="5">
        <f>(P*COS(F29)-Mu*(M*g-P*SIN(F29)))/M</f>
        <v>0.96811840977157149</v>
      </c>
    </row>
    <row r="30" spans="5:7" x14ac:dyDescent="0.3">
      <c r="E30" s="3">
        <f>E29+0.5</f>
        <v>23.5</v>
      </c>
      <c r="F30" s="4">
        <f t="shared" si="0"/>
        <v>0.41015237421866746</v>
      </c>
      <c r="G30" s="5">
        <f>(P*COS(F30)-Mu*(M*g-P*SIN(F30)))/M</f>
        <v>0.96775632812684764</v>
      </c>
    </row>
    <row r="31" spans="5:7" x14ac:dyDescent="0.3">
      <c r="E31" s="3">
        <f>E30+0.5</f>
        <v>24</v>
      </c>
      <c r="F31" s="4">
        <f t="shared" si="0"/>
        <v>0.41887902047863912</v>
      </c>
      <c r="G31" s="5">
        <f>(P*COS(F31)-Mu*(M*g-P*SIN(F31)))/M</f>
        <v>0.96700709875517388</v>
      </c>
    </row>
    <row r="32" spans="5:7" x14ac:dyDescent="0.3">
      <c r="E32" s="3">
        <f>E31+0.5</f>
        <v>24.5</v>
      </c>
      <c r="F32" s="4">
        <f t="shared" si="0"/>
        <v>0.42760566673861072</v>
      </c>
      <c r="G32" s="5">
        <f>(P*COS(F32)-Mu*(M*g-P*SIN(F32)))/M</f>
        <v>0.96587077871326699</v>
      </c>
    </row>
    <row r="33" spans="5:7" x14ac:dyDescent="0.3">
      <c r="E33" s="3">
        <f>E32+0.5</f>
        <v>25</v>
      </c>
      <c r="F33" s="4">
        <f t="shared" si="0"/>
        <v>0.43633231299858238</v>
      </c>
      <c r="G33" s="5">
        <f>(P*COS(F33)-Mu*(M*g-P*SIN(F33)))/M</f>
        <v>0.96434745453629844</v>
      </c>
    </row>
    <row r="34" spans="5:7" x14ac:dyDescent="0.3">
      <c r="E34" s="3">
        <f>E33+0.5</f>
        <v>25.5</v>
      </c>
      <c r="F34" s="4">
        <f t="shared" si="0"/>
        <v>0.44505895925855404</v>
      </c>
      <c r="G34" s="5">
        <f>(P*COS(F34)-Mu*(M*g-P*SIN(F34)))/M</f>
        <v>0.96243724223130234</v>
      </c>
    </row>
    <row r="35" spans="5:7" x14ac:dyDescent="0.3">
      <c r="E35" s="3">
        <f>E34+0.5</f>
        <v>26</v>
      </c>
      <c r="F35" s="4">
        <f t="shared" si="0"/>
        <v>0.4537856055185257</v>
      </c>
      <c r="G35" s="5">
        <f>(P*COS(F35)-Mu*(M*g-P*SIN(F35)))/M</f>
        <v>0.96014028726834155</v>
      </c>
    </row>
    <row r="36" spans="5:7" x14ac:dyDescent="0.3">
      <c r="E36" s="3">
        <f>E35+0.5</f>
        <v>26.5</v>
      </c>
      <c r="F36" s="4">
        <f t="shared" si="0"/>
        <v>0.46251225177849731</v>
      </c>
      <c r="G36" s="5">
        <f>(P*COS(F36)-Mu*(M*g-P*SIN(F36)))/M</f>
        <v>0.95745676456942874</v>
      </c>
    </row>
    <row r="37" spans="5:7" x14ac:dyDescent="0.3">
      <c r="E37" s="3">
        <f>E36+0.5</f>
        <v>27</v>
      </c>
      <c r="F37" s="4">
        <f t="shared" si="0"/>
        <v>0.47123889803846897</v>
      </c>
      <c r="G37" s="5">
        <f>(P*COS(F37)-Mu*(M*g-P*SIN(F37)))/M</f>
        <v>0.95438687849520742</v>
      </c>
    </row>
    <row r="38" spans="5:7" x14ac:dyDescent="0.3">
      <c r="E38" s="3">
        <f>E37+0.5</f>
        <v>27.5</v>
      </c>
      <c r="F38" s="4">
        <f t="shared" si="0"/>
        <v>0.47996554429844063</v>
      </c>
      <c r="G38" s="5">
        <f>(P*COS(F38)-Mu*(M*g-P*SIN(F38)))/M</f>
        <v>0.95093086282938732</v>
      </c>
    </row>
    <row r="39" spans="5:7" x14ac:dyDescent="0.3">
      <c r="E39" s="3">
        <f>E38+0.5</f>
        <v>28</v>
      </c>
      <c r="F39" s="4">
        <f t="shared" si="0"/>
        <v>0.48869219055841229</v>
      </c>
      <c r="G39" s="5">
        <f>(P*COS(F39)-Mu*(M*g-P*SIN(F39)))/M</f>
        <v>0.94708898076094239</v>
      </c>
    </row>
    <row r="40" spans="5:7" x14ac:dyDescent="0.3">
      <c r="E40" s="3">
        <f>E39+0.5</f>
        <v>28.5</v>
      </c>
      <c r="F40" s="4">
        <f t="shared" si="0"/>
        <v>0.49741883681838395</v>
      </c>
      <c r="G40" s="5">
        <f>(P*COS(F40)-Mu*(M*g-P*SIN(F40)))/M</f>
        <v>0.94286152486406682</v>
      </c>
    </row>
    <row r="41" spans="5:7" x14ac:dyDescent="0.3">
      <c r="E41" s="3">
        <f>E40+0.5</f>
        <v>29</v>
      </c>
      <c r="F41" s="4">
        <f t="shared" si="0"/>
        <v>0.50614548307835561</v>
      </c>
      <c r="G41" s="5">
        <f>(P*COS(F41)-Mu*(M*g-P*SIN(F41)))/M</f>
        <v>0.93824881707589436</v>
      </c>
    </row>
    <row r="42" spans="5:7" x14ac:dyDescent="0.3">
      <c r="E42" s="3">
        <f>E41+0.5</f>
        <v>29.5</v>
      </c>
      <c r="F42" s="4">
        <f t="shared" si="0"/>
        <v>0.51487212933832727</v>
      </c>
      <c r="G42" s="5">
        <f>(P*COS(F42)-Mu*(M*g-P*SIN(F42)))/M</f>
        <v>0.93325120867198097</v>
      </c>
    </row>
    <row r="43" spans="5:7" x14ac:dyDescent="0.3">
      <c r="E43" s="3">
        <f>E42+0.5</f>
        <v>30</v>
      </c>
      <c r="F43" s="4">
        <f t="shared" si="0"/>
        <v>0.52359877559829882</v>
      </c>
      <c r="G43" s="5">
        <f>(P*COS(F43)-Mu*(M*g-P*SIN(F43)))/M</f>
        <v>0.92786908023955628</v>
      </c>
    </row>
    <row r="44" spans="5:7" x14ac:dyDescent="0.3">
      <c r="E44" s="3">
        <f>E43+0.5</f>
        <v>30.5</v>
      </c>
      <c r="F44" s="4">
        <f t="shared" si="0"/>
        <v>0.53232542185827048</v>
      </c>
      <c r="G44" s="5">
        <f>(P*COS(F44)-Mu*(M*g-P*SIN(F44)))/M</f>
        <v>0.92210284164853851</v>
      </c>
    </row>
    <row r="45" spans="5:7" x14ac:dyDescent="0.3">
      <c r="E45" s="3">
        <f>E44+0.5</f>
        <v>31</v>
      </c>
      <c r="F45" s="4">
        <f t="shared" si="0"/>
        <v>0.54105206811824214</v>
      </c>
      <c r="G45" s="5">
        <f>(P*COS(F45)-Mu*(M*g-P*SIN(F45)))/M</f>
        <v>0.91595293202032091</v>
      </c>
    </row>
    <row r="46" spans="5:7" x14ac:dyDescent="0.3">
      <c r="E46" s="3">
        <f>E45+0.5</f>
        <v>31.5</v>
      </c>
      <c r="F46" s="4">
        <f t="shared" si="0"/>
        <v>0.5497787143782138</v>
      </c>
      <c r="G46" s="5">
        <f>(P*COS(F46)-Mu*(M*g-P*SIN(F46)))/M</f>
        <v>0.90941981969433139</v>
      </c>
    </row>
    <row r="47" spans="5:7" x14ac:dyDescent="0.3">
      <c r="E47" s="3">
        <f>E46+0.5</f>
        <v>32</v>
      </c>
      <c r="F47" s="4">
        <f t="shared" si="0"/>
        <v>0.55850536063818546</v>
      </c>
      <c r="G47" s="5">
        <f>(P*COS(F47)-Mu*(M*g-P*SIN(F47)))/M</f>
        <v>0.9025040021923687</v>
      </c>
    </row>
    <row r="48" spans="5:7" x14ac:dyDescent="0.3">
      <c r="E48" s="3">
        <f>E47+0.5</f>
        <v>32.5</v>
      </c>
      <c r="F48" s="4">
        <f t="shared" si="0"/>
        <v>0.56723200689815712</v>
      </c>
      <c r="G48" s="5">
        <f>(P*COS(F48)-Mu*(M*g-P*SIN(F48)))/M</f>
        <v>0.89520600618071133</v>
      </c>
    </row>
    <row r="49" spans="5:7" x14ac:dyDescent="0.3">
      <c r="E49" s="3">
        <f>E48+0.5</f>
        <v>33</v>
      </c>
      <c r="F49" s="4">
        <f t="shared" si="0"/>
        <v>0.57595865315812877</v>
      </c>
      <c r="G49" s="5">
        <f>(P*COS(F49)-Mu*(M*g-P*SIN(F49)))/M</f>
        <v>0.88752638743001033</v>
      </c>
    </row>
    <row r="50" spans="5:7" x14ac:dyDescent="0.3">
      <c r="E50" s="3">
        <f>E49+0.5</f>
        <v>33.5</v>
      </c>
      <c r="F50" s="4">
        <f t="shared" si="0"/>
        <v>0.58468529941810043</v>
      </c>
      <c r="G50" s="5">
        <f>(P*COS(F50)-Mu*(M*g-P*SIN(F50)))/M</f>
        <v>0.87946573077296575</v>
      </c>
    </row>
    <row r="51" spans="5:7" x14ac:dyDescent="0.3">
      <c r="E51" s="3">
        <f>E50+0.5</f>
        <v>34</v>
      </c>
      <c r="F51" s="4">
        <f t="shared" si="0"/>
        <v>0.59341194567807209</v>
      </c>
      <c r="G51" s="5">
        <f>(P*COS(F51)-Mu*(M*g-P*SIN(F51)))/M</f>
        <v>0.87102465005979079</v>
      </c>
    </row>
    <row r="52" spans="5:7" x14ac:dyDescent="0.3">
      <c r="E52" s="3">
        <f>E51+0.5</f>
        <v>34.5</v>
      </c>
      <c r="F52" s="4">
        <f t="shared" si="0"/>
        <v>0.60213859193804364</v>
      </c>
      <c r="G52" s="5">
        <f>(P*COS(F52)-Mu*(M*g-P*SIN(F52)))/M</f>
        <v>0.86220378811146359</v>
      </c>
    </row>
    <row r="53" spans="5:7" x14ac:dyDescent="0.3">
      <c r="E53" s="3">
        <f>E52+0.5</f>
        <v>35</v>
      </c>
      <c r="F53" s="4">
        <f t="shared" si="0"/>
        <v>0.6108652381980153</v>
      </c>
      <c r="G53" s="5">
        <f>(P*COS(F53)-Mu*(M*g-P*SIN(F53)))/M</f>
        <v>0.85300381667077152</v>
      </c>
    </row>
  </sheetData>
  <conditionalFormatting sqref="G3:G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g</vt:lpstr>
      <vt:lpstr>M</vt:lpstr>
      <vt:lpstr>Mu</vt:lpstr>
      <vt:lpstr>P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Right Upstairs</dc:creator>
  <cp:lastModifiedBy>Gage Farmer</cp:lastModifiedBy>
  <dcterms:created xsi:type="dcterms:W3CDTF">2013-07-08T01:30:32Z</dcterms:created>
  <dcterms:modified xsi:type="dcterms:W3CDTF">2022-01-31T16:09:15Z</dcterms:modified>
</cp:coreProperties>
</file>