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shendu Kr Biswas\Desktop\"/>
    </mc:Choice>
  </mc:AlternateContent>
  <xr:revisionPtr revIDLastSave="0" documentId="13_ncr:1_{0CFB2F9C-3821-4DD4-AB2D-DC5F39384F12}" xr6:coauthVersionLast="47" xr6:coauthVersionMax="47" xr10:uidLastSave="{00000000-0000-0000-0000-000000000000}"/>
  <bookViews>
    <workbookView xWindow="-108" yWindow="-108" windowWidth="23256" windowHeight="12456" tabRatio="874" firstSheet="9" activeTab="26" xr2:uid="{E3D727C5-2800-46C6-BD23-246B24FDFE0F}"/>
  </bookViews>
  <sheets>
    <sheet name="Comparison" sheetId="1" r:id="rId1"/>
    <sheet name="GD Comparison" sheetId="30" r:id="rId2"/>
    <sheet name="Used data portion" sheetId="2" state="hidden" r:id="rId3"/>
    <sheet name="Used data portion graph" sheetId="29" state="hidden" r:id="rId4"/>
    <sheet name="D1" sheetId="5" r:id="rId5"/>
    <sheet name="D3" sheetId="6" r:id="rId6"/>
    <sheet name="D5" sheetId="7" r:id="rId7"/>
    <sheet name="D7" sheetId="8" r:id="rId8"/>
    <sheet name="D8" sheetId="9" r:id="rId9"/>
    <sheet name="D9" sheetId="10" r:id="rId10"/>
    <sheet name="D10" sheetId="11" r:id="rId11"/>
    <sheet name="CH-162b" sheetId="12" r:id="rId12"/>
    <sheet name="78-F" sheetId="14" r:id="rId13"/>
    <sheet name="88-G" sheetId="15" r:id="rId14"/>
    <sheet name="98-B" sheetId="16" r:id="rId15"/>
    <sheet name="94-01" sheetId="17" r:id="rId16"/>
    <sheet name="90-02" sheetId="18" r:id="rId17"/>
    <sheet name="90-03" sheetId="19" r:id="rId18"/>
    <sheet name="90-04" sheetId="20" r:id="rId19"/>
    <sheet name="270-2" sheetId="21" r:id="rId20"/>
    <sheet name="88-F" sheetId="22" r:id="rId21"/>
    <sheet name="88-A" sheetId="23" r:id="rId22"/>
    <sheet name="88-D" sheetId="25" r:id="rId23"/>
    <sheet name="88-B" sheetId="24" r:id="rId24"/>
    <sheet name="94-02" sheetId="26" r:id="rId25"/>
    <sheet name="94-04" sheetId="27" r:id="rId26"/>
    <sheet name="94-05" sheetId="28" r:id="rId27"/>
  </sheets>
  <externalReferences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0" l="1"/>
  <c r="I26" i="30" l="1"/>
  <c r="I25" i="30"/>
  <c r="E25" i="30"/>
  <c r="I24" i="30"/>
  <c r="E24" i="30"/>
  <c r="I23" i="30"/>
  <c r="I22" i="30"/>
  <c r="I21" i="30"/>
  <c r="E21" i="30"/>
  <c r="I20" i="30"/>
  <c r="E20" i="30"/>
  <c r="I19" i="30"/>
  <c r="E19" i="30"/>
  <c r="I18" i="30"/>
  <c r="I17" i="30"/>
  <c r="I16" i="30"/>
  <c r="I15" i="30"/>
  <c r="E15" i="30"/>
  <c r="I14" i="30"/>
  <c r="E14" i="30"/>
  <c r="I13" i="30"/>
  <c r="E13" i="30"/>
  <c r="I12" i="30"/>
  <c r="E12" i="30"/>
  <c r="I10" i="30"/>
  <c r="E10" i="30"/>
  <c r="M9" i="30"/>
  <c r="E9" i="30"/>
  <c r="I8" i="30"/>
  <c r="E8" i="30"/>
  <c r="I7" i="30"/>
  <c r="E7" i="30"/>
  <c r="I6" i="30"/>
  <c r="E6" i="30"/>
  <c r="I5" i="30"/>
  <c r="E5" i="30"/>
  <c r="M4" i="30"/>
  <c r="I4" i="30"/>
  <c r="E4" i="30"/>
  <c r="I3" i="30"/>
  <c r="E3" i="30"/>
  <c r="E3" i="29" l="1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" i="29"/>
  <c r="P2" i="1"/>
  <c r="Q25" i="1"/>
  <c r="R25" i="1" s="1"/>
  <c r="P25" i="1"/>
  <c r="O25" i="1"/>
  <c r="J25" i="1"/>
  <c r="Q24" i="1"/>
  <c r="P24" i="1"/>
  <c r="O24" i="1"/>
  <c r="J24" i="1"/>
  <c r="Q23" i="1"/>
  <c r="R23" i="1" s="1"/>
  <c r="P23" i="1"/>
  <c r="O23" i="1"/>
  <c r="J23" i="1"/>
  <c r="R22" i="1"/>
  <c r="Q22" i="1"/>
  <c r="P22" i="1"/>
  <c r="O22" i="1"/>
  <c r="J22" i="1"/>
  <c r="Q21" i="1"/>
  <c r="P21" i="1"/>
  <c r="O21" i="1"/>
  <c r="J21" i="1"/>
  <c r="Q20" i="1"/>
  <c r="P20" i="1"/>
  <c r="R20" i="1" s="1"/>
  <c r="O20" i="1"/>
  <c r="J20" i="1"/>
  <c r="R19" i="1"/>
  <c r="Q19" i="1"/>
  <c r="P19" i="1"/>
  <c r="O19" i="1"/>
  <c r="J19" i="1"/>
  <c r="Q18" i="1"/>
  <c r="P18" i="1"/>
  <c r="R18" i="1" s="1"/>
  <c r="O18" i="1"/>
  <c r="J18" i="1"/>
  <c r="Q17" i="1"/>
  <c r="P17" i="1"/>
  <c r="O17" i="1"/>
  <c r="J17" i="1"/>
  <c r="Q16" i="1"/>
  <c r="P16" i="1"/>
  <c r="O16" i="1"/>
  <c r="J16" i="1"/>
  <c r="Q15" i="1"/>
  <c r="P15" i="1"/>
  <c r="O15" i="1"/>
  <c r="J15" i="1"/>
  <c r="Q14" i="1"/>
  <c r="R14" i="1" s="1"/>
  <c r="P14" i="1"/>
  <c r="O14" i="1"/>
  <c r="J14" i="1"/>
  <c r="Q13" i="1"/>
  <c r="P13" i="1"/>
  <c r="O13" i="1"/>
  <c r="J13" i="1"/>
  <c r="Q12" i="1"/>
  <c r="P12" i="1"/>
  <c r="O12" i="1"/>
  <c r="J12" i="1"/>
  <c r="Q11" i="1"/>
  <c r="R11" i="1" s="1"/>
  <c r="P11" i="1"/>
  <c r="O11" i="1"/>
  <c r="J11" i="1"/>
  <c r="P9" i="1"/>
  <c r="R9" i="1" s="1"/>
  <c r="O9" i="1"/>
  <c r="J9" i="1"/>
  <c r="I9" i="1"/>
  <c r="H9" i="1"/>
  <c r="P8" i="1"/>
  <c r="R8" i="1" s="1"/>
  <c r="O8" i="1"/>
  <c r="J8" i="1"/>
  <c r="I8" i="1"/>
  <c r="H8" i="1"/>
  <c r="P7" i="1"/>
  <c r="R7" i="1" s="1"/>
  <c r="O7" i="1"/>
  <c r="J7" i="1"/>
  <c r="I7" i="1"/>
  <c r="H7" i="1"/>
  <c r="P6" i="1"/>
  <c r="R6" i="1" s="1"/>
  <c r="O6" i="1"/>
  <c r="J6" i="1"/>
  <c r="I6" i="1"/>
  <c r="H6" i="1"/>
  <c r="P5" i="1"/>
  <c r="R5" i="1" s="1"/>
  <c r="O5" i="1"/>
  <c r="J5" i="1"/>
  <c r="I5" i="1"/>
  <c r="H5" i="1"/>
  <c r="P4" i="1"/>
  <c r="R4" i="1" s="1"/>
  <c r="O4" i="1"/>
  <c r="J4" i="1"/>
  <c r="I4" i="1"/>
  <c r="H4" i="1"/>
  <c r="P3" i="1"/>
  <c r="R3" i="1" s="1"/>
  <c r="O3" i="1"/>
  <c r="J3" i="1"/>
  <c r="I3" i="1"/>
  <c r="H3" i="1"/>
  <c r="R2" i="1"/>
  <c r="O2" i="1"/>
  <c r="J2" i="1"/>
  <c r="I2" i="1"/>
  <c r="H2" i="1"/>
  <c r="R24" i="1" l="1"/>
  <c r="R13" i="1"/>
  <c r="R16" i="1"/>
  <c r="R17" i="1"/>
  <c r="R12" i="1"/>
  <c r="R15" i="1"/>
  <c r="R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tc={8F9F708D-15AE-446F-A83F-4EBF3065EBE3}</author>
    <author>tc={3073F299-87F0-47A9-B3BB-F8E0E372E652}</author>
    <author>tc={9C2E26C6-8C40-47B3-89C6-5EFD95C91798}</author>
  </authors>
  <commentList>
    <comment ref="A9" authorId="0" shapeId="0" xr:uid="{8F9F708D-15AE-446F-A83F-4EBF3065EBE3}">
      <text>
        <t>[Threaded comment]
Your version of Excel allows you to read this threaded comment; however, any edits to it will get removed if the file is opened in a newer version of Excel. Learn more: https://go.microsoft.com/fwlink/?linkid=870924
Comment:
    Central portion cannot be observed</t>
      </text>
    </comment>
    <comment ref="A14" authorId="1" shapeId="0" xr:uid="{3073F299-87F0-47A9-B3BB-F8E0E372E65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less data points, full data gives exact value as kusumoto suggested but after leaving both tips we have only 6 readings so value is deviating</t>
      </text>
    </comment>
    <comment ref="A24" authorId="2" shapeId="0" xr:uid="{9C2E26C6-8C40-47B3-89C6-5EFD95C91798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Highly irregular data so only tips obliterated</t>
      </text>
    </comment>
  </commentList>
</comments>
</file>

<file path=xl/sharedStrings.xml><?xml version="1.0" encoding="utf-8"?>
<sst xmlns="http://schemas.openxmlformats.org/spreadsheetml/2006/main" count="253" uniqueCount="71">
  <si>
    <t>Dyke No.</t>
  </si>
  <si>
    <t>A (cm)</t>
  </si>
  <si>
    <t>B (cm)</t>
  </si>
  <si>
    <t>B/A</t>
  </si>
  <si>
    <t>Run</t>
  </si>
  <si>
    <r>
      <t>G</t>
    </r>
    <r>
      <rPr>
        <b/>
        <vertAlign val="subscript"/>
        <sz val="12"/>
        <color theme="1"/>
        <rFont val="Calibri"/>
        <family val="2"/>
        <scheme val="minor"/>
      </rPr>
      <t>D</t>
    </r>
  </si>
  <si>
    <t>D1</t>
  </si>
  <si>
    <t>D3</t>
  </si>
  <si>
    <t>D5</t>
  </si>
  <si>
    <t>D7</t>
  </si>
  <si>
    <t>D8</t>
  </si>
  <si>
    <t>D9</t>
  </si>
  <si>
    <t>D10</t>
  </si>
  <si>
    <t>CH-162b</t>
  </si>
  <si>
    <t>78-F</t>
  </si>
  <si>
    <t>88-G</t>
  </si>
  <si>
    <t>98-B</t>
  </si>
  <si>
    <t>94-01</t>
  </si>
  <si>
    <t>90-02</t>
  </si>
  <si>
    <t>270-2</t>
  </si>
  <si>
    <t>88-F</t>
  </si>
  <si>
    <t>88-A</t>
  </si>
  <si>
    <t>88-B</t>
  </si>
  <si>
    <t>88-D</t>
  </si>
  <si>
    <t>94-02</t>
  </si>
  <si>
    <t>94-04</t>
  </si>
  <si>
    <t>94-05</t>
  </si>
  <si>
    <t>90-03</t>
  </si>
  <si>
    <t>90-04</t>
  </si>
  <si>
    <t>D1 (300-1300)</t>
  </si>
  <si>
    <t>D9 (800-1600)</t>
  </si>
  <si>
    <t>270-02</t>
  </si>
  <si>
    <t>Total no. of data points</t>
  </si>
  <si>
    <t>No. of data points used</t>
  </si>
  <si>
    <t>Portion of dyke used (%)</t>
  </si>
  <si>
    <t>Average</t>
  </si>
  <si>
    <t>Dyke Name</t>
  </si>
  <si>
    <t>A</t>
  </si>
  <si>
    <t>B</t>
  </si>
  <si>
    <t>% of dyke used</t>
  </si>
  <si>
    <t>x (in cm)</t>
  </si>
  <si>
    <t>x (in m)</t>
  </si>
  <si>
    <t>A (m)</t>
  </si>
  <si>
    <t>B (m)</t>
  </si>
  <si>
    <r>
      <t xml:space="preserve">Measured in </t>
    </r>
    <r>
      <rPr>
        <b/>
        <sz val="11"/>
        <color theme="1"/>
        <rFont val="Calibri"/>
        <family val="2"/>
        <scheme val="minor"/>
      </rPr>
      <t>field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Kusumoto et al., 2013</t>
    </r>
  </si>
  <si>
    <t>Full Dyke length (cm)</t>
  </si>
  <si>
    <t>Length of dyke used (cm)</t>
  </si>
  <si>
    <t>Length of dyke used (m)</t>
  </si>
  <si>
    <t>Full Dyke length (m)</t>
  </si>
  <si>
    <t>Full length</t>
  </si>
  <si>
    <t>End point</t>
  </si>
  <si>
    <t>Start point (1)</t>
  </si>
  <si>
    <t>Difference (2)</t>
  </si>
  <si>
    <t>Last Part (3)</t>
  </si>
  <si>
    <t>Raw/un-smoothed data</t>
  </si>
  <si>
    <t>2nd cycle smoothing</t>
  </si>
  <si>
    <t>Purulia &amp; Chitradurga</t>
  </si>
  <si>
    <t>Raw</t>
  </si>
  <si>
    <t>1st</t>
  </si>
  <si>
    <t>2nd</t>
  </si>
  <si>
    <t>NA</t>
  </si>
  <si>
    <r>
      <t>G</t>
    </r>
    <r>
      <rPr>
        <b/>
        <vertAlign val="subscript"/>
        <sz val="10"/>
        <color theme="1"/>
        <rFont val="Calibri"/>
        <family val="2"/>
        <scheme val="minor"/>
      </rPr>
      <t>D</t>
    </r>
  </si>
  <si>
    <t>y/2 (in cm)</t>
  </si>
  <si>
    <t>y/2 (in m)</t>
  </si>
  <si>
    <t>D5 (200-1300)</t>
  </si>
  <si>
    <r>
      <t>Average G</t>
    </r>
    <r>
      <rPr>
        <b/>
        <vertAlign val="subscript"/>
        <sz val="10"/>
        <color theme="1"/>
        <rFont val="Calibri"/>
        <family val="2"/>
        <scheme val="minor"/>
      </rPr>
      <t>D</t>
    </r>
    <r>
      <rPr>
        <b/>
        <sz val="10"/>
        <color theme="1"/>
        <rFont val="Calibri"/>
        <family val="2"/>
        <scheme val="minor"/>
      </rPr>
      <t xml:space="preserve"> for dykes</t>
    </r>
  </si>
  <si>
    <t>Miyake-jima, Japan</t>
  </si>
  <si>
    <r>
      <t>Avg. G</t>
    </r>
    <r>
      <rPr>
        <b/>
        <vertAlign val="subscript"/>
        <sz val="10"/>
        <color theme="1"/>
        <rFont val="Calibri"/>
        <family val="2"/>
        <scheme val="minor"/>
      </rPr>
      <t>D</t>
    </r>
    <r>
      <rPr>
        <b/>
        <sz val="10"/>
        <color theme="1"/>
        <rFont val="Calibri"/>
        <family val="2"/>
        <scheme val="minor"/>
      </rPr>
      <t xml:space="preserve"> for all 23 dykes</t>
    </r>
  </si>
  <si>
    <t>1st cycle smoothing</t>
  </si>
  <si>
    <r>
      <t xml:space="preserve">Calculated by </t>
    </r>
    <r>
      <rPr>
        <b/>
        <sz val="11"/>
        <color theme="1"/>
        <rFont val="Calibri"/>
        <family val="2"/>
        <scheme val="minor"/>
      </rPr>
      <t>Biswas et al., 2023</t>
    </r>
  </si>
  <si>
    <r>
      <t xml:space="preserve">Calculated by </t>
    </r>
    <r>
      <rPr>
        <b/>
        <sz val="11"/>
        <color theme="1"/>
        <rFont val="Calibri"/>
        <family val="2"/>
        <scheme val="minor"/>
      </rPr>
      <t xml:space="preserve">Ellipse D.E./present </t>
    </r>
    <r>
      <rPr>
        <sz val="11"/>
        <color theme="1"/>
        <rFont val="Calibri"/>
        <family val="2"/>
        <scheme val="minor"/>
      </rPr>
      <t>method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</si>
</sst>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9CC2E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1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10" fillId="9" borderId="1" xfId="1" applyFont="1" applyFill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3" fillId="9" borderId="1" xfId="2" applyFont="1" applyFill="1" applyBorder="1" applyAlignment="1">
      <alignment horizontal="center" vertical="center"/>
    </xf>
    <xf numFmtId="164" fontId="14" fillId="0" borderId="1" xfId="2" applyNumberFormat="1" applyFont="1" applyBorder="1" applyAlignment="1">
      <alignment horizontal="center" vertical="center"/>
    </xf>
    <xf numFmtId="0" fontId="12" fillId="0" borderId="1" xfId="2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164" fontId="17" fillId="11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0" applyFont="1"/>
    <xf numFmtId="0" fontId="15" fillId="0" borderId="0" xfId="0" applyFont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7" fillId="0" borderId="20" xfId="0" applyFont="1" applyBorder="1"/>
    <xf numFmtId="0" fontId="10" fillId="9" borderId="1" xfId="2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17" fillId="0" borderId="23" xfId="0" applyFont="1" applyBorder="1"/>
    <xf numFmtId="0" fontId="15" fillId="6" borderId="15" xfId="0" applyFont="1" applyFill="1" applyBorder="1" applyAlignment="1">
      <alignment horizontal="center"/>
    </xf>
    <xf numFmtId="0" fontId="15" fillId="6" borderId="16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164" fontId="17" fillId="6" borderId="6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64" fontId="17" fillId="6" borderId="1" xfId="0" applyNumberFormat="1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164" fontId="17" fillId="11" borderId="6" xfId="0" applyNumberFormat="1" applyFont="1" applyFill="1" applyBorder="1" applyAlignment="1">
      <alignment horizontal="center" vertical="center"/>
    </xf>
    <xf numFmtId="0" fontId="15" fillId="12" borderId="9" xfId="0" applyFont="1" applyFill="1" applyBorder="1" applyAlignment="1">
      <alignment horizontal="center"/>
    </xf>
    <xf numFmtId="0" fontId="15" fillId="12" borderId="22" xfId="0" applyFont="1" applyFill="1" applyBorder="1" applyAlignment="1">
      <alignment horizontal="center"/>
    </xf>
    <xf numFmtId="0" fontId="17" fillId="12" borderId="6" xfId="0" applyFont="1" applyFill="1" applyBorder="1" applyAlignment="1">
      <alignment horizontal="center" vertical="center"/>
    </xf>
    <xf numFmtId="0" fontId="17" fillId="12" borderId="1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164" fontId="17" fillId="12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2" fontId="17" fillId="6" borderId="1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5" fillId="12" borderId="21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7" fillId="0" borderId="0" xfId="0" applyFont="1" applyBorder="1"/>
    <xf numFmtId="0" fontId="17" fillId="0" borderId="0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24" xfId="0" applyFont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7" fillId="0" borderId="18" xfId="0" applyFont="1" applyBorder="1"/>
    <xf numFmtId="0" fontId="15" fillId="0" borderId="13" xfId="0" applyFont="1" applyBorder="1" applyAlignment="1">
      <alignment horizontal="center" vertical="center"/>
    </xf>
    <xf numFmtId="0" fontId="15" fillId="12" borderId="9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1F8BC699-3892-4C0F-8AC4-7667866B514F}"/>
    <cellStyle name="Normal 3" xfId="2" xr:uid="{29CF9970-19B6-4B64-80F6-0CCFECC813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'Used data portion graph'!$A$2:$A$24</c:f>
              <c:strCache>
                <c:ptCount val="23"/>
                <c:pt idx="0">
                  <c:v>D1</c:v>
                </c:pt>
                <c:pt idx="1">
                  <c:v>D3</c:v>
                </c:pt>
                <c:pt idx="2">
                  <c:v>D5</c:v>
                </c:pt>
                <c:pt idx="3">
                  <c:v>D7</c:v>
                </c:pt>
                <c:pt idx="4">
                  <c:v>D8</c:v>
                </c:pt>
                <c:pt idx="5">
                  <c:v>D9</c:v>
                </c:pt>
                <c:pt idx="6">
                  <c:v>D10</c:v>
                </c:pt>
                <c:pt idx="7">
                  <c:v>CH-162b</c:v>
                </c:pt>
                <c:pt idx="8">
                  <c:v>78-F</c:v>
                </c:pt>
                <c:pt idx="9">
                  <c:v>88-G</c:v>
                </c:pt>
                <c:pt idx="10">
                  <c:v>98-B</c:v>
                </c:pt>
                <c:pt idx="11">
                  <c:v>94-01</c:v>
                </c:pt>
                <c:pt idx="12">
                  <c:v>90-02</c:v>
                </c:pt>
                <c:pt idx="13">
                  <c:v>90-03</c:v>
                </c:pt>
                <c:pt idx="14">
                  <c:v>90-04</c:v>
                </c:pt>
                <c:pt idx="15">
                  <c:v>270-2</c:v>
                </c:pt>
                <c:pt idx="16">
                  <c:v>88-F</c:v>
                </c:pt>
                <c:pt idx="17">
                  <c:v>88-A</c:v>
                </c:pt>
                <c:pt idx="18">
                  <c:v>88-B</c:v>
                </c:pt>
                <c:pt idx="19">
                  <c:v>88-D</c:v>
                </c:pt>
                <c:pt idx="20">
                  <c:v>94-02</c:v>
                </c:pt>
                <c:pt idx="21">
                  <c:v>94-04</c:v>
                </c:pt>
                <c:pt idx="22">
                  <c:v>94-05</c:v>
                </c:pt>
              </c:strCache>
            </c:strRef>
          </c:cat>
          <c:val>
            <c:numRef>
              <c:f>'Used data portion graph'!$B$2:$B$24</c:f>
              <c:numCache>
                <c:formatCode>General</c:formatCode>
                <c:ptCount val="23"/>
                <c:pt idx="0">
                  <c:v>3</c:v>
                </c:pt>
                <c:pt idx="1">
                  <c:v>3.6</c:v>
                </c:pt>
                <c:pt idx="2">
                  <c:v>2</c:v>
                </c:pt>
                <c:pt idx="3">
                  <c:v>1.05</c:v>
                </c:pt>
                <c:pt idx="4">
                  <c:v>3.5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10.9739</c:v>
                </c:pt>
                <c:pt idx="9">
                  <c:v>50</c:v>
                </c:pt>
                <c:pt idx="10">
                  <c:v>64.222999999999999</c:v>
                </c:pt>
                <c:pt idx="11">
                  <c:v>84.685599999999994</c:v>
                </c:pt>
                <c:pt idx="12">
                  <c:v>20.171150000000001</c:v>
                </c:pt>
                <c:pt idx="13">
                  <c:v>55.91133</c:v>
                </c:pt>
                <c:pt idx="14">
                  <c:v>75.25</c:v>
                </c:pt>
                <c:pt idx="15">
                  <c:v>45.667000000000002</c:v>
                </c:pt>
                <c:pt idx="16">
                  <c:v>39.558</c:v>
                </c:pt>
                <c:pt idx="17">
                  <c:v>34.99</c:v>
                </c:pt>
                <c:pt idx="18">
                  <c:v>35.380000000000003</c:v>
                </c:pt>
                <c:pt idx="19">
                  <c:v>19.64</c:v>
                </c:pt>
                <c:pt idx="20">
                  <c:v>28.22</c:v>
                </c:pt>
                <c:pt idx="21">
                  <c:v>20.65</c:v>
                </c:pt>
                <c:pt idx="22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F-44AE-89EC-9E0B52FE4EFF}"/>
            </c:ext>
          </c:extLst>
        </c:ser>
        <c:ser>
          <c:idx val="1"/>
          <c:order val="1"/>
          <c:tx>
            <c:v>Used Portion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'Used data portion graph'!$D$2:$D$24</c:f>
              <c:numCache>
                <c:formatCode>General</c:formatCode>
                <c:ptCount val="23"/>
                <c:pt idx="0">
                  <c:v>10</c:v>
                </c:pt>
                <c:pt idx="1">
                  <c:v>2.1</c:v>
                </c:pt>
                <c:pt idx="2">
                  <c:v>11</c:v>
                </c:pt>
                <c:pt idx="3">
                  <c:v>0.55000000000000004</c:v>
                </c:pt>
                <c:pt idx="4">
                  <c:v>13</c:v>
                </c:pt>
                <c:pt idx="5">
                  <c:v>8</c:v>
                </c:pt>
                <c:pt idx="6">
                  <c:v>9.5</c:v>
                </c:pt>
                <c:pt idx="7">
                  <c:v>1.7000000000000002</c:v>
                </c:pt>
                <c:pt idx="8">
                  <c:v>100.1425</c:v>
                </c:pt>
                <c:pt idx="9">
                  <c:v>69.518000000000001</c:v>
                </c:pt>
                <c:pt idx="10">
                  <c:v>110.19199999999999</c:v>
                </c:pt>
                <c:pt idx="11">
                  <c:v>84.989800000000002</c:v>
                </c:pt>
                <c:pt idx="12">
                  <c:v>32.762839999999997</c:v>
                </c:pt>
                <c:pt idx="13">
                  <c:v>38.300490000000003</c:v>
                </c:pt>
                <c:pt idx="14">
                  <c:v>99.5</c:v>
                </c:pt>
                <c:pt idx="15">
                  <c:v>114.833</c:v>
                </c:pt>
                <c:pt idx="16">
                  <c:v>40.026999999999994</c:v>
                </c:pt>
                <c:pt idx="17">
                  <c:v>59.910000000000004</c:v>
                </c:pt>
                <c:pt idx="18">
                  <c:v>48.699999999999996</c:v>
                </c:pt>
                <c:pt idx="19">
                  <c:v>48</c:v>
                </c:pt>
                <c:pt idx="20">
                  <c:v>32.620000000000005</c:v>
                </c:pt>
                <c:pt idx="21">
                  <c:v>61.280000000000008</c:v>
                </c:pt>
                <c:pt idx="22">
                  <c:v>80.260000000000005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F-44AE-89EC-9E0B52FE4EFF}"/>
            </c:ext>
          </c:extLst>
        </c:ser>
        <c:ser>
          <c:idx val="2"/>
          <c:order val="2"/>
          <c:tx>
            <c:v>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'Used data portion graph'!$E$2:$E$24</c:f>
              <c:numCache>
                <c:formatCode>General</c:formatCode>
                <c:ptCount val="23"/>
                <c:pt idx="0">
                  <c:v>14.2</c:v>
                </c:pt>
                <c:pt idx="1">
                  <c:v>0.39999999999999947</c:v>
                </c:pt>
                <c:pt idx="2">
                  <c:v>13.399999999999999</c:v>
                </c:pt>
                <c:pt idx="3">
                  <c:v>0.29999999999999982</c:v>
                </c:pt>
                <c:pt idx="4">
                  <c:v>15.5</c:v>
                </c:pt>
                <c:pt idx="5">
                  <c:v>6</c:v>
                </c:pt>
                <c:pt idx="6">
                  <c:v>29.5</c:v>
                </c:pt>
                <c:pt idx="7">
                  <c:v>13.900000000000002</c:v>
                </c:pt>
                <c:pt idx="8">
                  <c:v>58.283600000000007</c:v>
                </c:pt>
                <c:pt idx="9">
                  <c:v>31.081999999999994</c:v>
                </c:pt>
                <c:pt idx="10">
                  <c:v>23.784999999999997</c:v>
                </c:pt>
                <c:pt idx="11">
                  <c:v>42.524599999999992</c:v>
                </c:pt>
                <c:pt idx="12">
                  <c:v>33.666009999999993</c:v>
                </c:pt>
                <c:pt idx="13">
                  <c:v>19.98818</c:v>
                </c:pt>
                <c:pt idx="14">
                  <c:v>59.25</c:v>
                </c:pt>
                <c:pt idx="15">
                  <c:v>36.099999999999994</c:v>
                </c:pt>
                <c:pt idx="16">
                  <c:v>64.415000000000006</c:v>
                </c:pt>
                <c:pt idx="17">
                  <c:v>31.699999999999989</c:v>
                </c:pt>
                <c:pt idx="18">
                  <c:v>42.519999999999996</c:v>
                </c:pt>
                <c:pt idx="19">
                  <c:v>65.160000000000011</c:v>
                </c:pt>
                <c:pt idx="20">
                  <c:v>36.759999999999991</c:v>
                </c:pt>
                <c:pt idx="21">
                  <c:v>22.86999999999999</c:v>
                </c:pt>
                <c:pt idx="22">
                  <c:v>19.409999999999997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F-44AE-89EC-9E0B52FE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110624"/>
        <c:axId val="1925123584"/>
      </c:barChart>
      <c:catAx>
        <c:axId val="19251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Dyke No.</a:t>
                </a:r>
              </a:p>
            </c:rich>
          </c:tx>
          <c:layout>
            <c:manualLayout>
              <c:xMode val="edge"/>
              <c:yMode val="edge"/>
              <c:x val="0.4737511073554565"/>
              <c:y val="0.8846326609097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5123584"/>
        <c:crosses val="autoZero"/>
        <c:auto val="1"/>
        <c:lblAlgn val="ctr"/>
        <c:lblOffset val="100"/>
        <c:noMultiLvlLbl val="0"/>
      </c:catAx>
      <c:valAx>
        <c:axId val="192512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Length (in m)</a:t>
                </a:r>
              </a:p>
            </c:rich>
          </c:tx>
          <c:layout>
            <c:manualLayout>
              <c:xMode val="edge"/>
              <c:yMode val="edge"/>
              <c:x val="8.6285056254129192E-3"/>
              <c:y val="0.23899989318624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51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78-F: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'78-F'!$A$3:$A$28</c:f>
              <c:numCache>
                <c:formatCode>0.0000</c:formatCode>
                <c:ptCount val="26"/>
                <c:pt idx="0">
                  <c:v>4.8931116389548697</c:v>
                </c:pt>
                <c:pt idx="1">
                  <c:v>10.9738717339667</c:v>
                </c:pt>
                <c:pt idx="2">
                  <c:v>15.0593824228028</c:v>
                </c:pt>
                <c:pt idx="3">
                  <c:v>20</c:v>
                </c:pt>
                <c:pt idx="4">
                  <c:v>25.0356294536817</c:v>
                </c:pt>
                <c:pt idx="5">
                  <c:v>29.976247030878799</c:v>
                </c:pt>
                <c:pt idx="6">
                  <c:v>35.011876484560503</c:v>
                </c:pt>
                <c:pt idx="7">
                  <c:v>40.047505938242203</c:v>
                </c:pt>
                <c:pt idx="8">
                  <c:v>44.988123515439398</c:v>
                </c:pt>
                <c:pt idx="9">
                  <c:v>46.983372921615199</c:v>
                </c:pt>
                <c:pt idx="10">
                  <c:v>51.068883610451302</c:v>
                </c:pt>
                <c:pt idx="11">
                  <c:v>60.095011876484499</c:v>
                </c:pt>
                <c:pt idx="12">
                  <c:v>73.111638954869306</c:v>
                </c:pt>
                <c:pt idx="13">
                  <c:v>81.0926365795724</c:v>
                </c:pt>
                <c:pt idx="14">
                  <c:v>85.083135391924003</c:v>
                </c:pt>
                <c:pt idx="15">
                  <c:v>90.118764845605696</c:v>
                </c:pt>
                <c:pt idx="16">
                  <c:v>100.09501187648399</c:v>
                </c:pt>
                <c:pt idx="17">
                  <c:v>105.035629453681</c:v>
                </c:pt>
                <c:pt idx="18">
                  <c:v>111.11638954869299</c:v>
                </c:pt>
                <c:pt idx="19">
                  <c:v>115.10688836104499</c:v>
                </c:pt>
                <c:pt idx="20">
                  <c:v>120.14251781472601</c:v>
                </c:pt>
                <c:pt idx="21">
                  <c:v>125.178147268408</c:v>
                </c:pt>
                <c:pt idx="22">
                  <c:v>130.118764845605</c:v>
                </c:pt>
                <c:pt idx="23">
                  <c:v>138.194774346793</c:v>
                </c:pt>
                <c:pt idx="24">
                  <c:v>145.13064133016599</c:v>
                </c:pt>
                <c:pt idx="25">
                  <c:v>150.16627078384701</c:v>
                </c:pt>
              </c:numCache>
            </c:numRef>
          </c:xVal>
          <c:yVal>
            <c:numRef>
              <c:f>'78-F'!$B$3:$B$28</c:f>
              <c:numCache>
                <c:formatCode>0.0000</c:formatCode>
                <c:ptCount val="26"/>
                <c:pt idx="0">
                  <c:v>0.19977426636568801</c:v>
                </c:pt>
                <c:pt idx="1">
                  <c:v>0.25169300225733598</c:v>
                </c:pt>
                <c:pt idx="2">
                  <c:v>0.24943566591422101</c:v>
                </c:pt>
                <c:pt idx="3">
                  <c:v>0.45033860045146701</c:v>
                </c:pt>
                <c:pt idx="4">
                  <c:v>0.19977426636568801</c:v>
                </c:pt>
                <c:pt idx="5">
                  <c:v>0.19977426636568801</c:v>
                </c:pt>
                <c:pt idx="6">
                  <c:v>0.40067720090293402</c:v>
                </c:pt>
                <c:pt idx="7">
                  <c:v>0.30135440180586798</c:v>
                </c:pt>
                <c:pt idx="8">
                  <c:v>0.24943566591422101</c:v>
                </c:pt>
                <c:pt idx="9">
                  <c:v>0.34875846501128599</c:v>
                </c:pt>
                <c:pt idx="10">
                  <c:v>0.24943566591422101</c:v>
                </c:pt>
                <c:pt idx="11">
                  <c:v>0.30135440180586798</c:v>
                </c:pt>
                <c:pt idx="12">
                  <c:v>0.5</c:v>
                </c:pt>
                <c:pt idx="13">
                  <c:v>0.40067720090293402</c:v>
                </c:pt>
                <c:pt idx="14">
                  <c:v>0.35101580135440102</c:v>
                </c:pt>
                <c:pt idx="15">
                  <c:v>0.24943566591422101</c:v>
                </c:pt>
                <c:pt idx="16">
                  <c:v>0.49774266365688402</c:v>
                </c:pt>
                <c:pt idx="17">
                  <c:v>0.34875846501128599</c:v>
                </c:pt>
                <c:pt idx="18">
                  <c:v>0.24943566591422101</c:v>
                </c:pt>
                <c:pt idx="19">
                  <c:v>0.44808126410835197</c:v>
                </c:pt>
                <c:pt idx="20">
                  <c:v>0.30135440180586798</c:v>
                </c:pt>
                <c:pt idx="21">
                  <c:v>0.34875846501128599</c:v>
                </c:pt>
                <c:pt idx="22">
                  <c:v>0.44808126410835197</c:v>
                </c:pt>
                <c:pt idx="23">
                  <c:v>0.30135440180586798</c:v>
                </c:pt>
                <c:pt idx="24">
                  <c:v>0.19977426636568801</c:v>
                </c:pt>
                <c:pt idx="25">
                  <c:v>0.24943566591422101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3-42EC-819B-2CA1146EF751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'Used data portion'!$Y$2:$Y$19</c:f>
              <c:numCache>
                <c:formatCode>General</c:formatCode>
                <c:ptCount val="18"/>
                <c:pt idx="0">
                  <c:v>10.9739</c:v>
                </c:pt>
                <c:pt idx="1">
                  <c:v>15.0594</c:v>
                </c:pt>
                <c:pt idx="2">
                  <c:v>20</c:v>
                </c:pt>
                <c:pt idx="3">
                  <c:v>25.035599999999999</c:v>
                </c:pt>
                <c:pt idx="4">
                  <c:v>29.976199999999999</c:v>
                </c:pt>
                <c:pt idx="5">
                  <c:v>35.011899999999997</c:v>
                </c:pt>
                <c:pt idx="6">
                  <c:v>40.047499999999999</c:v>
                </c:pt>
                <c:pt idx="7">
                  <c:v>44.988100000000003</c:v>
                </c:pt>
                <c:pt idx="8">
                  <c:v>46.983400000000003</c:v>
                </c:pt>
                <c:pt idx="9">
                  <c:v>51.068899999999999</c:v>
                </c:pt>
                <c:pt idx="10">
                  <c:v>60.094999999999999</c:v>
                </c:pt>
                <c:pt idx="11">
                  <c:v>73.111599999999996</c:v>
                </c:pt>
                <c:pt idx="12">
                  <c:v>81.092600000000004</c:v>
                </c:pt>
                <c:pt idx="13">
                  <c:v>85.083100000000002</c:v>
                </c:pt>
                <c:pt idx="14">
                  <c:v>90.118799999999993</c:v>
                </c:pt>
                <c:pt idx="15">
                  <c:v>100.095</c:v>
                </c:pt>
                <c:pt idx="16">
                  <c:v>105.0356</c:v>
                </c:pt>
                <c:pt idx="17">
                  <c:v>111.1164</c:v>
                </c:pt>
              </c:numCache>
            </c:numRef>
          </c:xVal>
          <c:yVal>
            <c:numRef>
              <c:f>'Used data portion'!$Z$2:$Z$19</c:f>
              <c:numCache>
                <c:formatCode>General</c:formatCode>
                <c:ptCount val="18"/>
                <c:pt idx="0">
                  <c:v>0.25169999999999998</c:v>
                </c:pt>
                <c:pt idx="1">
                  <c:v>0.24940000000000001</c:v>
                </c:pt>
                <c:pt idx="2">
                  <c:v>0.45029999999999998</c:v>
                </c:pt>
                <c:pt idx="3">
                  <c:v>0.19980000000000001</c:v>
                </c:pt>
                <c:pt idx="4">
                  <c:v>0.19980000000000001</c:v>
                </c:pt>
                <c:pt idx="5">
                  <c:v>0.4007</c:v>
                </c:pt>
                <c:pt idx="6">
                  <c:v>0.3014</c:v>
                </c:pt>
                <c:pt idx="7">
                  <c:v>0.24940000000000001</c:v>
                </c:pt>
                <c:pt idx="8">
                  <c:v>0.3488</c:v>
                </c:pt>
                <c:pt idx="9">
                  <c:v>0.24940000000000001</c:v>
                </c:pt>
                <c:pt idx="10">
                  <c:v>0.3014</c:v>
                </c:pt>
                <c:pt idx="11">
                  <c:v>0.5</c:v>
                </c:pt>
                <c:pt idx="12">
                  <c:v>0.4007</c:v>
                </c:pt>
                <c:pt idx="13">
                  <c:v>0.35099999999999998</c:v>
                </c:pt>
                <c:pt idx="14">
                  <c:v>0.24940000000000001</c:v>
                </c:pt>
                <c:pt idx="15">
                  <c:v>0.49769999999999998</c:v>
                </c:pt>
                <c:pt idx="16">
                  <c:v>0.3488</c:v>
                </c:pt>
                <c:pt idx="17">
                  <c:v>0.24940000000000001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3-42EC-819B-2CA1146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29199"/>
        <c:axId val="1091329679"/>
      </c:scatterChart>
      <c:valAx>
        <c:axId val="109132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29679"/>
        <c:crosses val="autoZero"/>
        <c:crossBetween val="midCat"/>
      </c:valAx>
      <c:valAx>
        <c:axId val="10913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2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88-G: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3310722038584768"/>
          <c:y val="1.9029495718363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'88-G'!$A$3:$A$23</c:f>
              <c:numCache>
                <c:formatCode>0.000</c:formatCode>
                <c:ptCount val="21"/>
                <c:pt idx="0">
                  <c:v>3.7280701754385901</c:v>
                </c:pt>
                <c:pt idx="1">
                  <c:v>8.9912280701754295</c:v>
                </c:pt>
                <c:pt idx="2">
                  <c:v>16.2280701754385</c:v>
                </c:pt>
                <c:pt idx="3">
                  <c:v>23.245614035087701</c:v>
                </c:pt>
                <c:pt idx="4">
                  <c:v>33.114035087719301</c:v>
                </c:pt>
                <c:pt idx="5">
                  <c:v>41.008771929824498</c:v>
                </c:pt>
                <c:pt idx="6">
                  <c:v>50</c:v>
                </c:pt>
                <c:pt idx="7">
                  <c:v>54.605263157894697</c:v>
                </c:pt>
                <c:pt idx="8">
                  <c:v>63.377192982456101</c:v>
                </c:pt>
                <c:pt idx="9">
                  <c:v>74.780701754385902</c:v>
                </c:pt>
                <c:pt idx="10">
                  <c:v>83.771929824561397</c:v>
                </c:pt>
                <c:pt idx="11">
                  <c:v>90.131578947368396</c:v>
                </c:pt>
                <c:pt idx="12">
                  <c:v>94.517543859649095</c:v>
                </c:pt>
                <c:pt idx="13">
                  <c:v>99.780701754385902</c:v>
                </c:pt>
                <c:pt idx="14">
                  <c:v>104.166666666666</c:v>
                </c:pt>
                <c:pt idx="15">
                  <c:v>109.64912280701699</c:v>
                </c:pt>
                <c:pt idx="16">
                  <c:v>119.517543859649</c:v>
                </c:pt>
                <c:pt idx="17">
                  <c:v>124.78070175438501</c:v>
                </c:pt>
                <c:pt idx="18">
                  <c:v>129.166666666666</c:v>
                </c:pt>
                <c:pt idx="19">
                  <c:v>134.64912280701699</c:v>
                </c:pt>
                <c:pt idx="20">
                  <c:v>138.81578947368399</c:v>
                </c:pt>
              </c:numCache>
            </c:numRef>
          </c:xVal>
          <c:yVal>
            <c:numRef>
              <c:f>'88-G'!$B$3:$B$23</c:f>
              <c:numCache>
                <c:formatCode>General</c:formatCode>
                <c:ptCount val="21"/>
                <c:pt idx="0">
                  <c:v>0.3938064859</c:v>
                </c:pt>
                <c:pt idx="1">
                  <c:v>0.35572833599999998</c:v>
                </c:pt>
                <c:pt idx="2">
                  <c:v>0.36681784950000001</c:v>
                </c:pt>
                <c:pt idx="3">
                  <c:v>0.58624900319999995</c:v>
                </c:pt>
                <c:pt idx="4">
                  <c:v>0.94193580539999999</c:v>
                </c:pt>
                <c:pt idx="5">
                  <c:v>0.95300039869999997</c:v>
                </c:pt>
                <c:pt idx="6">
                  <c:v>0.41478103399999999</c:v>
                </c:pt>
                <c:pt idx="7">
                  <c:v>0.56233386500000004</c:v>
                </c:pt>
                <c:pt idx="8">
                  <c:v>0.58472886759999998</c:v>
                </c:pt>
                <c:pt idx="9">
                  <c:v>0.47444843170000001</c:v>
                </c:pt>
                <c:pt idx="10">
                  <c:v>0.43622906700000003</c:v>
                </c:pt>
                <c:pt idx="11">
                  <c:v>0.64810938330000001</c:v>
                </c:pt>
                <c:pt idx="12">
                  <c:v>0.46233718769999999</c:v>
                </c:pt>
                <c:pt idx="13">
                  <c:v>0.53410752260000005</c:v>
                </c:pt>
                <c:pt idx="14">
                  <c:v>0.38621411480000001</c:v>
                </c:pt>
                <c:pt idx="15">
                  <c:v>0.43524887029999998</c:v>
                </c:pt>
                <c:pt idx="16">
                  <c:v>0.4727538543</c:v>
                </c:pt>
                <c:pt idx="17">
                  <c:v>0.35134237109999999</c:v>
                </c:pt>
                <c:pt idx="18">
                  <c:v>0.49890350880000001</c:v>
                </c:pt>
                <c:pt idx="19">
                  <c:v>0.46081705210000001</c:v>
                </c:pt>
                <c:pt idx="20">
                  <c:v>0.50990164810000005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9-4CDE-8138-93ABDBF0E369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'Used data portion'!$AB$2:$AB$12</c:f>
              <c:numCache>
                <c:formatCode>General</c:formatCode>
                <c:ptCount val="11"/>
                <c:pt idx="0">
                  <c:v>50</c:v>
                </c:pt>
                <c:pt idx="1">
                  <c:v>54.604999999999997</c:v>
                </c:pt>
                <c:pt idx="2">
                  <c:v>63.377000000000002</c:v>
                </c:pt>
                <c:pt idx="3">
                  <c:v>74.781000000000006</c:v>
                </c:pt>
                <c:pt idx="4">
                  <c:v>83.772000000000006</c:v>
                </c:pt>
                <c:pt idx="5">
                  <c:v>90.132000000000005</c:v>
                </c:pt>
                <c:pt idx="6">
                  <c:v>94.518000000000001</c:v>
                </c:pt>
                <c:pt idx="7">
                  <c:v>99.781000000000006</c:v>
                </c:pt>
                <c:pt idx="8">
                  <c:v>104.167</c:v>
                </c:pt>
                <c:pt idx="9">
                  <c:v>109.649</c:v>
                </c:pt>
                <c:pt idx="10">
                  <c:v>119.518</c:v>
                </c:pt>
              </c:numCache>
            </c:numRef>
          </c:xVal>
          <c:yVal>
            <c:numRef>
              <c:f>'Used data portion'!$AC$2:$AC$12</c:f>
              <c:numCache>
                <c:formatCode>General</c:formatCode>
                <c:ptCount val="11"/>
                <c:pt idx="0">
                  <c:v>0.41478100000000001</c:v>
                </c:pt>
                <c:pt idx="1">
                  <c:v>0.56233390000000005</c:v>
                </c:pt>
                <c:pt idx="2">
                  <c:v>0.5847289</c:v>
                </c:pt>
                <c:pt idx="3">
                  <c:v>0.47444839999999999</c:v>
                </c:pt>
                <c:pt idx="4">
                  <c:v>0.43622909999999998</c:v>
                </c:pt>
                <c:pt idx="5">
                  <c:v>0.64810939999999995</c:v>
                </c:pt>
                <c:pt idx="6">
                  <c:v>0.4623372</c:v>
                </c:pt>
                <c:pt idx="7">
                  <c:v>0.53410749999999996</c:v>
                </c:pt>
                <c:pt idx="8">
                  <c:v>0.3862141</c:v>
                </c:pt>
                <c:pt idx="9">
                  <c:v>0.43524889999999999</c:v>
                </c:pt>
                <c:pt idx="10">
                  <c:v>0.4727539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79-4CDE-8138-93ABDBF0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49855"/>
        <c:axId val="1928748415"/>
      </c:scatterChart>
      <c:valAx>
        <c:axId val="192874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48415"/>
        <c:crosses val="autoZero"/>
        <c:crossBetween val="midCat"/>
      </c:valAx>
      <c:valAx>
        <c:axId val="19287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4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98-B: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'98-B'!$A$3:$A$28</c:f>
              <c:numCache>
                <c:formatCode>0.000</c:formatCode>
                <c:ptCount val="26"/>
                <c:pt idx="0">
                  <c:v>9.4462822936357895</c:v>
                </c:pt>
                <c:pt idx="1">
                  <c:v>18.762602394454898</c:v>
                </c:pt>
                <c:pt idx="2">
                  <c:v>24.6605229993698</c:v>
                </c:pt>
                <c:pt idx="3">
                  <c:v>29.892091997479501</c:v>
                </c:pt>
                <c:pt idx="4">
                  <c:v>34.6660365469439</c:v>
                </c:pt>
                <c:pt idx="5">
                  <c:v>44.908632640201603</c:v>
                </c:pt>
                <c:pt idx="6">
                  <c:v>54.065059861373598</c:v>
                </c:pt>
                <c:pt idx="7">
                  <c:v>59.313169502205398</c:v>
                </c:pt>
                <c:pt idx="8">
                  <c:v>64.222589792060504</c:v>
                </c:pt>
                <c:pt idx="9">
                  <c:v>69.228103339634501</c:v>
                </c:pt>
                <c:pt idx="10">
                  <c:v>74.236767485822298</c:v>
                </c:pt>
                <c:pt idx="11">
                  <c:v>79.242281033396296</c:v>
                </c:pt>
                <c:pt idx="12">
                  <c:v>86.843100189035894</c:v>
                </c:pt>
                <c:pt idx="13">
                  <c:v>94.457309388783898</c:v>
                </c:pt>
                <c:pt idx="14">
                  <c:v>104.733774417139</c:v>
                </c:pt>
                <c:pt idx="15">
                  <c:v>114.68257718966601</c:v>
                </c:pt>
                <c:pt idx="16">
                  <c:v>124.942501575299</c:v>
                </c:pt>
                <c:pt idx="17">
                  <c:v>134.894454946439</c:v>
                </c:pt>
                <c:pt idx="18">
                  <c:v>144.88657844990499</c:v>
                </c:pt>
                <c:pt idx="19">
                  <c:v>150.09451795841201</c:v>
                </c:pt>
                <c:pt idx="20">
                  <c:v>154.02804032766201</c:v>
                </c:pt>
                <c:pt idx="21">
                  <c:v>162.48345935727701</c:v>
                </c:pt>
                <c:pt idx="22">
                  <c:v>169.21707624448601</c:v>
                </c:pt>
                <c:pt idx="23">
                  <c:v>174.41477630749799</c:v>
                </c:pt>
                <c:pt idx="24">
                  <c:v>179.42580340264601</c:v>
                </c:pt>
                <c:pt idx="25">
                  <c:v>184.43446754883399</c:v>
                </c:pt>
              </c:numCache>
            </c:numRef>
          </c:xVal>
          <c:yVal>
            <c:numRef>
              <c:f>'98-B'!$B$3:$B$28</c:f>
              <c:numCache>
                <c:formatCode>General</c:formatCode>
                <c:ptCount val="26"/>
                <c:pt idx="0">
                  <c:v>0.90579710140000003</c:v>
                </c:pt>
                <c:pt idx="1">
                  <c:v>0.61594202899999995</c:v>
                </c:pt>
                <c:pt idx="2">
                  <c:v>0.87681159419999999</c:v>
                </c:pt>
                <c:pt idx="3">
                  <c:v>1.007246377</c:v>
                </c:pt>
                <c:pt idx="4">
                  <c:v>0.92753623190000001</c:v>
                </c:pt>
                <c:pt idx="5">
                  <c:v>1.1594202899999999</c:v>
                </c:pt>
                <c:pt idx="6">
                  <c:v>1.398550725</c:v>
                </c:pt>
                <c:pt idx="7">
                  <c:v>1.68115942</c:v>
                </c:pt>
                <c:pt idx="8">
                  <c:v>0.84782608699999995</c:v>
                </c:pt>
                <c:pt idx="9">
                  <c:v>0.89855072459999996</c:v>
                </c:pt>
                <c:pt idx="10">
                  <c:v>0.97826086960000003</c:v>
                </c:pt>
                <c:pt idx="11">
                  <c:v>1.028985507</c:v>
                </c:pt>
                <c:pt idx="12">
                  <c:v>0.95652173910000005</c:v>
                </c:pt>
                <c:pt idx="13">
                  <c:v>1.007246377</c:v>
                </c:pt>
                <c:pt idx="14">
                  <c:v>1.5507246379999999</c:v>
                </c:pt>
                <c:pt idx="15">
                  <c:v>1.079710145</c:v>
                </c:pt>
                <c:pt idx="16">
                  <c:v>1.471014493</c:v>
                </c:pt>
                <c:pt idx="17">
                  <c:v>1.028985507</c:v>
                </c:pt>
                <c:pt idx="18">
                  <c:v>0.95652173910000005</c:v>
                </c:pt>
                <c:pt idx="19">
                  <c:v>0.86956521740000003</c:v>
                </c:pt>
                <c:pt idx="20">
                  <c:v>1.057971014</c:v>
                </c:pt>
                <c:pt idx="21">
                  <c:v>0.84782608699999995</c:v>
                </c:pt>
                <c:pt idx="22">
                  <c:v>0.79710144930000004</c:v>
                </c:pt>
                <c:pt idx="23">
                  <c:v>0.61594202899999995</c:v>
                </c:pt>
                <c:pt idx="24">
                  <c:v>0.71739130429999998</c:v>
                </c:pt>
                <c:pt idx="25">
                  <c:v>0.79710144930000004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6-41C0-B588-F937066F3D79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'Used data portion'!$AE$2:$AE$17</c:f>
              <c:numCache>
                <c:formatCode>General</c:formatCode>
                <c:ptCount val="16"/>
                <c:pt idx="0">
                  <c:v>64.222999999999999</c:v>
                </c:pt>
                <c:pt idx="1">
                  <c:v>69.227999999999994</c:v>
                </c:pt>
                <c:pt idx="2">
                  <c:v>74.236999999999995</c:v>
                </c:pt>
                <c:pt idx="3">
                  <c:v>79.242000000000004</c:v>
                </c:pt>
                <c:pt idx="4">
                  <c:v>86.843000000000004</c:v>
                </c:pt>
                <c:pt idx="5">
                  <c:v>94.456999999999994</c:v>
                </c:pt>
                <c:pt idx="6">
                  <c:v>104.73399999999999</c:v>
                </c:pt>
                <c:pt idx="7">
                  <c:v>114.68300000000001</c:v>
                </c:pt>
                <c:pt idx="8">
                  <c:v>124.943</c:v>
                </c:pt>
                <c:pt idx="9">
                  <c:v>134.89400000000001</c:v>
                </c:pt>
                <c:pt idx="10">
                  <c:v>144.887</c:v>
                </c:pt>
                <c:pt idx="11">
                  <c:v>150.095</c:v>
                </c:pt>
                <c:pt idx="12">
                  <c:v>154.02799999999999</c:v>
                </c:pt>
                <c:pt idx="13">
                  <c:v>162.483</c:v>
                </c:pt>
                <c:pt idx="14">
                  <c:v>169.21700000000001</c:v>
                </c:pt>
                <c:pt idx="15">
                  <c:v>174.41499999999999</c:v>
                </c:pt>
              </c:numCache>
            </c:numRef>
          </c:xVal>
          <c:yVal>
            <c:numRef>
              <c:f>'Used data portion'!$AF$2:$AF$17</c:f>
              <c:numCache>
                <c:formatCode>General</c:formatCode>
                <c:ptCount val="16"/>
                <c:pt idx="0">
                  <c:v>0.84782610000000003</c:v>
                </c:pt>
                <c:pt idx="1">
                  <c:v>0.89855070000000004</c:v>
                </c:pt>
                <c:pt idx="2">
                  <c:v>0.97826089999999999</c:v>
                </c:pt>
                <c:pt idx="3">
                  <c:v>1.0289855000000001</c:v>
                </c:pt>
                <c:pt idx="4">
                  <c:v>0.95652170000000003</c:v>
                </c:pt>
                <c:pt idx="5">
                  <c:v>1.0072464000000001</c:v>
                </c:pt>
                <c:pt idx="6">
                  <c:v>1.5507245999999999</c:v>
                </c:pt>
                <c:pt idx="7">
                  <c:v>1.0797101</c:v>
                </c:pt>
                <c:pt idx="8">
                  <c:v>1.4710144999999999</c:v>
                </c:pt>
                <c:pt idx="9">
                  <c:v>1.0289855000000001</c:v>
                </c:pt>
                <c:pt idx="10">
                  <c:v>0.95652170000000003</c:v>
                </c:pt>
                <c:pt idx="11">
                  <c:v>0.86956520000000004</c:v>
                </c:pt>
                <c:pt idx="12">
                  <c:v>1.057971</c:v>
                </c:pt>
                <c:pt idx="13">
                  <c:v>0.84782610000000003</c:v>
                </c:pt>
                <c:pt idx="14">
                  <c:v>0.79710139999999996</c:v>
                </c:pt>
                <c:pt idx="15">
                  <c:v>0.61594199999999999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6-41C0-B588-F937066F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53487"/>
        <c:axId val="1813451087"/>
      </c:scatterChart>
      <c:valAx>
        <c:axId val="181345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1087"/>
        <c:crosses val="autoZero"/>
        <c:crossBetween val="midCat"/>
      </c:valAx>
      <c:valAx>
        <c:axId val="18134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94-01: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33483122259137765"/>
          <c:y val="2.8409090909090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'94-01'!$A$3:$A$42</c:f>
              <c:numCache>
                <c:formatCode>General</c:formatCode>
                <c:ptCount val="40"/>
                <c:pt idx="0">
                  <c:v>7.6064908720000002</c:v>
                </c:pt>
                <c:pt idx="1">
                  <c:v>14.70588235</c:v>
                </c:pt>
                <c:pt idx="2">
                  <c:v>19.979716020000001</c:v>
                </c:pt>
                <c:pt idx="3">
                  <c:v>24.645030429999998</c:v>
                </c:pt>
                <c:pt idx="4">
                  <c:v>34.989858009999999</c:v>
                </c:pt>
                <c:pt idx="5">
                  <c:v>39.655172409999999</c:v>
                </c:pt>
                <c:pt idx="6">
                  <c:v>44.929006090000001</c:v>
                </c:pt>
                <c:pt idx="7">
                  <c:v>50</c:v>
                </c:pt>
                <c:pt idx="8">
                  <c:v>54.6653144</c:v>
                </c:pt>
                <c:pt idx="9">
                  <c:v>59.939148070000002</c:v>
                </c:pt>
                <c:pt idx="10">
                  <c:v>65.010141989999994</c:v>
                </c:pt>
                <c:pt idx="11">
                  <c:v>69.675456389999994</c:v>
                </c:pt>
                <c:pt idx="12">
                  <c:v>74.949290059999996</c:v>
                </c:pt>
                <c:pt idx="13">
                  <c:v>80.020283980000002</c:v>
                </c:pt>
                <c:pt idx="14">
                  <c:v>84.685598380000002</c:v>
                </c:pt>
                <c:pt idx="15">
                  <c:v>89.959432050000004</c:v>
                </c:pt>
                <c:pt idx="16">
                  <c:v>94.624746450000004</c:v>
                </c:pt>
                <c:pt idx="17">
                  <c:v>99.695740369999996</c:v>
                </c:pt>
                <c:pt idx="18">
                  <c:v>104.96957399999999</c:v>
                </c:pt>
                <c:pt idx="19">
                  <c:v>109.63488839999999</c:v>
                </c:pt>
                <c:pt idx="20">
                  <c:v>114.70588239999999</c:v>
                </c:pt>
                <c:pt idx="21">
                  <c:v>119.979716</c:v>
                </c:pt>
                <c:pt idx="22">
                  <c:v>124.6450304</c:v>
                </c:pt>
                <c:pt idx="23">
                  <c:v>129.71602429999999</c:v>
                </c:pt>
                <c:pt idx="24">
                  <c:v>134.989858</c:v>
                </c:pt>
                <c:pt idx="25">
                  <c:v>139.6551724</c:v>
                </c:pt>
                <c:pt idx="26">
                  <c:v>144.72616629999999</c:v>
                </c:pt>
                <c:pt idx="27">
                  <c:v>150</c:v>
                </c:pt>
                <c:pt idx="28">
                  <c:v>154.6653144</c:v>
                </c:pt>
                <c:pt idx="29">
                  <c:v>159.73630829999999</c:v>
                </c:pt>
                <c:pt idx="30">
                  <c:v>165.010142</c:v>
                </c:pt>
                <c:pt idx="31">
                  <c:v>169.6754564</c:v>
                </c:pt>
                <c:pt idx="32">
                  <c:v>174.74645029999999</c:v>
                </c:pt>
                <c:pt idx="33">
                  <c:v>180.020284</c:v>
                </c:pt>
                <c:pt idx="34">
                  <c:v>184.6855984</c:v>
                </c:pt>
                <c:pt idx="35">
                  <c:v>189.75659229999999</c:v>
                </c:pt>
                <c:pt idx="36">
                  <c:v>199.69574040000001</c:v>
                </c:pt>
                <c:pt idx="37">
                  <c:v>204.7667343</c:v>
                </c:pt>
                <c:pt idx="38">
                  <c:v>210.04056800000001</c:v>
                </c:pt>
                <c:pt idx="39">
                  <c:v>214.70588240000001</c:v>
                </c:pt>
              </c:numCache>
            </c:numRef>
          </c:xVal>
          <c:yVal>
            <c:numRef>
              <c:f>'94-01'!$B$3:$B$42</c:f>
              <c:numCache>
                <c:formatCode>General</c:formatCode>
                <c:ptCount val="40"/>
                <c:pt idx="0">
                  <c:v>0.59271811630000004</c:v>
                </c:pt>
                <c:pt idx="1">
                  <c:v>0.78416323830000001</c:v>
                </c:pt>
                <c:pt idx="2">
                  <c:v>0.66520630520000001</c:v>
                </c:pt>
                <c:pt idx="3">
                  <c:v>0.72804847809999995</c:v>
                </c:pt>
                <c:pt idx="4">
                  <c:v>0.60298091779999996</c:v>
                </c:pt>
                <c:pt idx="5">
                  <c:v>0.55297042610000002</c:v>
                </c:pt>
                <c:pt idx="6">
                  <c:v>0.49043982530000002</c:v>
                </c:pt>
                <c:pt idx="7">
                  <c:v>0.69749534229999999</c:v>
                </c:pt>
                <c:pt idx="8">
                  <c:v>0.52209300110000001</c:v>
                </c:pt>
                <c:pt idx="9">
                  <c:v>0.72915487670000001</c:v>
                </c:pt>
                <c:pt idx="10">
                  <c:v>0.67602230600000002</c:v>
                </c:pt>
                <c:pt idx="11">
                  <c:v>0.66049457290000002</c:v>
                </c:pt>
                <c:pt idx="12">
                  <c:v>0.6982774517</c:v>
                </c:pt>
                <c:pt idx="13">
                  <c:v>0.6200665111</c:v>
                </c:pt>
                <c:pt idx="14">
                  <c:v>0.58573000060000002</c:v>
                </c:pt>
                <c:pt idx="15">
                  <c:v>0.51692980730000004</c:v>
                </c:pt>
                <c:pt idx="16">
                  <c:v>0.60485034999999998</c:v>
                </c:pt>
                <c:pt idx="17">
                  <c:v>0.58620053790000004</c:v>
                </c:pt>
                <c:pt idx="18">
                  <c:v>0.73056648879999997</c:v>
                </c:pt>
                <c:pt idx="19">
                  <c:v>0.68369079340000005</c:v>
                </c:pt>
                <c:pt idx="20">
                  <c:v>0.69325414740000002</c:v>
                </c:pt>
                <c:pt idx="21">
                  <c:v>0.56489282559999998</c:v>
                </c:pt>
                <c:pt idx="22">
                  <c:v>0.49920835270000002</c:v>
                </c:pt>
                <c:pt idx="23">
                  <c:v>0.56519803899999999</c:v>
                </c:pt>
                <c:pt idx="24">
                  <c:v>0.5873069366</c:v>
                </c:pt>
                <c:pt idx="25">
                  <c:v>0.68463186809999999</c:v>
                </c:pt>
                <c:pt idx="26">
                  <c:v>0.50924224409999996</c:v>
                </c:pt>
                <c:pt idx="27">
                  <c:v>0.67555176859999999</c:v>
                </c:pt>
                <c:pt idx="28">
                  <c:v>0.6600240356</c:v>
                </c:pt>
                <c:pt idx="29">
                  <c:v>0.55046513249999995</c:v>
                </c:pt>
                <c:pt idx="30">
                  <c:v>0.55063045649999998</c:v>
                </c:pt>
                <c:pt idx="31">
                  <c:v>0.67930335040000001</c:v>
                </c:pt>
                <c:pt idx="32">
                  <c:v>0.65438394580000003</c:v>
                </c:pt>
                <c:pt idx="33">
                  <c:v>0.40690036689999998</c:v>
                </c:pt>
                <c:pt idx="34">
                  <c:v>0.48541652089999998</c:v>
                </c:pt>
                <c:pt idx="35">
                  <c:v>0.39153159910000002</c:v>
                </c:pt>
                <c:pt idx="36">
                  <c:v>0.43259552229999998</c:v>
                </c:pt>
                <c:pt idx="37">
                  <c:v>0.46410245</c:v>
                </c:pt>
                <c:pt idx="38">
                  <c:v>0.52696369870000004</c:v>
                </c:pt>
                <c:pt idx="39">
                  <c:v>0.49576198440000002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4-405D-A473-1BCD3EE55F08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'94-01'!$A$17:$A$34</c:f>
              <c:numCache>
                <c:formatCode>General</c:formatCode>
                <c:ptCount val="18"/>
                <c:pt idx="0">
                  <c:v>84.685598380000002</c:v>
                </c:pt>
                <c:pt idx="1">
                  <c:v>89.959432050000004</c:v>
                </c:pt>
                <c:pt idx="2">
                  <c:v>94.624746450000004</c:v>
                </c:pt>
                <c:pt idx="3">
                  <c:v>99.695740369999996</c:v>
                </c:pt>
                <c:pt idx="4">
                  <c:v>104.96957399999999</c:v>
                </c:pt>
                <c:pt idx="5">
                  <c:v>109.63488839999999</c:v>
                </c:pt>
                <c:pt idx="6">
                  <c:v>114.70588239999999</c:v>
                </c:pt>
                <c:pt idx="7">
                  <c:v>119.979716</c:v>
                </c:pt>
                <c:pt idx="8">
                  <c:v>124.6450304</c:v>
                </c:pt>
                <c:pt idx="9">
                  <c:v>129.71602429999999</c:v>
                </c:pt>
                <c:pt idx="10">
                  <c:v>134.989858</c:v>
                </c:pt>
                <c:pt idx="11">
                  <c:v>139.6551724</c:v>
                </c:pt>
                <c:pt idx="12">
                  <c:v>144.72616629999999</c:v>
                </c:pt>
                <c:pt idx="13">
                  <c:v>150</c:v>
                </c:pt>
                <c:pt idx="14">
                  <c:v>154.6653144</c:v>
                </c:pt>
                <c:pt idx="15">
                  <c:v>159.73630829999999</c:v>
                </c:pt>
                <c:pt idx="16">
                  <c:v>165.010142</c:v>
                </c:pt>
                <c:pt idx="17">
                  <c:v>169.6754564</c:v>
                </c:pt>
              </c:numCache>
            </c:numRef>
          </c:xVal>
          <c:yVal>
            <c:numRef>
              <c:f>'94-01'!$B$17:$B$34</c:f>
              <c:numCache>
                <c:formatCode>General</c:formatCode>
                <c:ptCount val="18"/>
                <c:pt idx="0">
                  <c:v>0.58573000060000002</c:v>
                </c:pt>
                <c:pt idx="1">
                  <c:v>0.51692980730000004</c:v>
                </c:pt>
                <c:pt idx="2">
                  <c:v>0.60485034999999998</c:v>
                </c:pt>
                <c:pt idx="3">
                  <c:v>0.58620053790000004</c:v>
                </c:pt>
                <c:pt idx="4">
                  <c:v>0.73056648879999997</c:v>
                </c:pt>
                <c:pt idx="5">
                  <c:v>0.68369079340000005</c:v>
                </c:pt>
                <c:pt idx="6">
                  <c:v>0.69325414740000002</c:v>
                </c:pt>
                <c:pt idx="7">
                  <c:v>0.56489282559999998</c:v>
                </c:pt>
                <c:pt idx="8">
                  <c:v>0.49920835270000002</c:v>
                </c:pt>
                <c:pt idx="9">
                  <c:v>0.56519803899999999</c:v>
                </c:pt>
                <c:pt idx="10">
                  <c:v>0.5873069366</c:v>
                </c:pt>
                <c:pt idx="11">
                  <c:v>0.68463186809999999</c:v>
                </c:pt>
                <c:pt idx="12">
                  <c:v>0.50924224409999996</c:v>
                </c:pt>
                <c:pt idx="13">
                  <c:v>0.67555176859999999</c:v>
                </c:pt>
                <c:pt idx="14">
                  <c:v>0.6600240356</c:v>
                </c:pt>
                <c:pt idx="15">
                  <c:v>0.55046513249999995</c:v>
                </c:pt>
                <c:pt idx="16">
                  <c:v>0.55063045649999998</c:v>
                </c:pt>
                <c:pt idx="17">
                  <c:v>0.67930335040000001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D4-405D-A473-1BCD3EE5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33520"/>
        <c:axId val="1006740240"/>
      </c:scatterChart>
      <c:valAx>
        <c:axId val="10067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40240"/>
        <c:crosses val="autoZero"/>
        <c:crossBetween val="midCat"/>
      </c:valAx>
      <c:valAx>
        <c:axId val="10067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3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90-02: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'90-02'!$A$3:$A$24</c:f>
              <c:numCache>
                <c:formatCode>General</c:formatCode>
                <c:ptCount val="22"/>
                <c:pt idx="0">
                  <c:v>0.97799510999999995</c:v>
                </c:pt>
                <c:pt idx="1">
                  <c:v>2.5672371639999998</c:v>
                </c:pt>
                <c:pt idx="2">
                  <c:v>5.1344743279999996</c:v>
                </c:pt>
                <c:pt idx="3">
                  <c:v>9.9022004890000002</c:v>
                </c:pt>
                <c:pt idx="4">
                  <c:v>15.03667482</c:v>
                </c:pt>
                <c:pt idx="5">
                  <c:v>20.171149140000001</c:v>
                </c:pt>
                <c:pt idx="6">
                  <c:v>22.738386309999999</c:v>
                </c:pt>
                <c:pt idx="7">
                  <c:v>24.81662592</c:v>
                </c:pt>
                <c:pt idx="8">
                  <c:v>28.97310513</c:v>
                </c:pt>
                <c:pt idx="9">
                  <c:v>34.229828849999997</c:v>
                </c:pt>
                <c:pt idx="10">
                  <c:v>37.897310509999997</c:v>
                </c:pt>
                <c:pt idx="11">
                  <c:v>39.975550120000001</c:v>
                </c:pt>
                <c:pt idx="12">
                  <c:v>45.110024449999997</c:v>
                </c:pt>
                <c:pt idx="13">
                  <c:v>50.366748170000001</c:v>
                </c:pt>
                <c:pt idx="14">
                  <c:v>52.933985329999999</c:v>
                </c:pt>
                <c:pt idx="15">
                  <c:v>55.990220049999998</c:v>
                </c:pt>
                <c:pt idx="16">
                  <c:v>60.146699269999999</c:v>
                </c:pt>
                <c:pt idx="17">
                  <c:v>65.403422980000002</c:v>
                </c:pt>
                <c:pt idx="18">
                  <c:v>70.048899759999998</c:v>
                </c:pt>
                <c:pt idx="19">
                  <c:v>75.183374079999993</c:v>
                </c:pt>
                <c:pt idx="20">
                  <c:v>80.317848409999996</c:v>
                </c:pt>
                <c:pt idx="21">
                  <c:v>85.085574570000006</c:v>
                </c:pt>
              </c:numCache>
            </c:numRef>
          </c:xVal>
          <c:yVal>
            <c:numRef>
              <c:f>'90-02'!$B$3:$B$24</c:f>
              <c:numCache>
                <c:formatCode>General</c:formatCode>
                <c:ptCount val="22"/>
                <c:pt idx="0">
                  <c:v>0.4005037783</c:v>
                </c:pt>
                <c:pt idx="1">
                  <c:v>0.29659949619999998</c:v>
                </c:pt>
                <c:pt idx="2">
                  <c:v>0.3041561713</c:v>
                </c:pt>
                <c:pt idx="3">
                  <c:v>0.36083123430000003</c:v>
                </c:pt>
                <c:pt idx="4">
                  <c:v>0.32115869019999999</c:v>
                </c:pt>
                <c:pt idx="5">
                  <c:v>0.56863979850000002</c:v>
                </c:pt>
                <c:pt idx="6">
                  <c:v>0.71788413100000004</c:v>
                </c:pt>
                <c:pt idx="7">
                  <c:v>0.53652392950000005</c:v>
                </c:pt>
                <c:pt idx="8">
                  <c:v>0.56863979850000002</c:v>
                </c:pt>
                <c:pt idx="9">
                  <c:v>0.68765743069999996</c:v>
                </c:pt>
                <c:pt idx="10">
                  <c:v>0.57808564230000004</c:v>
                </c:pt>
                <c:pt idx="11">
                  <c:v>0.44017632239999999</c:v>
                </c:pt>
                <c:pt idx="12">
                  <c:v>0.44962216620000001</c:v>
                </c:pt>
                <c:pt idx="13">
                  <c:v>0.48929471029999999</c:v>
                </c:pt>
                <c:pt idx="14">
                  <c:v>0.45717884130000003</c:v>
                </c:pt>
                <c:pt idx="15">
                  <c:v>0.34571788409999998</c:v>
                </c:pt>
                <c:pt idx="16">
                  <c:v>0.36083123430000003</c:v>
                </c:pt>
                <c:pt idx="17">
                  <c:v>0.40806045340000002</c:v>
                </c:pt>
                <c:pt idx="18">
                  <c:v>0.3287153652</c:v>
                </c:pt>
                <c:pt idx="19">
                  <c:v>0.20780856419999999</c:v>
                </c:pt>
                <c:pt idx="20">
                  <c:v>0.32115869019999999</c:v>
                </c:pt>
                <c:pt idx="21">
                  <c:v>0.27204030229999998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3-4D27-8C6D-729540EB9175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'90-02'!$A$8:$A$17</c:f>
              <c:numCache>
                <c:formatCode>General</c:formatCode>
                <c:ptCount val="10"/>
                <c:pt idx="0">
                  <c:v>20.171149140000001</c:v>
                </c:pt>
                <c:pt idx="1">
                  <c:v>22.738386309999999</c:v>
                </c:pt>
                <c:pt idx="2">
                  <c:v>24.81662592</c:v>
                </c:pt>
                <c:pt idx="3">
                  <c:v>28.97310513</c:v>
                </c:pt>
                <c:pt idx="4">
                  <c:v>34.229828849999997</c:v>
                </c:pt>
                <c:pt idx="5">
                  <c:v>37.897310509999997</c:v>
                </c:pt>
                <c:pt idx="6">
                  <c:v>39.975550120000001</c:v>
                </c:pt>
                <c:pt idx="7">
                  <c:v>45.110024449999997</c:v>
                </c:pt>
                <c:pt idx="8">
                  <c:v>50.366748170000001</c:v>
                </c:pt>
                <c:pt idx="9">
                  <c:v>52.933985329999999</c:v>
                </c:pt>
              </c:numCache>
            </c:numRef>
          </c:xVal>
          <c:yVal>
            <c:numRef>
              <c:f>'90-02'!$B$8:$B$17</c:f>
              <c:numCache>
                <c:formatCode>General</c:formatCode>
                <c:ptCount val="10"/>
                <c:pt idx="0">
                  <c:v>0.56863979850000002</c:v>
                </c:pt>
                <c:pt idx="1">
                  <c:v>0.71788413100000004</c:v>
                </c:pt>
                <c:pt idx="2">
                  <c:v>0.53652392950000005</c:v>
                </c:pt>
                <c:pt idx="3">
                  <c:v>0.56863979850000002</c:v>
                </c:pt>
                <c:pt idx="4">
                  <c:v>0.68765743069999996</c:v>
                </c:pt>
                <c:pt idx="5">
                  <c:v>0.57808564230000004</c:v>
                </c:pt>
                <c:pt idx="6">
                  <c:v>0.44017632239999999</c:v>
                </c:pt>
                <c:pt idx="7">
                  <c:v>0.44962216620000001</c:v>
                </c:pt>
                <c:pt idx="8">
                  <c:v>0.48929471029999999</c:v>
                </c:pt>
                <c:pt idx="9">
                  <c:v>0.45717884130000003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3-4D27-8C6D-729540EB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99168"/>
        <c:axId val="913405888"/>
      </c:scatterChart>
      <c:valAx>
        <c:axId val="9133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5888"/>
        <c:crosses val="autoZero"/>
        <c:crossBetween val="midCat"/>
      </c:valAx>
      <c:valAx>
        <c:axId val="9134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90-03: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'90-03'!$A$3:$A$29</c:f>
              <c:numCache>
                <c:formatCode>General</c:formatCode>
                <c:ptCount val="27"/>
                <c:pt idx="0">
                  <c:v>2.463054187</c:v>
                </c:pt>
                <c:pt idx="1">
                  <c:v>5.0492610840000003</c:v>
                </c:pt>
                <c:pt idx="2">
                  <c:v>9.7290640390000007</c:v>
                </c:pt>
                <c:pt idx="3">
                  <c:v>16.99507389</c:v>
                </c:pt>
                <c:pt idx="4">
                  <c:v>23.76847291</c:v>
                </c:pt>
                <c:pt idx="5">
                  <c:v>26.847290640000001</c:v>
                </c:pt>
                <c:pt idx="6">
                  <c:v>28.9408867</c:v>
                </c:pt>
                <c:pt idx="7">
                  <c:v>29.926108370000001</c:v>
                </c:pt>
                <c:pt idx="8">
                  <c:v>33.128078819999999</c:v>
                </c:pt>
                <c:pt idx="9">
                  <c:v>36.206896550000003</c:v>
                </c:pt>
                <c:pt idx="10">
                  <c:v>37.807881770000002</c:v>
                </c:pt>
                <c:pt idx="11">
                  <c:v>39.778325119999998</c:v>
                </c:pt>
                <c:pt idx="12">
                  <c:v>44.950738919999999</c:v>
                </c:pt>
                <c:pt idx="13">
                  <c:v>50.246305419999999</c:v>
                </c:pt>
                <c:pt idx="14">
                  <c:v>52.832512319999999</c:v>
                </c:pt>
                <c:pt idx="15">
                  <c:v>55.911330049999997</c:v>
                </c:pt>
                <c:pt idx="16">
                  <c:v>60.098522170000003</c:v>
                </c:pt>
                <c:pt idx="17">
                  <c:v>65.270935960000003</c:v>
                </c:pt>
                <c:pt idx="18">
                  <c:v>69.950738920000006</c:v>
                </c:pt>
                <c:pt idx="19">
                  <c:v>75.123152709999999</c:v>
                </c:pt>
                <c:pt idx="20">
                  <c:v>80.295566500000007</c:v>
                </c:pt>
                <c:pt idx="21">
                  <c:v>84.975369459999996</c:v>
                </c:pt>
                <c:pt idx="22">
                  <c:v>89.039408870000003</c:v>
                </c:pt>
                <c:pt idx="23">
                  <c:v>90.024630540000004</c:v>
                </c:pt>
                <c:pt idx="24">
                  <c:v>92.241379309999999</c:v>
                </c:pt>
                <c:pt idx="25">
                  <c:v>94.211822659999996</c:v>
                </c:pt>
                <c:pt idx="26">
                  <c:v>96.921182270000003</c:v>
                </c:pt>
              </c:numCache>
            </c:numRef>
          </c:xVal>
          <c:yVal>
            <c:numRef>
              <c:f>'90-03'!$B$3:$B$29</c:f>
              <c:numCache>
                <c:formatCode>General</c:formatCode>
                <c:ptCount val="27"/>
                <c:pt idx="0">
                  <c:v>0.12835249039999999</c:v>
                </c:pt>
                <c:pt idx="1">
                  <c:v>0.1034482759</c:v>
                </c:pt>
                <c:pt idx="2">
                  <c:v>0.17624521069999999</c:v>
                </c:pt>
                <c:pt idx="3">
                  <c:v>0.26628352490000001</c:v>
                </c:pt>
                <c:pt idx="4">
                  <c:v>0.27394636020000002</c:v>
                </c:pt>
                <c:pt idx="5">
                  <c:v>0.96743295019999997</c:v>
                </c:pt>
                <c:pt idx="6">
                  <c:v>0.63601532569999997</c:v>
                </c:pt>
                <c:pt idx="7">
                  <c:v>0.39463601529999998</c:v>
                </c:pt>
                <c:pt idx="8">
                  <c:v>0.61302681989999996</c:v>
                </c:pt>
                <c:pt idx="9">
                  <c:v>0.74904214560000004</c:v>
                </c:pt>
                <c:pt idx="10">
                  <c:v>0.71647509580000002</c:v>
                </c:pt>
                <c:pt idx="11">
                  <c:v>0.67624521069999999</c:v>
                </c:pt>
                <c:pt idx="12">
                  <c:v>0.80651340999999999</c:v>
                </c:pt>
                <c:pt idx="13">
                  <c:v>0.36973180080000001</c:v>
                </c:pt>
                <c:pt idx="14">
                  <c:v>0.60536398469999997</c:v>
                </c:pt>
                <c:pt idx="15">
                  <c:v>0.95210727969999998</c:v>
                </c:pt>
                <c:pt idx="16">
                  <c:v>0.75862068969999996</c:v>
                </c:pt>
                <c:pt idx="17">
                  <c:v>0.65325670499999999</c:v>
                </c:pt>
                <c:pt idx="18">
                  <c:v>0.52298850569999999</c:v>
                </c:pt>
                <c:pt idx="19">
                  <c:v>0.52298850569999999</c:v>
                </c:pt>
                <c:pt idx="20">
                  <c:v>0.62068965519999997</c:v>
                </c:pt>
                <c:pt idx="21">
                  <c:v>0.82950191569999998</c:v>
                </c:pt>
                <c:pt idx="22">
                  <c:v>0.48275862069999997</c:v>
                </c:pt>
                <c:pt idx="23">
                  <c:v>0.52490421460000003</c:v>
                </c:pt>
                <c:pt idx="24">
                  <c:v>0.5153256705</c:v>
                </c:pt>
                <c:pt idx="25">
                  <c:v>0.44444444440000003</c:v>
                </c:pt>
                <c:pt idx="26">
                  <c:v>0.4272030651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D-4AEA-954E-AC303455D8D0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'90-03'!$A$18:$A$28</c:f>
              <c:numCache>
                <c:formatCode>General</c:formatCode>
                <c:ptCount val="11"/>
                <c:pt idx="0">
                  <c:v>55.911330049999997</c:v>
                </c:pt>
                <c:pt idx="1">
                  <c:v>60.098522170000003</c:v>
                </c:pt>
                <c:pt idx="2">
                  <c:v>65.270935960000003</c:v>
                </c:pt>
                <c:pt idx="3">
                  <c:v>69.950738920000006</c:v>
                </c:pt>
                <c:pt idx="4">
                  <c:v>75.123152709999999</c:v>
                </c:pt>
                <c:pt idx="5">
                  <c:v>80.295566500000007</c:v>
                </c:pt>
                <c:pt idx="6">
                  <c:v>84.975369459999996</c:v>
                </c:pt>
                <c:pt idx="7">
                  <c:v>89.039408870000003</c:v>
                </c:pt>
                <c:pt idx="8">
                  <c:v>90.024630540000004</c:v>
                </c:pt>
                <c:pt idx="9">
                  <c:v>92.241379309999999</c:v>
                </c:pt>
                <c:pt idx="10">
                  <c:v>94.211822659999996</c:v>
                </c:pt>
              </c:numCache>
            </c:numRef>
          </c:xVal>
          <c:yVal>
            <c:numRef>
              <c:f>'90-03'!$B$18:$B$28</c:f>
              <c:numCache>
                <c:formatCode>General</c:formatCode>
                <c:ptCount val="11"/>
                <c:pt idx="0">
                  <c:v>0.95210727969999998</c:v>
                </c:pt>
                <c:pt idx="1">
                  <c:v>0.75862068969999996</c:v>
                </c:pt>
                <c:pt idx="2">
                  <c:v>0.65325670499999999</c:v>
                </c:pt>
                <c:pt idx="3">
                  <c:v>0.52298850569999999</c:v>
                </c:pt>
                <c:pt idx="4">
                  <c:v>0.52298850569999999</c:v>
                </c:pt>
                <c:pt idx="5">
                  <c:v>0.62068965519999997</c:v>
                </c:pt>
                <c:pt idx="6">
                  <c:v>0.82950191569999998</c:v>
                </c:pt>
                <c:pt idx="7">
                  <c:v>0.48275862069999997</c:v>
                </c:pt>
                <c:pt idx="8">
                  <c:v>0.52490421460000003</c:v>
                </c:pt>
                <c:pt idx="9">
                  <c:v>0.5153256705</c:v>
                </c:pt>
                <c:pt idx="10">
                  <c:v>0.44444444440000003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8D-4AEA-954E-AC303455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79872"/>
        <c:axId val="888381792"/>
      </c:scatterChart>
      <c:valAx>
        <c:axId val="8883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81792"/>
        <c:crosses val="autoZero"/>
        <c:crossBetween val="midCat"/>
      </c:valAx>
      <c:valAx>
        <c:axId val="8883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7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90-04: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'90-04'!$A$3:$A$47</c:f>
              <c:numCache>
                <c:formatCode>General</c:formatCode>
                <c:ptCount val="45"/>
                <c:pt idx="0">
                  <c:v>7.6319999999999997</c:v>
                </c:pt>
                <c:pt idx="1">
                  <c:v>10.199999999999999</c:v>
                </c:pt>
                <c:pt idx="2">
                  <c:v>12.553000000000001</c:v>
                </c:pt>
                <c:pt idx="3">
                  <c:v>17.475000000000001</c:v>
                </c:pt>
                <c:pt idx="4">
                  <c:v>19.829000000000001</c:v>
                </c:pt>
                <c:pt idx="5">
                  <c:v>26.462</c:v>
                </c:pt>
                <c:pt idx="6">
                  <c:v>30.527999999999999</c:v>
                </c:pt>
                <c:pt idx="7">
                  <c:v>35.448999999999998</c:v>
                </c:pt>
                <c:pt idx="8">
                  <c:v>40.371000000000002</c:v>
                </c:pt>
                <c:pt idx="9">
                  <c:v>45.292000000000002</c:v>
                </c:pt>
                <c:pt idx="10">
                  <c:v>50</c:v>
                </c:pt>
                <c:pt idx="11">
                  <c:v>54.921999999999997</c:v>
                </c:pt>
                <c:pt idx="12">
                  <c:v>59.843000000000004</c:v>
                </c:pt>
                <c:pt idx="13">
                  <c:v>65.620999999999995</c:v>
                </c:pt>
                <c:pt idx="14">
                  <c:v>70.328000000000003</c:v>
                </c:pt>
                <c:pt idx="15">
                  <c:v>75.25</c:v>
                </c:pt>
                <c:pt idx="16">
                  <c:v>80.171000000000006</c:v>
                </c:pt>
                <c:pt idx="17">
                  <c:v>86.805000000000007</c:v>
                </c:pt>
                <c:pt idx="18">
                  <c:v>90.013999999999996</c:v>
                </c:pt>
                <c:pt idx="19">
                  <c:v>94.936000000000007</c:v>
                </c:pt>
                <c:pt idx="20">
                  <c:v>99.856999999999999</c:v>
                </c:pt>
                <c:pt idx="21">
                  <c:v>104.779</c:v>
                </c:pt>
                <c:pt idx="22">
                  <c:v>110.342</c:v>
                </c:pt>
                <c:pt idx="23">
                  <c:v>115.264</c:v>
                </c:pt>
                <c:pt idx="24">
                  <c:v>120.185</c:v>
                </c:pt>
                <c:pt idx="25">
                  <c:v>125.107</c:v>
                </c:pt>
                <c:pt idx="26">
                  <c:v>129.815</c:v>
                </c:pt>
                <c:pt idx="27">
                  <c:v>134.73599999999999</c:v>
                </c:pt>
                <c:pt idx="28">
                  <c:v>139.65799999999999</c:v>
                </c:pt>
                <c:pt idx="29">
                  <c:v>144.57900000000001</c:v>
                </c:pt>
                <c:pt idx="30">
                  <c:v>150.357</c:v>
                </c:pt>
                <c:pt idx="31">
                  <c:v>155.27799999999999</c:v>
                </c:pt>
                <c:pt idx="32">
                  <c:v>160.19999999999999</c:v>
                </c:pt>
                <c:pt idx="33">
                  <c:v>164.90700000000001</c:v>
                </c:pt>
                <c:pt idx="34">
                  <c:v>169.82900000000001</c:v>
                </c:pt>
                <c:pt idx="35">
                  <c:v>174.75</c:v>
                </c:pt>
                <c:pt idx="36">
                  <c:v>180.52799999999999</c:v>
                </c:pt>
                <c:pt idx="37">
                  <c:v>189.51499999999999</c:v>
                </c:pt>
                <c:pt idx="38">
                  <c:v>195.078</c:v>
                </c:pt>
                <c:pt idx="39">
                  <c:v>200</c:v>
                </c:pt>
                <c:pt idx="40">
                  <c:v>204.922</c:v>
                </c:pt>
                <c:pt idx="41">
                  <c:v>209.84299999999999</c:v>
                </c:pt>
                <c:pt idx="42">
                  <c:v>214.76499999999999</c:v>
                </c:pt>
                <c:pt idx="43">
                  <c:v>219.47200000000001</c:v>
                </c:pt>
                <c:pt idx="44">
                  <c:v>225.25</c:v>
                </c:pt>
              </c:numCache>
            </c:numRef>
          </c:xVal>
          <c:yVal>
            <c:numRef>
              <c:f>'90-04'!$B$3:$B$47</c:f>
              <c:numCache>
                <c:formatCode>General</c:formatCode>
                <c:ptCount val="45"/>
                <c:pt idx="0">
                  <c:v>0.46300000000000002</c:v>
                </c:pt>
                <c:pt idx="1">
                  <c:v>0.502</c:v>
                </c:pt>
                <c:pt idx="2">
                  <c:v>0.42899999999999999</c:v>
                </c:pt>
                <c:pt idx="3">
                  <c:v>0.749</c:v>
                </c:pt>
                <c:pt idx="4">
                  <c:v>0.70099999999999996</c:v>
                </c:pt>
                <c:pt idx="5">
                  <c:v>0.60599999999999998</c:v>
                </c:pt>
                <c:pt idx="6">
                  <c:v>0.95199999999999996</c:v>
                </c:pt>
                <c:pt idx="7">
                  <c:v>0.85699999999999998</c:v>
                </c:pt>
                <c:pt idx="8">
                  <c:v>0.64900000000000002</c:v>
                </c:pt>
                <c:pt idx="9">
                  <c:v>1.0649999999999999</c:v>
                </c:pt>
                <c:pt idx="10">
                  <c:v>0.77900000000000003</c:v>
                </c:pt>
                <c:pt idx="11">
                  <c:v>0.69699999999999995</c:v>
                </c:pt>
                <c:pt idx="12">
                  <c:v>1.0169999999999999</c:v>
                </c:pt>
                <c:pt idx="13">
                  <c:v>0.90500000000000003</c:v>
                </c:pt>
                <c:pt idx="14">
                  <c:v>0.58899999999999997</c:v>
                </c:pt>
                <c:pt idx="15">
                  <c:v>0.63600000000000001</c:v>
                </c:pt>
                <c:pt idx="16">
                  <c:v>0.48899999999999999</c:v>
                </c:pt>
                <c:pt idx="17">
                  <c:v>0.60199999999999998</c:v>
                </c:pt>
                <c:pt idx="18">
                  <c:v>0.57099999999999995</c:v>
                </c:pt>
                <c:pt idx="19">
                  <c:v>0.57099999999999995</c:v>
                </c:pt>
                <c:pt idx="20">
                  <c:v>0.77500000000000002</c:v>
                </c:pt>
                <c:pt idx="21">
                  <c:v>0.64900000000000002</c:v>
                </c:pt>
                <c:pt idx="22">
                  <c:v>0.71399999999999997</c:v>
                </c:pt>
                <c:pt idx="23">
                  <c:v>0.71399999999999997</c:v>
                </c:pt>
                <c:pt idx="24">
                  <c:v>0.84399999999999997</c:v>
                </c:pt>
                <c:pt idx="25">
                  <c:v>0.57099999999999995</c:v>
                </c:pt>
                <c:pt idx="26">
                  <c:v>0.71399999999999997</c:v>
                </c:pt>
                <c:pt idx="27">
                  <c:v>0.63600000000000001</c:v>
                </c:pt>
                <c:pt idx="28">
                  <c:v>0.54100000000000004</c:v>
                </c:pt>
                <c:pt idx="29">
                  <c:v>0.54100000000000004</c:v>
                </c:pt>
                <c:pt idx="30">
                  <c:v>0.57099999999999995</c:v>
                </c:pt>
                <c:pt idx="31">
                  <c:v>0.46300000000000002</c:v>
                </c:pt>
                <c:pt idx="32">
                  <c:v>0.49399999999999999</c:v>
                </c:pt>
                <c:pt idx="33">
                  <c:v>0.251</c:v>
                </c:pt>
                <c:pt idx="34">
                  <c:v>0.39400000000000002</c:v>
                </c:pt>
                <c:pt idx="35">
                  <c:v>0.44600000000000001</c:v>
                </c:pt>
                <c:pt idx="36">
                  <c:v>0.39800000000000002</c:v>
                </c:pt>
                <c:pt idx="37">
                  <c:v>0.42899999999999999</c:v>
                </c:pt>
                <c:pt idx="38">
                  <c:v>0.54100000000000004</c:v>
                </c:pt>
                <c:pt idx="39">
                  <c:v>0.60199999999999998</c:v>
                </c:pt>
                <c:pt idx="40">
                  <c:v>0.19</c:v>
                </c:pt>
                <c:pt idx="41">
                  <c:v>0.35099999999999998</c:v>
                </c:pt>
                <c:pt idx="42">
                  <c:v>0.47599999999999998</c:v>
                </c:pt>
                <c:pt idx="43">
                  <c:v>0.57099999999999995</c:v>
                </c:pt>
                <c:pt idx="4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D-486D-9FFB-E017E17270DF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'90-04'!$A$18:$A$38</c:f>
              <c:numCache>
                <c:formatCode>General</c:formatCode>
                <c:ptCount val="21"/>
                <c:pt idx="0">
                  <c:v>75.25</c:v>
                </c:pt>
                <c:pt idx="1">
                  <c:v>80.171000000000006</c:v>
                </c:pt>
                <c:pt idx="2">
                  <c:v>86.805000000000007</c:v>
                </c:pt>
                <c:pt idx="3">
                  <c:v>90.013999999999996</c:v>
                </c:pt>
                <c:pt idx="4">
                  <c:v>94.936000000000007</c:v>
                </c:pt>
                <c:pt idx="5">
                  <c:v>99.856999999999999</c:v>
                </c:pt>
                <c:pt idx="6">
                  <c:v>104.779</c:v>
                </c:pt>
                <c:pt idx="7">
                  <c:v>110.342</c:v>
                </c:pt>
                <c:pt idx="8">
                  <c:v>115.264</c:v>
                </c:pt>
                <c:pt idx="9">
                  <c:v>120.185</c:v>
                </c:pt>
                <c:pt idx="10">
                  <c:v>125.107</c:v>
                </c:pt>
                <c:pt idx="11">
                  <c:v>129.815</c:v>
                </c:pt>
                <c:pt idx="12">
                  <c:v>134.73599999999999</c:v>
                </c:pt>
                <c:pt idx="13">
                  <c:v>139.65799999999999</c:v>
                </c:pt>
                <c:pt idx="14">
                  <c:v>144.57900000000001</c:v>
                </c:pt>
                <c:pt idx="15">
                  <c:v>150.357</c:v>
                </c:pt>
                <c:pt idx="16">
                  <c:v>155.27799999999999</c:v>
                </c:pt>
                <c:pt idx="17">
                  <c:v>160.19999999999999</c:v>
                </c:pt>
                <c:pt idx="18">
                  <c:v>164.90700000000001</c:v>
                </c:pt>
                <c:pt idx="19">
                  <c:v>169.82900000000001</c:v>
                </c:pt>
                <c:pt idx="20">
                  <c:v>174.75</c:v>
                </c:pt>
              </c:numCache>
            </c:numRef>
          </c:xVal>
          <c:yVal>
            <c:numRef>
              <c:f>'90-04'!$B$18:$B$38</c:f>
              <c:numCache>
                <c:formatCode>General</c:formatCode>
                <c:ptCount val="21"/>
                <c:pt idx="0">
                  <c:v>0.63600000000000001</c:v>
                </c:pt>
                <c:pt idx="1">
                  <c:v>0.48899999999999999</c:v>
                </c:pt>
                <c:pt idx="2">
                  <c:v>0.60199999999999998</c:v>
                </c:pt>
                <c:pt idx="3">
                  <c:v>0.57099999999999995</c:v>
                </c:pt>
                <c:pt idx="4">
                  <c:v>0.57099999999999995</c:v>
                </c:pt>
                <c:pt idx="5">
                  <c:v>0.77500000000000002</c:v>
                </c:pt>
                <c:pt idx="6">
                  <c:v>0.64900000000000002</c:v>
                </c:pt>
                <c:pt idx="7">
                  <c:v>0.71399999999999997</c:v>
                </c:pt>
                <c:pt idx="8">
                  <c:v>0.71399999999999997</c:v>
                </c:pt>
                <c:pt idx="9">
                  <c:v>0.84399999999999997</c:v>
                </c:pt>
                <c:pt idx="10">
                  <c:v>0.57099999999999995</c:v>
                </c:pt>
                <c:pt idx="11">
                  <c:v>0.71399999999999997</c:v>
                </c:pt>
                <c:pt idx="12">
                  <c:v>0.63600000000000001</c:v>
                </c:pt>
                <c:pt idx="13">
                  <c:v>0.54100000000000004</c:v>
                </c:pt>
                <c:pt idx="14">
                  <c:v>0.54100000000000004</c:v>
                </c:pt>
                <c:pt idx="15">
                  <c:v>0.57099999999999995</c:v>
                </c:pt>
                <c:pt idx="16">
                  <c:v>0.46300000000000002</c:v>
                </c:pt>
                <c:pt idx="17">
                  <c:v>0.49399999999999999</c:v>
                </c:pt>
                <c:pt idx="18">
                  <c:v>0.251</c:v>
                </c:pt>
                <c:pt idx="19">
                  <c:v>0.39400000000000002</c:v>
                </c:pt>
                <c:pt idx="20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D-486D-9FFB-E017E172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15488"/>
        <c:axId val="913414048"/>
      </c:scatterChart>
      <c:valAx>
        <c:axId val="9134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4048"/>
        <c:crosses val="autoZero"/>
        <c:crossBetween val="midCat"/>
      </c:valAx>
      <c:valAx>
        <c:axId val="9134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270-2: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3278580668964422"/>
          <c:y val="2.544529262086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'270-2'!$A$3:$A$40</c:f>
              <c:numCache>
                <c:formatCode>General</c:formatCode>
                <c:ptCount val="38"/>
                <c:pt idx="0">
                  <c:v>1.333</c:v>
                </c:pt>
                <c:pt idx="1">
                  <c:v>4.3330000000000002</c:v>
                </c:pt>
                <c:pt idx="2">
                  <c:v>7.5</c:v>
                </c:pt>
                <c:pt idx="3">
                  <c:v>17.5</c:v>
                </c:pt>
                <c:pt idx="4">
                  <c:v>22.667000000000002</c:v>
                </c:pt>
                <c:pt idx="5">
                  <c:v>25.332999999999998</c:v>
                </c:pt>
                <c:pt idx="6">
                  <c:v>30.667000000000002</c:v>
                </c:pt>
                <c:pt idx="7">
                  <c:v>35.167000000000002</c:v>
                </c:pt>
                <c:pt idx="8">
                  <c:v>41.332999999999998</c:v>
                </c:pt>
                <c:pt idx="9">
                  <c:v>45.667000000000002</c:v>
                </c:pt>
                <c:pt idx="10">
                  <c:v>55.5</c:v>
                </c:pt>
                <c:pt idx="11">
                  <c:v>60.667000000000002</c:v>
                </c:pt>
                <c:pt idx="12">
                  <c:v>65.167000000000002</c:v>
                </c:pt>
                <c:pt idx="13">
                  <c:v>69.667000000000002</c:v>
                </c:pt>
                <c:pt idx="14">
                  <c:v>75.667000000000002</c:v>
                </c:pt>
                <c:pt idx="15">
                  <c:v>80.167000000000002</c:v>
                </c:pt>
                <c:pt idx="16">
                  <c:v>85.5</c:v>
                </c:pt>
                <c:pt idx="17">
                  <c:v>91.667000000000002</c:v>
                </c:pt>
                <c:pt idx="18">
                  <c:v>95.167000000000002</c:v>
                </c:pt>
                <c:pt idx="19">
                  <c:v>100.5</c:v>
                </c:pt>
                <c:pt idx="20">
                  <c:v>104.833</c:v>
                </c:pt>
                <c:pt idx="21">
                  <c:v>110.167</c:v>
                </c:pt>
                <c:pt idx="22">
                  <c:v>115.5</c:v>
                </c:pt>
                <c:pt idx="23">
                  <c:v>120</c:v>
                </c:pt>
                <c:pt idx="24">
                  <c:v>125.167</c:v>
                </c:pt>
                <c:pt idx="25">
                  <c:v>128.833</c:v>
                </c:pt>
                <c:pt idx="26">
                  <c:v>133.167</c:v>
                </c:pt>
                <c:pt idx="27">
                  <c:v>135</c:v>
                </c:pt>
                <c:pt idx="28">
                  <c:v>144.667</c:v>
                </c:pt>
                <c:pt idx="29">
                  <c:v>150</c:v>
                </c:pt>
                <c:pt idx="30">
                  <c:v>152.667</c:v>
                </c:pt>
                <c:pt idx="31">
                  <c:v>158</c:v>
                </c:pt>
                <c:pt idx="32">
                  <c:v>160.5</c:v>
                </c:pt>
                <c:pt idx="33">
                  <c:v>164.833</c:v>
                </c:pt>
                <c:pt idx="34">
                  <c:v>170.333</c:v>
                </c:pt>
                <c:pt idx="35">
                  <c:v>174.667</c:v>
                </c:pt>
                <c:pt idx="36">
                  <c:v>180</c:v>
                </c:pt>
                <c:pt idx="37">
                  <c:v>184.333</c:v>
                </c:pt>
              </c:numCache>
            </c:numRef>
          </c:xVal>
          <c:yVal>
            <c:numRef>
              <c:f>'270-2'!$B$3:$B$40</c:f>
              <c:numCache>
                <c:formatCode>General</c:formatCode>
                <c:ptCount val="38"/>
                <c:pt idx="0">
                  <c:v>0.34699999999999998</c:v>
                </c:pt>
                <c:pt idx="1">
                  <c:v>0.30399999999999999</c:v>
                </c:pt>
                <c:pt idx="2">
                  <c:v>0.40600000000000003</c:v>
                </c:pt>
                <c:pt idx="3">
                  <c:v>0.59399999999999997</c:v>
                </c:pt>
                <c:pt idx="4">
                  <c:v>0.45600000000000002</c:v>
                </c:pt>
                <c:pt idx="5">
                  <c:v>0.55000000000000004</c:v>
                </c:pt>
                <c:pt idx="6">
                  <c:v>0.53700000000000003</c:v>
                </c:pt>
                <c:pt idx="7">
                  <c:v>0.433</c:v>
                </c:pt>
                <c:pt idx="8">
                  <c:v>0.26700000000000002</c:v>
                </c:pt>
                <c:pt idx="9">
                  <c:v>0.23</c:v>
                </c:pt>
                <c:pt idx="10">
                  <c:v>0.38300000000000001</c:v>
                </c:pt>
                <c:pt idx="11">
                  <c:v>0.33200000000000002</c:v>
                </c:pt>
                <c:pt idx="12">
                  <c:v>0.32600000000000001</c:v>
                </c:pt>
                <c:pt idx="13">
                  <c:v>0.50700000000000001</c:v>
                </c:pt>
                <c:pt idx="14">
                  <c:v>0.45600000000000002</c:v>
                </c:pt>
                <c:pt idx="15">
                  <c:v>0.433</c:v>
                </c:pt>
                <c:pt idx="16">
                  <c:v>0.31</c:v>
                </c:pt>
                <c:pt idx="17">
                  <c:v>0.30399999999999999</c:v>
                </c:pt>
                <c:pt idx="18">
                  <c:v>0.35399999999999998</c:v>
                </c:pt>
                <c:pt idx="19">
                  <c:v>0.42599999999999999</c:v>
                </c:pt>
                <c:pt idx="20">
                  <c:v>0.36699999999999999</c:v>
                </c:pt>
                <c:pt idx="21">
                  <c:v>0.27300000000000002</c:v>
                </c:pt>
                <c:pt idx="22">
                  <c:v>0.32600000000000001</c:v>
                </c:pt>
                <c:pt idx="23">
                  <c:v>0.31</c:v>
                </c:pt>
                <c:pt idx="24">
                  <c:v>0.23699999999999999</c:v>
                </c:pt>
                <c:pt idx="25">
                  <c:v>0.41899999999999998</c:v>
                </c:pt>
                <c:pt idx="26">
                  <c:v>0.35399999999999998</c:v>
                </c:pt>
                <c:pt idx="27">
                  <c:v>0.19500000000000001</c:v>
                </c:pt>
                <c:pt idx="28">
                  <c:v>0.33900000000000002</c:v>
                </c:pt>
                <c:pt idx="29">
                  <c:v>0.41299999999999998</c:v>
                </c:pt>
                <c:pt idx="30">
                  <c:v>0.34599999999999997</c:v>
                </c:pt>
                <c:pt idx="31">
                  <c:v>0.31</c:v>
                </c:pt>
                <c:pt idx="32">
                  <c:v>0.35599999999999998</c:v>
                </c:pt>
                <c:pt idx="33">
                  <c:v>0.33900000000000002</c:v>
                </c:pt>
                <c:pt idx="34">
                  <c:v>0.376</c:v>
                </c:pt>
                <c:pt idx="35">
                  <c:v>0.26700000000000002</c:v>
                </c:pt>
                <c:pt idx="36">
                  <c:v>0.29499999999999998</c:v>
                </c:pt>
                <c:pt idx="37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7-4C64-AB3A-6235C27F2929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'270-2'!$A$12:$A$35</c:f>
              <c:numCache>
                <c:formatCode>General</c:formatCode>
                <c:ptCount val="24"/>
                <c:pt idx="0">
                  <c:v>45.667000000000002</c:v>
                </c:pt>
                <c:pt idx="1">
                  <c:v>55.5</c:v>
                </c:pt>
                <c:pt idx="2">
                  <c:v>60.667000000000002</c:v>
                </c:pt>
                <c:pt idx="3">
                  <c:v>65.167000000000002</c:v>
                </c:pt>
                <c:pt idx="4">
                  <c:v>69.667000000000002</c:v>
                </c:pt>
                <c:pt idx="5">
                  <c:v>75.667000000000002</c:v>
                </c:pt>
                <c:pt idx="6">
                  <c:v>80.167000000000002</c:v>
                </c:pt>
                <c:pt idx="7">
                  <c:v>85.5</c:v>
                </c:pt>
                <c:pt idx="8">
                  <c:v>91.667000000000002</c:v>
                </c:pt>
                <c:pt idx="9">
                  <c:v>95.167000000000002</c:v>
                </c:pt>
                <c:pt idx="10">
                  <c:v>100.5</c:v>
                </c:pt>
                <c:pt idx="11">
                  <c:v>104.833</c:v>
                </c:pt>
                <c:pt idx="12">
                  <c:v>110.167</c:v>
                </c:pt>
                <c:pt idx="13">
                  <c:v>115.5</c:v>
                </c:pt>
                <c:pt idx="14">
                  <c:v>120</c:v>
                </c:pt>
                <c:pt idx="15">
                  <c:v>125.167</c:v>
                </c:pt>
                <c:pt idx="16">
                  <c:v>128.833</c:v>
                </c:pt>
                <c:pt idx="17">
                  <c:v>133.167</c:v>
                </c:pt>
                <c:pt idx="18">
                  <c:v>135</c:v>
                </c:pt>
                <c:pt idx="19">
                  <c:v>144.667</c:v>
                </c:pt>
                <c:pt idx="20">
                  <c:v>150</c:v>
                </c:pt>
                <c:pt idx="21">
                  <c:v>152.667</c:v>
                </c:pt>
                <c:pt idx="22">
                  <c:v>158</c:v>
                </c:pt>
                <c:pt idx="23">
                  <c:v>160.5</c:v>
                </c:pt>
              </c:numCache>
            </c:numRef>
          </c:xVal>
          <c:yVal>
            <c:numRef>
              <c:f>'270-2'!$B$12:$B$35</c:f>
              <c:numCache>
                <c:formatCode>General</c:formatCode>
                <c:ptCount val="24"/>
                <c:pt idx="0">
                  <c:v>0.23</c:v>
                </c:pt>
                <c:pt idx="1">
                  <c:v>0.38300000000000001</c:v>
                </c:pt>
                <c:pt idx="2">
                  <c:v>0.33200000000000002</c:v>
                </c:pt>
                <c:pt idx="3">
                  <c:v>0.32600000000000001</c:v>
                </c:pt>
                <c:pt idx="4">
                  <c:v>0.50700000000000001</c:v>
                </c:pt>
                <c:pt idx="5">
                  <c:v>0.45600000000000002</c:v>
                </c:pt>
                <c:pt idx="6">
                  <c:v>0.433</c:v>
                </c:pt>
                <c:pt idx="7">
                  <c:v>0.31</c:v>
                </c:pt>
                <c:pt idx="8">
                  <c:v>0.30399999999999999</c:v>
                </c:pt>
                <c:pt idx="9">
                  <c:v>0.35399999999999998</c:v>
                </c:pt>
                <c:pt idx="10">
                  <c:v>0.42599999999999999</c:v>
                </c:pt>
                <c:pt idx="11">
                  <c:v>0.36699999999999999</c:v>
                </c:pt>
                <c:pt idx="12">
                  <c:v>0.27300000000000002</c:v>
                </c:pt>
                <c:pt idx="13">
                  <c:v>0.32600000000000001</c:v>
                </c:pt>
                <c:pt idx="14">
                  <c:v>0.31</c:v>
                </c:pt>
                <c:pt idx="15">
                  <c:v>0.23699999999999999</c:v>
                </c:pt>
                <c:pt idx="16">
                  <c:v>0.41899999999999998</c:v>
                </c:pt>
                <c:pt idx="17">
                  <c:v>0.35399999999999998</c:v>
                </c:pt>
                <c:pt idx="18">
                  <c:v>0.19500000000000001</c:v>
                </c:pt>
                <c:pt idx="19">
                  <c:v>0.33900000000000002</c:v>
                </c:pt>
                <c:pt idx="20">
                  <c:v>0.41299999999999998</c:v>
                </c:pt>
                <c:pt idx="21">
                  <c:v>0.34599999999999997</c:v>
                </c:pt>
                <c:pt idx="22">
                  <c:v>0.31</c:v>
                </c:pt>
                <c:pt idx="23">
                  <c:v>0.35599999999999998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7-4C64-AB3A-6235C27F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90240"/>
        <c:axId val="700985920"/>
      </c:scatterChart>
      <c:valAx>
        <c:axId val="7009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85920"/>
        <c:crosses val="autoZero"/>
        <c:crossBetween val="midCat"/>
      </c:valAx>
      <c:valAx>
        <c:axId val="7009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9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505816777351232"/>
          <c:y val="0.45751412514275414"/>
          <c:w val="9.4182638869429583E-2"/>
          <c:h val="5.3674039790827674E-2"/>
        </c:manualLayout>
      </c:layout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88-F: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35981523814892E-2"/>
          <c:y val="0.12898550724637681"/>
          <c:w val="0.80153705585188961"/>
          <c:h val="0.712307947672548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'88-F'!$A$3:$A$23</c:f>
              <c:numCache>
                <c:formatCode>General</c:formatCode>
                <c:ptCount val="21"/>
                <c:pt idx="0">
                  <c:v>16.934000000000001</c:v>
                </c:pt>
                <c:pt idx="1">
                  <c:v>19.478000000000002</c:v>
                </c:pt>
                <c:pt idx="2">
                  <c:v>24.832999999999998</c:v>
                </c:pt>
                <c:pt idx="3">
                  <c:v>29.92</c:v>
                </c:pt>
                <c:pt idx="4">
                  <c:v>34.337000000000003</c:v>
                </c:pt>
                <c:pt idx="5">
                  <c:v>39.558</c:v>
                </c:pt>
                <c:pt idx="6">
                  <c:v>44.779000000000003</c:v>
                </c:pt>
                <c:pt idx="7">
                  <c:v>50.802999999999997</c:v>
                </c:pt>
                <c:pt idx="8">
                  <c:v>54.283999999999999</c:v>
                </c:pt>
                <c:pt idx="9">
                  <c:v>64.725999999999999</c:v>
                </c:pt>
                <c:pt idx="10">
                  <c:v>69.945999999999998</c:v>
                </c:pt>
                <c:pt idx="11">
                  <c:v>73.427000000000007</c:v>
                </c:pt>
                <c:pt idx="12">
                  <c:v>79.584999999999994</c:v>
                </c:pt>
                <c:pt idx="13">
                  <c:v>87.349000000000004</c:v>
                </c:pt>
                <c:pt idx="14">
                  <c:v>97.790999999999997</c:v>
                </c:pt>
                <c:pt idx="15">
                  <c:v>104.752</c:v>
                </c:pt>
                <c:pt idx="16">
                  <c:v>111.714</c:v>
                </c:pt>
                <c:pt idx="17">
                  <c:v>116.934</c:v>
                </c:pt>
                <c:pt idx="18">
                  <c:v>122.155</c:v>
                </c:pt>
                <c:pt idx="19">
                  <c:v>129.91999999999999</c:v>
                </c:pt>
                <c:pt idx="20">
                  <c:v>139.55799999999999</c:v>
                </c:pt>
              </c:numCache>
            </c:numRef>
          </c:xVal>
          <c:yVal>
            <c:numRef>
              <c:f>'88-F'!$B$3:$B$23</c:f>
              <c:numCache>
                <c:formatCode>General</c:formatCode>
                <c:ptCount val="21"/>
                <c:pt idx="0">
                  <c:v>0.39900000000000002</c:v>
                </c:pt>
                <c:pt idx="1">
                  <c:v>0.33600000000000002</c:v>
                </c:pt>
                <c:pt idx="2">
                  <c:v>0.41699999999999998</c:v>
                </c:pt>
                <c:pt idx="3">
                  <c:v>0.33600000000000002</c:v>
                </c:pt>
                <c:pt idx="4">
                  <c:v>0.2</c:v>
                </c:pt>
                <c:pt idx="5">
                  <c:v>0.27</c:v>
                </c:pt>
                <c:pt idx="6">
                  <c:v>0.29899999999999999</c:v>
                </c:pt>
                <c:pt idx="7">
                  <c:v>0.27200000000000002</c:v>
                </c:pt>
                <c:pt idx="8">
                  <c:v>0.307</c:v>
                </c:pt>
                <c:pt idx="9">
                  <c:v>0.253</c:v>
                </c:pt>
                <c:pt idx="10">
                  <c:v>0.3</c:v>
                </c:pt>
                <c:pt idx="11">
                  <c:v>0.27200000000000002</c:v>
                </c:pt>
                <c:pt idx="12">
                  <c:v>0.27200000000000002</c:v>
                </c:pt>
                <c:pt idx="13">
                  <c:v>0.307</c:v>
                </c:pt>
                <c:pt idx="14">
                  <c:v>0.23499999999999999</c:v>
                </c:pt>
                <c:pt idx="15">
                  <c:v>0.217</c:v>
                </c:pt>
                <c:pt idx="16">
                  <c:v>0.28100000000000003</c:v>
                </c:pt>
                <c:pt idx="17">
                  <c:v>0.26300000000000001</c:v>
                </c:pt>
                <c:pt idx="18">
                  <c:v>0.28999999999999998</c:v>
                </c:pt>
                <c:pt idx="19">
                  <c:v>0.18</c:v>
                </c:pt>
                <c:pt idx="20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2-4835-BF0F-6AAD985626A8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'88-F'!$A$8:$A$15</c:f>
              <c:numCache>
                <c:formatCode>General</c:formatCode>
                <c:ptCount val="8"/>
                <c:pt idx="0">
                  <c:v>39.558</c:v>
                </c:pt>
                <c:pt idx="1">
                  <c:v>44.779000000000003</c:v>
                </c:pt>
                <c:pt idx="2">
                  <c:v>50.802999999999997</c:v>
                </c:pt>
                <c:pt idx="3">
                  <c:v>54.283999999999999</c:v>
                </c:pt>
                <c:pt idx="4">
                  <c:v>64.725999999999999</c:v>
                </c:pt>
                <c:pt idx="5">
                  <c:v>69.945999999999998</c:v>
                </c:pt>
                <c:pt idx="6">
                  <c:v>73.427000000000007</c:v>
                </c:pt>
                <c:pt idx="7">
                  <c:v>79.584999999999994</c:v>
                </c:pt>
              </c:numCache>
            </c:numRef>
          </c:xVal>
          <c:yVal>
            <c:numRef>
              <c:f>'88-F'!$B$8:$B$15</c:f>
              <c:numCache>
                <c:formatCode>General</c:formatCode>
                <c:ptCount val="8"/>
                <c:pt idx="0">
                  <c:v>0.27</c:v>
                </c:pt>
                <c:pt idx="1">
                  <c:v>0.29899999999999999</c:v>
                </c:pt>
                <c:pt idx="2">
                  <c:v>0.27200000000000002</c:v>
                </c:pt>
                <c:pt idx="3">
                  <c:v>0.307</c:v>
                </c:pt>
                <c:pt idx="4">
                  <c:v>0.253</c:v>
                </c:pt>
                <c:pt idx="5">
                  <c:v>0.3</c:v>
                </c:pt>
                <c:pt idx="6">
                  <c:v>0.27200000000000002</c:v>
                </c:pt>
                <c:pt idx="7">
                  <c:v>0.27200000000000002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2-4835-BF0F-6AAD9856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78496"/>
        <c:axId val="647774176"/>
      </c:scatterChart>
      <c:valAx>
        <c:axId val="6477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4176"/>
        <c:crosses val="autoZero"/>
        <c:crossBetween val="midCat"/>
      </c:valAx>
      <c:valAx>
        <c:axId val="647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88-A: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40140244314842E-2"/>
          <c:y val="0.14002789400278939"/>
          <c:w val="0.79121909529827295"/>
          <c:h val="0.6794221505444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'88-A'!$A$3:$A$22</c:f>
              <c:numCache>
                <c:formatCode>General</c:formatCode>
                <c:ptCount val="20"/>
                <c:pt idx="0">
                  <c:v>4.82</c:v>
                </c:pt>
                <c:pt idx="1">
                  <c:v>9.64</c:v>
                </c:pt>
                <c:pt idx="2">
                  <c:v>20.32</c:v>
                </c:pt>
                <c:pt idx="3">
                  <c:v>25.14</c:v>
                </c:pt>
                <c:pt idx="4">
                  <c:v>29.96</c:v>
                </c:pt>
                <c:pt idx="5">
                  <c:v>34.99</c:v>
                </c:pt>
                <c:pt idx="6">
                  <c:v>39.799999999999997</c:v>
                </c:pt>
                <c:pt idx="7">
                  <c:v>50.28</c:v>
                </c:pt>
                <c:pt idx="8">
                  <c:v>55.1</c:v>
                </c:pt>
                <c:pt idx="9">
                  <c:v>66.83</c:v>
                </c:pt>
                <c:pt idx="10">
                  <c:v>69.760000000000005</c:v>
                </c:pt>
                <c:pt idx="11">
                  <c:v>78.349999999999994</c:v>
                </c:pt>
                <c:pt idx="12">
                  <c:v>85.27</c:v>
                </c:pt>
                <c:pt idx="13">
                  <c:v>90.08</c:v>
                </c:pt>
                <c:pt idx="14">
                  <c:v>94.9</c:v>
                </c:pt>
                <c:pt idx="15">
                  <c:v>99.72</c:v>
                </c:pt>
                <c:pt idx="16">
                  <c:v>110.41</c:v>
                </c:pt>
                <c:pt idx="17">
                  <c:v>115.22</c:v>
                </c:pt>
                <c:pt idx="18">
                  <c:v>120.04</c:v>
                </c:pt>
                <c:pt idx="19">
                  <c:v>124.65</c:v>
                </c:pt>
              </c:numCache>
            </c:numRef>
          </c:xVal>
          <c:yVal>
            <c:numRef>
              <c:f>'88-A'!$B$3:$B$22</c:f>
              <c:numCache>
                <c:formatCode>General</c:formatCode>
                <c:ptCount val="20"/>
                <c:pt idx="0">
                  <c:v>0.34</c:v>
                </c:pt>
                <c:pt idx="1">
                  <c:v>0.64</c:v>
                </c:pt>
                <c:pt idx="2">
                  <c:v>0.65</c:v>
                </c:pt>
                <c:pt idx="3">
                  <c:v>0.42</c:v>
                </c:pt>
                <c:pt idx="4">
                  <c:v>0.55000000000000004</c:v>
                </c:pt>
                <c:pt idx="5">
                  <c:v>0.36</c:v>
                </c:pt>
                <c:pt idx="6">
                  <c:v>0.27</c:v>
                </c:pt>
                <c:pt idx="7">
                  <c:v>0.45</c:v>
                </c:pt>
                <c:pt idx="8">
                  <c:v>0.48</c:v>
                </c:pt>
                <c:pt idx="9">
                  <c:v>0.49</c:v>
                </c:pt>
                <c:pt idx="10">
                  <c:v>0.27</c:v>
                </c:pt>
                <c:pt idx="11">
                  <c:v>0.19</c:v>
                </c:pt>
                <c:pt idx="12">
                  <c:v>0.19</c:v>
                </c:pt>
                <c:pt idx="13">
                  <c:v>0.14000000000000001</c:v>
                </c:pt>
                <c:pt idx="14">
                  <c:v>0.2</c:v>
                </c:pt>
                <c:pt idx="15">
                  <c:v>0.22</c:v>
                </c:pt>
                <c:pt idx="16">
                  <c:v>0.27</c:v>
                </c:pt>
                <c:pt idx="17">
                  <c:v>0.18</c:v>
                </c:pt>
                <c:pt idx="18">
                  <c:v>0.22</c:v>
                </c:pt>
                <c:pt idx="19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1-414F-B4B4-1AA920628733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'88-A'!$A$8:$A$17</c:f>
              <c:numCache>
                <c:formatCode>General</c:formatCode>
                <c:ptCount val="10"/>
                <c:pt idx="0">
                  <c:v>34.99</c:v>
                </c:pt>
                <c:pt idx="1">
                  <c:v>39.799999999999997</c:v>
                </c:pt>
                <c:pt idx="2">
                  <c:v>50.28</c:v>
                </c:pt>
                <c:pt idx="3">
                  <c:v>55.1</c:v>
                </c:pt>
                <c:pt idx="4">
                  <c:v>66.83</c:v>
                </c:pt>
                <c:pt idx="5">
                  <c:v>69.760000000000005</c:v>
                </c:pt>
                <c:pt idx="6">
                  <c:v>78.349999999999994</c:v>
                </c:pt>
                <c:pt idx="7">
                  <c:v>85.27</c:v>
                </c:pt>
                <c:pt idx="8">
                  <c:v>90.08</c:v>
                </c:pt>
                <c:pt idx="9">
                  <c:v>94.9</c:v>
                </c:pt>
              </c:numCache>
            </c:numRef>
          </c:xVal>
          <c:yVal>
            <c:numRef>
              <c:f>'88-A'!$B$8:$B$17</c:f>
              <c:numCache>
                <c:formatCode>General</c:formatCode>
                <c:ptCount val="10"/>
                <c:pt idx="0">
                  <c:v>0.36</c:v>
                </c:pt>
                <c:pt idx="1">
                  <c:v>0.27</c:v>
                </c:pt>
                <c:pt idx="2">
                  <c:v>0.45</c:v>
                </c:pt>
                <c:pt idx="3">
                  <c:v>0.48</c:v>
                </c:pt>
                <c:pt idx="4">
                  <c:v>0.49</c:v>
                </c:pt>
                <c:pt idx="5">
                  <c:v>0.27</c:v>
                </c:pt>
                <c:pt idx="6">
                  <c:v>0.19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1-414F-B4B4-1AA92062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93888"/>
        <c:axId val="913394368"/>
      </c:scatterChart>
      <c:valAx>
        <c:axId val="9133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94368"/>
        <c:crosses val="autoZero"/>
        <c:crossBetween val="midCat"/>
      </c:valAx>
      <c:valAx>
        <c:axId val="913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D1: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'D1'!$A$3:$A$94</c:f>
              <c:numCache>
                <c:formatCode>General</c:formatCode>
                <c:ptCount val="9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</c:numCache>
            </c:numRef>
          </c:xVal>
          <c:yVal>
            <c:numRef>
              <c:f>'D1'!$B$3:$B$94</c:f>
              <c:numCache>
                <c:formatCode>0.00</c:formatCode>
                <c:ptCount val="92"/>
                <c:pt idx="0">
                  <c:v>1.2</c:v>
                </c:pt>
                <c:pt idx="1">
                  <c:v>1.7</c:v>
                </c:pt>
                <c:pt idx="2">
                  <c:v>2.37</c:v>
                </c:pt>
                <c:pt idx="3">
                  <c:v>2.9</c:v>
                </c:pt>
                <c:pt idx="4">
                  <c:v>3.36</c:v>
                </c:pt>
                <c:pt idx="5">
                  <c:v>3.73</c:v>
                </c:pt>
                <c:pt idx="6">
                  <c:v>4.0999999999999996</c:v>
                </c:pt>
                <c:pt idx="7">
                  <c:v>4.4000000000000004</c:v>
                </c:pt>
                <c:pt idx="8">
                  <c:v>4.7</c:v>
                </c:pt>
                <c:pt idx="9">
                  <c:v>4.9400000000000004</c:v>
                </c:pt>
                <c:pt idx="10">
                  <c:v>5.2</c:v>
                </c:pt>
                <c:pt idx="11">
                  <c:v>5.4</c:v>
                </c:pt>
                <c:pt idx="12">
                  <c:v>5.62</c:v>
                </c:pt>
                <c:pt idx="13">
                  <c:v>5.85</c:v>
                </c:pt>
                <c:pt idx="14">
                  <c:v>6.05</c:v>
                </c:pt>
                <c:pt idx="15">
                  <c:v>6.23</c:v>
                </c:pt>
                <c:pt idx="16">
                  <c:v>6.43</c:v>
                </c:pt>
                <c:pt idx="17">
                  <c:v>6.55</c:v>
                </c:pt>
                <c:pt idx="18">
                  <c:v>6.73</c:v>
                </c:pt>
                <c:pt idx="19">
                  <c:v>6.6</c:v>
                </c:pt>
                <c:pt idx="20">
                  <c:v>7.03</c:v>
                </c:pt>
                <c:pt idx="21">
                  <c:v>7.18</c:v>
                </c:pt>
                <c:pt idx="22">
                  <c:v>7.3</c:v>
                </c:pt>
                <c:pt idx="23">
                  <c:v>7.44</c:v>
                </c:pt>
                <c:pt idx="24">
                  <c:v>4.5599999999999996</c:v>
                </c:pt>
                <c:pt idx="25">
                  <c:v>7.7</c:v>
                </c:pt>
                <c:pt idx="26">
                  <c:v>7.8</c:v>
                </c:pt>
                <c:pt idx="27">
                  <c:v>7.92</c:v>
                </c:pt>
                <c:pt idx="28">
                  <c:v>8.02</c:v>
                </c:pt>
                <c:pt idx="29">
                  <c:v>8.14</c:v>
                </c:pt>
                <c:pt idx="30">
                  <c:v>8</c:v>
                </c:pt>
                <c:pt idx="31">
                  <c:v>8.3000000000000007</c:v>
                </c:pt>
                <c:pt idx="32">
                  <c:v>8.42</c:v>
                </c:pt>
                <c:pt idx="33">
                  <c:v>8.5</c:v>
                </c:pt>
                <c:pt idx="34">
                  <c:v>8.4</c:v>
                </c:pt>
                <c:pt idx="35">
                  <c:v>8.67</c:v>
                </c:pt>
                <c:pt idx="36">
                  <c:v>8.75</c:v>
                </c:pt>
                <c:pt idx="37">
                  <c:v>8.82</c:v>
                </c:pt>
                <c:pt idx="38">
                  <c:v>8.9</c:v>
                </c:pt>
                <c:pt idx="39">
                  <c:v>8.9499999999999993</c:v>
                </c:pt>
                <c:pt idx="40">
                  <c:v>9.02</c:v>
                </c:pt>
                <c:pt idx="41">
                  <c:v>9.1</c:v>
                </c:pt>
                <c:pt idx="42">
                  <c:v>9.15</c:v>
                </c:pt>
                <c:pt idx="43">
                  <c:v>9.1999999999999993</c:v>
                </c:pt>
                <c:pt idx="44">
                  <c:v>9.25</c:v>
                </c:pt>
                <c:pt idx="45">
                  <c:v>9.4499999999999993</c:v>
                </c:pt>
                <c:pt idx="46">
                  <c:v>9.35</c:v>
                </c:pt>
                <c:pt idx="47">
                  <c:v>9.4</c:v>
                </c:pt>
                <c:pt idx="48">
                  <c:v>9.4499999999999993</c:v>
                </c:pt>
                <c:pt idx="49">
                  <c:v>9.48</c:v>
                </c:pt>
                <c:pt idx="50">
                  <c:v>9.5299999999999994</c:v>
                </c:pt>
                <c:pt idx="51">
                  <c:v>9.5500000000000007</c:v>
                </c:pt>
                <c:pt idx="52">
                  <c:v>9.6</c:v>
                </c:pt>
                <c:pt idx="53">
                  <c:v>9.5500000000000007</c:v>
                </c:pt>
                <c:pt idx="54">
                  <c:v>9.65</c:v>
                </c:pt>
                <c:pt idx="55">
                  <c:v>9.68</c:v>
                </c:pt>
                <c:pt idx="56">
                  <c:v>9.6999999999999993</c:v>
                </c:pt>
                <c:pt idx="57">
                  <c:v>9.6</c:v>
                </c:pt>
                <c:pt idx="58">
                  <c:v>9.73</c:v>
                </c:pt>
                <c:pt idx="59">
                  <c:v>9.75</c:v>
                </c:pt>
                <c:pt idx="60">
                  <c:v>9.65</c:v>
                </c:pt>
                <c:pt idx="61">
                  <c:v>9.7799999999999994</c:v>
                </c:pt>
                <c:pt idx="62">
                  <c:v>9.77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9.75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9.76</c:v>
                </c:pt>
                <c:pt idx="70">
                  <c:v>9.7799999999999994</c:v>
                </c:pt>
                <c:pt idx="71">
                  <c:v>9.7799999999999994</c:v>
                </c:pt>
                <c:pt idx="72">
                  <c:v>9.7799999999999994</c:v>
                </c:pt>
                <c:pt idx="73">
                  <c:v>9.75</c:v>
                </c:pt>
                <c:pt idx="74">
                  <c:v>9.73</c:v>
                </c:pt>
                <c:pt idx="75">
                  <c:v>9.6</c:v>
                </c:pt>
                <c:pt idx="76">
                  <c:v>9.68</c:v>
                </c:pt>
                <c:pt idx="77">
                  <c:v>9.68</c:v>
                </c:pt>
                <c:pt idx="78">
                  <c:v>9.65</c:v>
                </c:pt>
                <c:pt idx="79">
                  <c:v>9.6</c:v>
                </c:pt>
                <c:pt idx="80">
                  <c:v>9.58</c:v>
                </c:pt>
                <c:pt idx="81">
                  <c:v>9.6</c:v>
                </c:pt>
                <c:pt idx="82">
                  <c:v>9.5</c:v>
                </c:pt>
                <c:pt idx="83">
                  <c:v>9.48</c:v>
                </c:pt>
                <c:pt idx="84">
                  <c:v>9.43</c:v>
                </c:pt>
                <c:pt idx="85">
                  <c:v>9.3800000000000008</c:v>
                </c:pt>
                <c:pt idx="86">
                  <c:v>9.33</c:v>
                </c:pt>
                <c:pt idx="87">
                  <c:v>9.3000000000000007</c:v>
                </c:pt>
                <c:pt idx="88">
                  <c:v>9.3800000000000008</c:v>
                </c:pt>
                <c:pt idx="89">
                  <c:v>9.17</c:v>
                </c:pt>
                <c:pt idx="90">
                  <c:v>9.1199999999999992</c:v>
                </c:pt>
                <c:pt idx="91">
                  <c:v>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7-4AF2-B6BE-C67FAAEFEFC9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'D1'!$A$18:$A$68</c:f>
              <c:numCache>
                <c:formatCode>General</c:formatCode>
                <c:ptCount val="5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  <c:pt idx="21">
                  <c:v>720</c:v>
                </c:pt>
                <c:pt idx="22">
                  <c:v>740</c:v>
                </c:pt>
                <c:pt idx="23">
                  <c:v>760</c:v>
                </c:pt>
                <c:pt idx="24">
                  <c:v>780</c:v>
                </c:pt>
                <c:pt idx="25">
                  <c:v>800</c:v>
                </c:pt>
                <c:pt idx="26">
                  <c:v>820</c:v>
                </c:pt>
                <c:pt idx="27">
                  <c:v>840</c:v>
                </c:pt>
                <c:pt idx="28">
                  <c:v>860</c:v>
                </c:pt>
                <c:pt idx="29">
                  <c:v>880</c:v>
                </c:pt>
                <c:pt idx="30">
                  <c:v>900</c:v>
                </c:pt>
                <c:pt idx="31">
                  <c:v>920</c:v>
                </c:pt>
                <c:pt idx="32">
                  <c:v>940</c:v>
                </c:pt>
                <c:pt idx="33">
                  <c:v>960</c:v>
                </c:pt>
                <c:pt idx="34">
                  <c:v>980</c:v>
                </c:pt>
                <c:pt idx="35">
                  <c:v>1000</c:v>
                </c:pt>
                <c:pt idx="36">
                  <c:v>1020</c:v>
                </c:pt>
                <c:pt idx="37">
                  <c:v>1040</c:v>
                </c:pt>
                <c:pt idx="38">
                  <c:v>1060</c:v>
                </c:pt>
                <c:pt idx="39">
                  <c:v>1080</c:v>
                </c:pt>
                <c:pt idx="40">
                  <c:v>1100</c:v>
                </c:pt>
                <c:pt idx="41">
                  <c:v>1120</c:v>
                </c:pt>
                <c:pt idx="42">
                  <c:v>1140</c:v>
                </c:pt>
                <c:pt idx="43">
                  <c:v>1160</c:v>
                </c:pt>
                <c:pt idx="44">
                  <c:v>1180</c:v>
                </c:pt>
                <c:pt idx="45">
                  <c:v>1200</c:v>
                </c:pt>
                <c:pt idx="46">
                  <c:v>1220</c:v>
                </c:pt>
                <c:pt idx="47">
                  <c:v>1240</c:v>
                </c:pt>
                <c:pt idx="48">
                  <c:v>1260</c:v>
                </c:pt>
                <c:pt idx="49">
                  <c:v>1280</c:v>
                </c:pt>
                <c:pt idx="50">
                  <c:v>1300</c:v>
                </c:pt>
              </c:numCache>
            </c:numRef>
          </c:xVal>
          <c:yVal>
            <c:numRef>
              <c:f>'D1'!$B$18:$B$68</c:f>
              <c:numCache>
                <c:formatCode>0.00</c:formatCode>
                <c:ptCount val="51"/>
                <c:pt idx="0">
                  <c:v>6.23</c:v>
                </c:pt>
                <c:pt idx="1">
                  <c:v>6.43</c:v>
                </c:pt>
                <c:pt idx="2">
                  <c:v>6.55</c:v>
                </c:pt>
                <c:pt idx="3">
                  <c:v>6.73</c:v>
                </c:pt>
                <c:pt idx="4">
                  <c:v>6.6</c:v>
                </c:pt>
                <c:pt idx="5">
                  <c:v>7.03</c:v>
                </c:pt>
                <c:pt idx="6">
                  <c:v>7.18</c:v>
                </c:pt>
                <c:pt idx="7">
                  <c:v>7.3</c:v>
                </c:pt>
                <c:pt idx="8">
                  <c:v>7.44</c:v>
                </c:pt>
                <c:pt idx="9">
                  <c:v>4.5599999999999996</c:v>
                </c:pt>
                <c:pt idx="10">
                  <c:v>7.7</c:v>
                </c:pt>
                <c:pt idx="11">
                  <c:v>7.8</c:v>
                </c:pt>
                <c:pt idx="12">
                  <c:v>7.92</c:v>
                </c:pt>
                <c:pt idx="13">
                  <c:v>8.02</c:v>
                </c:pt>
                <c:pt idx="14">
                  <c:v>8.14</c:v>
                </c:pt>
                <c:pt idx="15">
                  <c:v>8</c:v>
                </c:pt>
                <c:pt idx="16">
                  <c:v>8.3000000000000007</c:v>
                </c:pt>
                <c:pt idx="17">
                  <c:v>8.42</c:v>
                </c:pt>
                <c:pt idx="18">
                  <c:v>8.5</c:v>
                </c:pt>
                <c:pt idx="19">
                  <c:v>8.4</c:v>
                </c:pt>
                <c:pt idx="20">
                  <c:v>8.67</c:v>
                </c:pt>
                <c:pt idx="21">
                  <c:v>8.75</c:v>
                </c:pt>
                <c:pt idx="22">
                  <c:v>8.82</c:v>
                </c:pt>
                <c:pt idx="23">
                  <c:v>8.9</c:v>
                </c:pt>
                <c:pt idx="24">
                  <c:v>8.9499999999999993</c:v>
                </c:pt>
                <c:pt idx="25">
                  <c:v>9.02</c:v>
                </c:pt>
                <c:pt idx="26">
                  <c:v>9.1</c:v>
                </c:pt>
                <c:pt idx="27">
                  <c:v>9.15</c:v>
                </c:pt>
                <c:pt idx="28">
                  <c:v>9.1999999999999993</c:v>
                </c:pt>
                <c:pt idx="29">
                  <c:v>9.25</c:v>
                </c:pt>
                <c:pt idx="30">
                  <c:v>9.4499999999999993</c:v>
                </c:pt>
                <c:pt idx="31">
                  <c:v>9.35</c:v>
                </c:pt>
                <c:pt idx="32">
                  <c:v>9.4</c:v>
                </c:pt>
                <c:pt idx="33">
                  <c:v>9.4499999999999993</c:v>
                </c:pt>
                <c:pt idx="34">
                  <c:v>9.48</c:v>
                </c:pt>
                <c:pt idx="35">
                  <c:v>9.5299999999999994</c:v>
                </c:pt>
                <c:pt idx="36">
                  <c:v>9.5500000000000007</c:v>
                </c:pt>
                <c:pt idx="37">
                  <c:v>9.6</c:v>
                </c:pt>
                <c:pt idx="38">
                  <c:v>9.5500000000000007</c:v>
                </c:pt>
                <c:pt idx="39">
                  <c:v>9.65</c:v>
                </c:pt>
                <c:pt idx="40">
                  <c:v>9.68</c:v>
                </c:pt>
                <c:pt idx="41">
                  <c:v>9.6999999999999993</c:v>
                </c:pt>
                <c:pt idx="42">
                  <c:v>9.6</c:v>
                </c:pt>
                <c:pt idx="43">
                  <c:v>9.73</c:v>
                </c:pt>
                <c:pt idx="44">
                  <c:v>9.75</c:v>
                </c:pt>
                <c:pt idx="45">
                  <c:v>9.65</c:v>
                </c:pt>
                <c:pt idx="46">
                  <c:v>9.7799999999999994</c:v>
                </c:pt>
                <c:pt idx="47">
                  <c:v>9.77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7-4AF2-B6BE-C67FAAEF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27487"/>
        <c:axId val="1312334207"/>
      </c:scatterChart>
      <c:valAx>
        <c:axId val="131232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34207"/>
        <c:crosses val="autoZero"/>
        <c:crossBetween val="midCat"/>
      </c:valAx>
      <c:valAx>
        <c:axId val="13123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2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88-D: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48230369882172E-2"/>
          <c:y val="0.11797075504194138"/>
          <c:w val="0.8036242441060506"/>
          <c:h val="0.739468322005035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'88-D'!$A$3:$A$25</c:f>
              <c:numCache>
                <c:formatCode>General</c:formatCode>
                <c:ptCount val="23"/>
                <c:pt idx="0">
                  <c:v>2.75</c:v>
                </c:pt>
                <c:pt idx="1">
                  <c:v>7.48</c:v>
                </c:pt>
                <c:pt idx="2">
                  <c:v>14.94</c:v>
                </c:pt>
                <c:pt idx="3">
                  <c:v>19.64</c:v>
                </c:pt>
                <c:pt idx="4">
                  <c:v>22.43</c:v>
                </c:pt>
                <c:pt idx="5">
                  <c:v>28.2</c:v>
                </c:pt>
                <c:pt idx="6">
                  <c:v>32.72</c:v>
                </c:pt>
                <c:pt idx="7">
                  <c:v>37.43</c:v>
                </c:pt>
                <c:pt idx="8">
                  <c:v>43.21</c:v>
                </c:pt>
                <c:pt idx="9">
                  <c:v>47.89</c:v>
                </c:pt>
                <c:pt idx="10">
                  <c:v>53.52</c:v>
                </c:pt>
                <c:pt idx="11">
                  <c:v>60.12</c:v>
                </c:pt>
                <c:pt idx="12">
                  <c:v>67.64</c:v>
                </c:pt>
                <c:pt idx="13">
                  <c:v>73.209999999999994</c:v>
                </c:pt>
                <c:pt idx="14">
                  <c:v>83.49</c:v>
                </c:pt>
                <c:pt idx="15">
                  <c:v>87.42</c:v>
                </c:pt>
                <c:pt idx="16">
                  <c:v>93.26</c:v>
                </c:pt>
                <c:pt idx="17">
                  <c:v>97.96</c:v>
                </c:pt>
                <c:pt idx="18">
                  <c:v>102.71</c:v>
                </c:pt>
                <c:pt idx="19">
                  <c:v>107.2</c:v>
                </c:pt>
                <c:pt idx="20">
                  <c:v>113</c:v>
                </c:pt>
                <c:pt idx="21">
                  <c:v>117.72</c:v>
                </c:pt>
                <c:pt idx="22">
                  <c:v>122.42</c:v>
                </c:pt>
              </c:numCache>
            </c:numRef>
          </c:xVal>
          <c:yVal>
            <c:numRef>
              <c:f>'88-D'!$B$3:$B$25</c:f>
              <c:numCache>
                <c:formatCode>General</c:formatCode>
                <c:ptCount val="23"/>
                <c:pt idx="0">
                  <c:v>0.21</c:v>
                </c:pt>
                <c:pt idx="1">
                  <c:v>0.16</c:v>
                </c:pt>
                <c:pt idx="2">
                  <c:v>0.38</c:v>
                </c:pt>
                <c:pt idx="3">
                  <c:v>0.48</c:v>
                </c:pt>
                <c:pt idx="4">
                  <c:v>0.49</c:v>
                </c:pt>
                <c:pt idx="5">
                  <c:v>0.56999999999999995</c:v>
                </c:pt>
                <c:pt idx="6">
                  <c:v>0.53</c:v>
                </c:pt>
                <c:pt idx="7">
                  <c:v>0.59</c:v>
                </c:pt>
                <c:pt idx="8">
                  <c:v>0.62</c:v>
                </c:pt>
                <c:pt idx="9">
                  <c:v>0.84</c:v>
                </c:pt>
                <c:pt idx="10">
                  <c:v>0.59</c:v>
                </c:pt>
                <c:pt idx="11">
                  <c:v>0.86</c:v>
                </c:pt>
                <c:pt idx="12">
                  <c:v>0.79</c:v>
                </c:pt>
                <c:pt idx="13">
                  <c:v>0.84</c:v>
                </c:pt>
                <c:pt idx="14">
                  <c:v>0.92</c:v>
                </c:pt>
                <c:pt idx="15">
                  <c:v>0.62</c:v>
                </c:pt>
                <c:pt idx="16">
                  <c:v>0.43</c:v>
                </c:pt>
                <c:pt idx="17">
                  <c:v>0.51</c:v>
                </c:pt>
                <c:pt idx="18">
                  <c:v>0.38</c:v>
                </c:pt>
                <c:pt idx="19">
                  <c:v>0.46</c:v>
                </c:pt>
                <c:pt idx="20">
                  <c:v>0.41</c:v>
                </c:pt>
                <c:pt idx="21">
                  <c:v>0.44</c:v>
                </c:pt>
                <c:pt idx="22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F-40D5-B4D3-B00F1FBCE4AF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'88-D'!$A$6:$A$15</c:f>
              <c:numCache>
                <c:formatCode>General</c:formatCode>
                <c:ptCount val="10"/>
                <c:pt idx="0">
                  <c:v>19.64</c:v>
                </c:pt>
                <c:pt idx="1">
                  <c:v>22.43</c:v>
                </c:pt>
                <c:pt idx="2">
                  <c:v>28.2</c:v>
                </c:pt>
                <c:pt idx="3">
                  <c:v>32.72</c:v>
                </c:pt>
                <c:pt idx="4">
                  <c:v>37.43</c:v>
                </c:pt>
                <c:pt idx="5">
                  <c:v>43.21</c:v>
                </c:pt>
                <c:pt idx="6">
                  <c:v>47.89</c:v>
                </c:pt>
                <c:pt idx="7">
                  <c:v>53.52</c:v>
                </c:pt>
                <c:pt idx="8">
                  <c:v>60.12</c:v>
                </c:pt>
                <c:pt idx="9">
                  <c:v>67.64</c:v>
                </c:pt>
              </c:numCache>
            </c:numRef>
          </c:xVal>
          <c:yVal>
            <c:numRef>
              <c:f>'88-D'!$B$6:$B$15</c:f>
              <c:numCache>
                <c:formatCode>General</c:formatCode>
                <c:ptCount val="10"/>
                <c:pt idx="0">
                  <c:v>0.48</c:v>
                </c:pt>
                <c:pt idx="1">
                  <c:v>0.49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0.59</c:v>
                </c:pt>
                <c:pt idx="5">
                  <c:v>0.62</c:v>
                </c:pt>
                <c:pt idx="6">
                  <c:v>0.84</c:v>
                </c:pt>
                <c:pt idx="7">
                  <c:v>0.59</c:v>
                </c:pt>
                <c:pt idx="8">
                  <c:v>0.86</c:v>
                </c:pt>
                <c:pt idx="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F-40D5-B4D3-B00F1FBC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07328"/>
        <c:axId val="913390528"/>
      </c:scatterChart>
      <c:valAx>
        <c:axId val="9134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90528"/>
        <c:crosses val="autoZero"/>
        <c:crossBetween val="midCat"/>
      </c:valAx>
      <c:valAx>
        <c:axId val="9133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layout>
            <c:manualLayout>
              <c:xMode val="edge"/>
              <c:yMode val="edge"/>
              <c:x val="1.4018754263646559E-2"/>
              <c:y val="0.43748162487082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88-B: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'88-B'!$A$3:$A$27</c:f>
              <c:numCache>
                <c:formatCode>General</c:formatCode>
                <c:ptCount val="25"/>
                <c:pt idx="0">
                  <c:v>4.68</c:v>
                </c:pt>
                <c:pt idx="1">
                  <c:v>9.27</c:v>
                </c:pt>
                <c:pt idx="2">
                  <c:v>15.37</c:v>
                </c:pt>
                <c:pt idx="3">
                  <c:v>20.22</c:v>
                </c:pt>
                <c:pt idx="4">
                  <c:v>25.89</c:v>
                </c:pt>
                <c:pt idx="5">
                  <c:v>33.06</c:v>
                </c:pt>
                <c:pt idx="6">
                  <c:v>35.380000000000003</c:v>
                </c:pt>
                <c:pt idx="7">
                  <c:v>37.71</c:v>
                </c:pt>
                <c:pt idx="8">
                  <c:v>40.21</c:v>
                </c:pt>
                <c:pt idx="9">
                  <c:v>44.85</c:v>
                </c:pt>
                <c:pt idx="10">
                  <c:v>46.07</c:v>
                </c:pt>
                <c:pt idx="11">
                  <c:v>49.64</c:v>
                </c:pt>
                <c:pt idx="12">
                  <c:v>55.51</c:v>
                </c:pt>
                <c:pt idx="13">
                  <c:v>60.14</c:v>
                </c:pt>
                <c:pt idx="14">
                  <c:v>64.959999999999994</c:v>
                </c:pt>
                <c:pt idx="15">
                  <c:v>69.58</c:v>
                </c:pt>
                <c:pt idx="16">
                  <c:v>80.290000000000006</c:v>
                </c:pt>
                <c:pt idx="17">
                  <c:v>84.08</c:v>
                </c:pt>
                <c:pt idx="18">
                  <c:v>89.52</c:v>
                </c:pt>
                <c:pt idx="19">
                  <c:v>94.55</c:v>
                </c:pt>
                <c:pt idx="20">
                  <c:v>100.44</c:v>
                </c:pt>
                <c:pt idx="21">
                  <c:v>106.32</c:v>
                </c:pt>
                <c:pt idx="22">
                  <c:v>114.51</c:v>
                </c:pt>
                <c:pt idx="23">
                  <c:v>120.58</c:v>
                </c:pt>
                <c:pt idx="24">
                  <c:v>125.2</c:v>
                </c:pt>
              </c:numCache>
            </c:numRef>
          </c:xVal>
          <c:yVal>
            <c:numRef>
              <c:f>'88-B'!$B$3:$B$27</c:f>
              <c:numCache>
                <c:formatCode>General</c:formatCode>
                <c:ptCount val="25"/>
                <c:pt idx="0">
                  <c:v>0.67</c:v>
                </c:pt>
                <c:pt idx="1">
                  <c:v>0.8</c:v>
                </c:pt>
                <c:pt idx="2">
                  <c:v>0.74</c:v>
                </c:pt>
                <c:pt idx="3">
                  <c:v>0.62</c:v>
                </c:pt>
                <c:pt idx="4">
                  <c:v>0.59</c:v>
                </c:pt>
                <c:pt idx="5">
                  <c:v>0.43</c:v>
                </c:pt>
                <c:pt idx="6">
                  <c:v>0.36</c:v>
                </c:pt>
                <c:pt idx="7">
                  <c:v>0.26</c:v>
                </c:pt>
                <c:pt idx="8">
                  <c:v>0.33</c:v>
                </c:pt>
                <c:pt idx="9">
                  <c:v>0.21</c:v>
                </c:pt>
                <c:pt idx="10">
                  <c:v>0.4</c:v>
                </c:pt>
                <c:pt idx="11">
                  <c:v>0.38</c:v>
                </c:pt>
                <c:pt idx="12">
                  <c:v>0.4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0.28000000000000003</c:v>
                </c:pt>
                <c:pt idx="19">
                  <c:v>0.33</c:v>
                </c:pt>
                <c:pt idx="20">
                  <c:v>0.23</c:v>
                </c:pt>
                <c:pt idx="21">
                  <c:v>0.23</c:v>
                </c:pt>
                <c:pt idx="22">
                  <c:v>0.16</c:v>
                </c:pt>
                <c:pt idx="23">
                  <c:v>0.24</c:v>
                </c:pt>
                <c:pt idx="24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B-4751-A01E-51DF5217F9CA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'88-B'!$A$9:$A$20</c:f>
              <c:numCache>
                <c:formatCode>General</c:formatCode>
                <c:ptCount val="12"/>
                <c:pt idx="0">
                  <c:v>35.380000000000003</c:v>
                </c:pt>
                <c:pt idx="1">
                  <c:v>37.71</c:v>
                </c:pt>
                <c:pt idx="2">
                  <c:v>40.21</c:v>
                </c:pt>
                <c:pt idx="3">
                  <c:v>44.85</c:v>
                </c:pt>
                <c:pt idx="4">
                  <c:v>46.07</c:v>
                </c:pt>
                <c:pt idx="5">
                  <c:v>49.64</c:v>
                </c:pt>
                <c:pt idx="6">
                  <c:v>55.51</c:v>
                </c:pt>
                <c:pt idx="7">
                  <c:v>60.14</c:v>
                </c:pt>
                <c:pt idx="8">
                  <c:v>64.959999999999994</c:v>
                </c:pt>
                <c:pt idx="9">
                  <c:v>69.58</c:v>
                </c:pt>
                <c:pt idx="10">
                  <c:v>80.290000000000006</c:v>
                </c:pt>
                <c:pt idx="11">
                  <c:v>84.08</c:v>
                </c:pt>
              </c:numCache>
            </c:numRef>
          </c:xVal>
          <c:yVal>
            <c:numRef>
              <c:f>'88-B'!$B$9:$B$20</c:f>
              <c:numCache>
                <c:formatCode>General</c:formatCode>
                <c:ptCount val="12"/>
                <c:pt idx="0">
                  <c:v>0.36</c:v>
                </c:pt>
                <c:pt idx="1">
                  <c:v>0.26</c:v>
                </c:pt>
                <c:pt idx="2">
                  <c:v>0.33</c:v>
                </c:pt>
                <c:pt idx="3">
                  <c:v>0.21</c:v>
                </c:pt>
                <c:pt idx="4">
                  <c:v>0.4</c:v>
                </c:pt>
                <c:pt idx="5">
                  <c:v>0.38</c:v>
                </c:pt>
                <c:pt idx="6">
                  <c:v>0.4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0.28999999999999998</c:v>
                </c:pt>
                <c:pt idx="1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B-4751-A01E-51DF5217F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88032"/>
        <c:axId val="888392352"/>
      </c:scatterChart>
      <c:valAx>
        <c:axId val="8883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92352"/>
        <c:crosses val="autoZero"/>
        <c:crossBetween val="midCat"/>
      </c:valAx>
      <c:valAx>
        <c:axId val="8883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8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94-02: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'94-02'!$A$3:$A$32</c:f>
              <c:numCache>
                <c:formatCode>General</c:formatCode>
                <c:ptCount val="30"/>
                <c:pt idx="0">
                  <c:v>1.61</c:v>
                </c:pt>
                <c:pt idx="1">
                  <c:v>4.1900000000000004</c:v>
                </c:pt>
                <c:pt idx="2">
                  <c:v>6.48</c:v>
                </c:pt>
                <c:pt idx="3">
                  <c:v>8.31</c:v>
                </c:pt>
                <c:pt idx="4">
                  <c:v>10.69</c:v>
                </c:pt>
                <c:pt idx="5">
                  <c:v>14.12</c:v>
                </c:pt>
                <c:pt idx="6">
                  <c:v>15.77</c:v>
                </c:pt>
                <c:pt idx="7">
                  <c:v>18.239999999999998</c:v>
                </c:pt>
                <c:pt idx="8">
                  <c:v>19.98</c:v>
                </c:pt>
                <c:pt idx="9">
                  <c:v>21.61</c:v>
                </c:pt>
                <c:pt idx="10">
                  <c:v>24.09</c:v>
                </c:pt>
                <c:pt idx="11">
                  <c:v>25.83</c:v>
                </c:pt>
                <c:pt idx="12">
                  <c:v>28.22</c:v>
                </c:pt>
                <c:pt idx="13">
                  <c:v>29.97</c:v>
                </c:pt>
                <c:pt idx="14">
                  <c:v>32.35</c:v>
                </c:pt>
                <c:pt idx="15">
                  <c:v>34.94</c:v>
                </c:pt>
                <c:pt idx="16">
                  <c:v>37.44</c:v>
                </c:pt>
                <c:pt idx="17">
                  <c:v>39.92</c:v>
                </c:pt>
                <c:pt idx="18">
                  <c:v>43.28</c:v>
                </c:pt>
                <c:pt idx="19">
                  <c:v>45.77</c:v>
                </c:pt>
                <c:pt idx="20">
                  <c:v>49.89</c:v>
                </c:pt>
                <c:pt idx="21">
                  <c:v>54.11</c:v>
                </c:pt>
                <c:pt idx="22">
                  <c:v>55.83</c:v>
                </c:pt>
                <c:pt idx="23">
                  <c:v>60.84</c:v>
                </c:pt>
                <c:pt idx="24">
                  <c:v>65.06</c:v>
                </c:pt>
                <c:pt idx="25">
                  <c:v>68.319999999999993</c:v>
                </c:pt>
                <c:pt idx="26">
                  <c:v>69.95</c:v>
                </c:pt>
                <c:pt idx="27">
                  <c:v>71.59</c:v>
                </c:pt>
                <c:pt idx="28">
                  <c:v>73.319999999999993</c:v>
                </c:pt>
                <c:pt idx="29">
                  <c:v>75.05</c:v>
                </c:pt>
              </c:numCache>
            </c:numRef>
          </c:xVal>
          <c:yVal>
            <c:numRef>
              <c:f>'94-02'!$B$3:$B$32</c:f>
              <c:numCache>
                <c:formatCode>General</c:formatCode>
                <c:ptCount val="30"/>
                <c:pt idx="0">
                  <c:v>0.25</c:v>
                </c:pt>
                <c:pt idx="1">
                  <c:v>0.35</c:v>
                </c:pt>
                <c:pt idx="2">
                  <c:v>0.38</c:v>
                </c:pt>
                <c:pt idx="3">
                  <c:v>0.33</c:v>
                </c:pt>
                <c:pt idx="4">
                  <c:v>0.5</c:v>
                </c:pt>
                <c:pt idx="5">
                  <c:v>0.75</c:v>
                </c:pt>
                <c:pt idx="6">
                  <c:v>0.56999999999999995</c:v>
                </c:pt>
                <c:pt idx="7">
                  <c:v>0.75</c:v>
                </c:pt>
                <c:pt idx="8">
                  <c:v>0.59</c:v>
                </c:pt>
                <c:pt idx="9">
                  <c:v>0.65</c:v>
                </c:pt>
                <c:pt idx="10">
                  <c:v>0.73</c:v>
                </c:pt>
                <c:pt idx="11">
                  <c:v>0.56000000000000005</c:v>
                </c:pt>
                <c:pt idx="12">
                  <c:v>0.63</c:v>
                </c:pt>
                <c:pt idx="13">
                  <c:v>0.46</c:v>
                </c:pt>
                <c:pt idx="14">
                  <c:v>0.56000000000000005</c:v>
                </c:pt>
                <c:pt idx="15">
                  <c:v>0.55000000000000004</c:v>
                </c:pt>
                <c:pt idx="16">
                  <c:v>0.52</c:v>
                </c:pt>
                <c:pt idx="17">
                  <c:v>0.62</c:v>
                </c:pt>
                <c:pt idx="18">
                  <c:v>0.64</c:v>
                </c:pt>
                <c:pt idx="19">
                  <c:v>0.61</c:v>
                </c:pt>
                <c:pt idx="20">
                  <c:v>0.6</c:v>
                </c:pt>
                <c:pt idx="21">
                  <c:v>0.65</c:v>
                </c:pt>
                <c:pt idx="22">
                  <c:v>0.66</c:v>
                </c:pt>
                <c:pt idx="23">
                  <c:v>0.47</c:v>
                </c:pt>
                <c:pt idx="24">
                  <c:v>0.41</c:v>
                </c:pt>
                <c:pt idx="25">
                  <c:v>0.38</c:v>
                </c:pt>
                <c:pt idx="26">
                  <c:v>0.46</c:v>
                </c:pt>
                <c:pt idx="27">
                  <c:v>0.37</c:v>
                </c:pt>
                <c:pt idx="28">
                  <c:v>0.28000000000000003</c:v>
                </c:pt>
                <c:pt idx="2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2-48B3-8672-88B8B99D19AA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'94-02'!$A$15:$A$26</c:f>
              <c:numCache>
                <c:formatCode>General</c:formatCode>
                <c:ptCount val="12"/>
                <c:pt idx="0">
                  <c:v>28.22</c:v>
                </c:pt>
                <c:pt idx="1">
                  <c:v>29.97</c:v>
                </c:pt>
                <c:pt idx="2">
                  <c:v>32.35</c:v>
                </c:pt>
                <c:pt idx="3">
                  <c:v>34.94</c:v>
                </c:pt>
                <c:pt idx="4">
                  <c:v>37.44</c:v>
                </c:pt>
                <c:pt idx="5">
                  <c:v>39.92</c:v>
                </c:pt>
                <c:pt idx="6">
                  <c:v>43.28</c:v>
                </c:pt>
                <c:pt idx="7">
                  <c:v>45.77</c:v>
                </c:pt>
                <c:pt idx="8">
                  <c:v>49.89</c:v>
                </c:pt>
                <c:pt idx="9">
                  <c:v>54.11</c:v>
                </c:pt>
                <c:pt idx="10">
                  <c:v>55.83</c:v>
                </c:pt>
                <c:pt idx="11">
                  <c:v>60.84</c:v>
                </c:pt>
              </c:numCache>
            </c:numRef>
          </c:xVal>
          <c:yVal>
            <c:numRef>
              <c:f>'94-02'!$B$15:$B$26</c:f>
              <c:numCache>
                <c:formatCode>General</c:formatCode>
                <c:ptCount val="12"/>
                <c:pt idx="0">
                  <c:v>0.63</c:v>
                </c:pt>
                <c:pt idx="1">
                  <c:v>0.46</c:v>
                </c:pt>
                <c:pt idx="2">
                  <c:v>0.56000000000000005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0.62</c:v>
                </c:pt>
                <c:pt idx="6">
                  <c:v>0.64</c:v>
                </c:pt>
                <c:pt idx="7">
                  <c:v>0.61</c:v>
                </c:pt>
                <c:pt idx="8">
                  <c:v>0.6</c:v>
                </c:pt>
                <c:pt idx="9">
                  <c:v>0.65</c:v>
                </c:pt>
                <c:pt idx="10">
                  <c:v>0.66</c:v>
                </c:pt>
                <c:pt idx="11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2-48B3-8672-88B8B99D1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94272"/>
        <c:axId val="888379392"/>
      </c:scatterChart>
      <c:valAx>
        <c:axId val="8883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79392"/>
        <c:crosses val="autoZero"/>
        <c:crossBetween val="midCat"/>
      </c:valAx>
      <c:valAx>
        <c:axId val="8883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94-04: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'94-04'!$A$3:$A$31</c:f>
              <c:numCache>
                <c:formatCode>General</c:formatCode>
                <c:ptCount val="29"/>
                <c:pt idx="0">
                  <c:v>1.63</c:v>
                </c:pt>
                <c:pt idx="1">
                  <c:v>4.1100000000000003</c:v>
                </c:pt>
                <c:pt idx="2">
                  <c:v>5.74</c:v>
                </c:pt>
                <c:pt idx="3">
                  <c:v>8.2200000000000006</c:v>
                </c:pt>
                <c:pt idx="4">
                  <c:v>13.19</c:v>
                </c:pt>
                <c:pt idx="5">
                  <c:v>14.91</c:v>
                </c:pt>
                <c:pt idx="6">
                  <c:v>17.3</c:v>
                </c:pt>
                <c:pt idx="7">
                  <c:v>20.65</c:v>
                </c:pt>
                <c:pt idx="8">
                  <c:v>24.76</c:v>
                </c:pt>
                <c:pt idx="9">
                  <c:v>28.11</c:v>
                </c:pt>
                <c:pt idx="10">
                  <c:v>31.36</c:v>
                </c:pt>
                <c:pt idx="11">
                  <c:v>34.700000000000003</c:v>
                </c:pt>
                <c:pt idx="12">
                  <c:v>37.19</c:v>
                </c:pt>
                <c:pt idx="13">
                  <c:v>41.3</c:v>
                </c:pt>
                <c:pt idx="14">
                  <c:v>42.16</c:v>
                </c:pt>
                <c:pt idx="15">
                  <c:v>44.74</c:v>
                </c:pt>
                <c:pt idx="16">
                  <c:v>46.27</c:v>
                </c:pt>
                <c:pt idx="17">
                  <c:v>48.66</c:v>
                </c:pt>
                <c:pt idx="18">
                  <c:v>52.1</c:v>
                </c:pt>
                <c:pt idx="19">
                  <c:v>57.07</c:v>
                </c:pt>
                <c:pt idx="20">
                  <c:v>58.7</c:v>
                </c:pt>
                <c:pt idx="21">
                  <c:v>62.05</c:v>
                </c:pt>
                <c:pt idx="22">
                  <c:v>66.25</c:v>
                </c:pt>
                <c:pt idx="23">
                  <c:v>71.22</c:v>
                </c:pt>
                <c:pt idx="24">
                  <c:v>76.099999999999994</c:v>
                </c:pt>
                <c:pt idx="25">
                  <c:v>79.45</c:v>
                </c:pt>
                <c:pt idx="26">
                  <c:v>81.93</c:v>
                </c:pt>
                <c:pt idx="27">
                  <c:v>85.18</c:v>
                </c:pt>
                <c:pt idx="28">
                  <c:v>90.25</c:v>
                </c:pt>
              </c:numCache>
            </c:numRef>
          </c:xVal>
          <c:yVal>
            <c:numRef>
              <c:f>'94-04'!$B$3:$B$31</c:f>
              <c:numCache>
                <c:formatCode>General</c:formatCode>
                <c:ptCount val="29"/>
                <c:pt idx="0">
                  <c:v>0.63</c:v>
                </c:pt>
                <c:pt idx="1">
                  <c:v>0.49</c:v>
                </c:pt>
                <c:pt idx="2">
                  <c:v>0.79</c:v>
                </c:pt>
                <c:pt idx="3">
                  <c:v>0.71</c:v>
                </c:pt>
                <c:pt idx="4">
                  <c:v>0.5</c:v>
                </c:pt>
                <c:pt idx="5">
                  <c:v>0.67</c:v>
                </c:pt>
                <c:pt idx="6">
                  <c:v>0.7</c:v>
                </c:pt>
                <c:pt idx="7">
                  <c:v>0.74</c:v>
                </c:pt>
                <c:pt idx="8">
                  <c:v>0.88</c:v>
                </c:pt>
                <c:pt idx="9">
                  <c:v>0.94</c:v>
                </c:pt>
                <c:pt idx="10">
                  <c:v>0.59</c:v>
                </c:pt>
                <c:pt idx="11">
                  <c:v>0.71</c:v>
                </c:pt>
                <c:pt idx="12">
                  <c:v>0.54</c:v>
                </c:pt>
                <c:pt idx="13">
                  <c:v>0.76</c:v>
                </c:pt>
                <c:pt idx="14">
                  <c:v>0.7</c:v>
                </c:pt>
                <c:pt idx="15">
                  <c:v>0.69</c:v>
                </c:pt>
                <c:pt idx="16">
                  <c:v>0.61</c:v>
                </c:pt>
                <c:pt idx="17">
                  <c:v>0.63</c:v>
                </c:pt>
                <c:pt idx="18">
                  <c:v>0.63</c:v>
                </c:pt>
                <c:pt idx="19">
                  <c:v>0.67</c:v>
                </c:pt>
                <c:pt idx="20">
                  <c:v>0.91</c:v>
                </c:pt>
                <c:pt idx="21">
                  <c:v>0.91</c:v>
                </c:pt>
                <c:pt idx="22">
                  <c:v>0.83</c:v>
                </c:pt>
                <c:pt idx="23">
                  <c:v>0.72</c:v>
                </c:pt>
                <c:pt idx="24">
                  <c:v>0.82</c:v>
                </c:pt>
                <c:pt idx="25">
                  <c:v>0.54</c:v>
                </c:pt>
                <c:pt idx="26">
                  <c:v>0.45</c:v>
                </c:pt>
                <c:pt idx="27">
                  <c:v>0.59</c:v>
                </c:pt>
                <c:pt idx="28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1-4BEF-94D9-6E18A28CF1BE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'94-04'!$A$10:$A$29</c:f>
              <c:numCache>
                <c:formatCode>General</c:formatCode>
                <c:ptCount val="20"/>
                <c:pt idx="0">
                  <c:v>20.65</c:v>
                </c:pt>
                <c:pt idx="1">
                  <c:v>24.76</c:v>
                </c:pt>
                <c:pt idx="2">
                  <c:v>28.11</c:v>
                </c:pt>
                <c:pt idx="3">
                  <c:v>31.36</c:v>
                </c:pt>
                <c:pt idx="4">
                  <c:v>34.700000000000003</c:v>
                </c:pt>
                <c:pt idx="5">
                  <c:v>37.19</c:v>
                </c:pt>
                <c:pt idx="6">
                  <c:v>41.3</c:v>
                </c:pt>
                <c:pt idx="7">
                  <c:v>42.16</c:v>
                </c:pt>
                <c:pt idx="8">
                  <c:v>44.74</c:v>
                </c:pt>
                <c:pt idx="9">
                  <c:v>46.27</c:v>
                </c:pt>
                <c:pt idx="10">
                  <c:v>48.66</c:v>
                </c:pt>
                <c:pt idx="11">
                  <c:v>52.1</c:v>
                </c:pt>
                <c:pt idx="12">
                  <c:v>57.07</c:v>
                </c:pt>
                <c:pt idx="13">
                  <c:v>58.7</c:v>
                </c:pt>
                <c:pt idx="14">
                  <c:v>62.05</c:v>
                </c:pt>
                <c:pt idx="15">
                  <c:v>66.25</c:v>
                </c:pt>
                <c:pt idx="16">
                  <c:v>71.22</c:v>
                </c:pt>
                <c:pt idx="17">
                  <c:v>76.099999999999994</c:v>
                </c:pt>
                <c:pt idx="18">
                  <c:v>79.45</c:v>
                </c:pt>
                <c:pt idx="19">
                  <c:v>81.93</c:v>
                </c:pt>
              </c:numCache>
            </c:numRef>
          </c:xVal>
          <c:yVal>
            <c:numRef>
              <c:f>'94-04'!$B$10:$B$29</c:f>
              <c:numCache>
                <c:formatCode>General</c:formatCode>
                <c:ptCount val="20"/>
                <c:pt idx="0">
                  <c:v>0.74</c:v>
                </c:pt>
                <c:pt idx="1">
                  <c:v>0.88</c:v>
                </c:pt>
                <c:pt idx="2">
                  <c:v>0.94</c:v>
                </c:pt>
                <c:pt idx="3">
                  <c:v>0.59</c:v>
                </c:pt>
                <c:pt idx="4">
                  <c:v>0.71</c:v>
                </c:pt>
                <c:pt idx="5">
                  <c:v>0.54</c:v>
                </c:pt>
                <c:pt idx="6">
                  <c:v>0.76</c:v>
                </c:pt>
                <c:pt idx="7">
                  <c:v>0.7</c:v>
                </c:pt>
                <c:pt idx="8">
                  <c:v>0.69</c:v>
                </c:pt>
                <c:pt idx="9">
                  <c:v>0.61</c:v>
                </c:pt>
                <c:pt idx="10">
                  <c:v>0.63</c:v>
                </c:pt>
                <c:pt idx="11">
                  <c:v>0.63</c:v>
                </c:pt>
                <c:pt idx="12">
                  <c:v>0.67</c:v>
                </c:pt>
                <c:pt idx="13">
                  <c:v>0.91</c:v>
                </c:pt>
                <c:pt idx="14">
                  <c:v>0.91</c:v>
                </c:pt>
                <c:pt idx="15">
                  <c:v>0.83</c:v>
                </c:pt>
                <c:pt idx="16">
                  <c:v>0.72</c:v>
                </c:pt>
                <c:pt idx="17">
                  <c:v>0.82</c:v>
                </c:pt>
                <c:pt idx="18">
                  <c:v>0.54</c:v>
                </c:pt>
                <c:pt idx="1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1-4BEF-94D9-6E18A28C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78496"/>
        <c:axId val="647779456"/>
      </c:scatterChart>
      <c:valAx>
        <c:axId val="6477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9456"/>
        <c:crosses val="autoZero"/>
        <c:crossBetween val="midCat"/>
      </c:valAx>
      <c:valAx>
        <c:axId val="6477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94-05: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'94-05'!$A$3:$A$23</c:f>
              <c:numCache>
                <c:formatCode>General</c:formatCode>
                <c:ptCount val="21"/>
                <c:pt idx="0">
                  <c:v>1.36</c:v>
                </c:pt>
                <c:pt idx="1">
                  <c:v>2.54</c:v>
                </c:pt>
                <c:pt idx="2">
                  <c:v>4.53</c:v>
                </c:pt>
                <c:pt idx="3">
                  <c:v>9.35</c:v>
                </c:pt>
                <c:pt idx="4">
                  <c:v>15.55</c:v>
                </c:pt>
                <c:pt idx="5">
                  <c:v>20.32</c:v>
                </c:pt>
                <c:pt idx="6">
                  <c:v>25.07</c:v>
                </c:pt>
                <c:pt idx="7">
                  <c:v>28.49</c:v>
                </c:pt>
                <c:pt idx="8">
                  <c:v>30.88</c:v>
                </c:pt>
                <c:pt idx="9">
                  <c:v>34.64</c:v>
                </c:pt>
                <c:pt idx="10">
                  <c:v>40.47</c:v>
                </c:pt>
                <c:pt idx="11">
                  <c:v>45.26</c:v>
                </c:pt>
                <c:pt idx="12">
                  <c:v>48.79</c:v>
                </c:pt>
                <c:pt idx="13">
                  <c:v>59.72</c:v>
                </c:pt>
                <c:pt idx="14">
                  <c:v>65.66</c:v>
                </c:pt>
                <c:pt idx="15">
                  <c:v>70.41</c:v>
                </c:pt>
                <c:pt idx="16">
                  <c:v>73.959999999999994</c:v>
                </c:pt>
                <c:pt idx="17">
                  <c:v>79.95</c:v>
                </c:pt>
                <c:pt idx="18">
                  <c:v>84.79</c:v>
                </c:pt>
                <c:pt idx="19">
                  <c:v>90.7</c:v>
                </c:pt>
                <c:pt idx="20">
                  <c:v>96.85</c:v>
                </c:pt>
              </c:numCache>
            </c:numRef>
          </c:xVal>
          <c:yVal>
            <c:numRef>
              <c:f>'94-05'!$B$3:$B$23</c:f>
              <c:numCache>
                <c:formatCode>General</c:formatCode>
                <c:ptCount val="21"/>
                <c:pt idx="0">
                  <c:v>0.21</c:v>
                </c:pt>
                <c:pt idx="1">
                  <c:v>0.22</c:v>
                </c:pt>
                <c:pt idx="2">
                  <c:v>0.41</c:v>
                </c:pt>
                <c:pt idx="3">
                  <c:v>0.5</c:v>
                </c:pt>
                <c:pt idx="4">
                  <c:v>0.84</c:v>
                </c:pt>
                <c:pt idx="5">
                  <c:v>0.8</c:v>
                </c:pt>
                <c:pt idx="6">
                  <c:v>0.73</c:v>
                </c:pt>
                <c:pt idx="7">
                  <c:v>0.52</c:v>
                </c:pt>
                <c:pt idx="8">
                  <c:v>0.39</c:v>
                </c:pt>
                <c:pt idx="9">
                  <c:v>0.75</c:v>
                </c:pt>
                <c:pt idx="10">
                  <c:v>0.45</c:v>
                </c:pt>
                <c:pt idx="11">
                  <c:v>0.46</c:v>
                </c:pt>
                <c:pt idx="12">
                  <c:v>0.28000000000000003</c:v>
                </c:pt>
                <c:pt idx="13">
                  <c:v>0.75</c:v>
                </c:pt>
                <c:pt idx="14">
                  <c:v>0.46</c:v>
                </c:pt>
                <c:pt idx="15">
                  <c:v>0.39</c:v>
                </c:pt>
                <c:pt idx="16">
                  <c:v>0.25</c:v>
                </c:pt>
                <c:pt idx="17">
                  <c:v>0.32</c:v>
                </c:pt>
                <c:pt idx="18">
                  <c:v>0.48</c:v>
                </c:pt>
                <c:pt idx="19">
                  <c:v>0.37</c:v>
                </c:pt>
                <c:pt idx="20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4E51-904A-B7CDDF6B1D8B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'94-05'!$A$5:$A$21</c:f>
              <c:numCache>
                <c:formatCode>General</c:formatCode>
                <c:ptCount val="17"/>
                <c:pt idx="0">
                  <c:v>4.53</c:v>
                </c:pt>
                <c:pt idx="1">
                  <c:v>9.35</c:v>
                </c:pt>
                <c:pt idx="2">
                  <c:v>15.55</c:v>
                </c:pt>
                <c:pt idx="3">
                  <c:v>20.32</c:v>
                </c:pt>
                <c:pt idx="4">
                  <c:v>25.07</c:v>
                </c:pt>
                <c:pt idx="5">
                  <c:v>28.49</c:v>
                </c:pt>
                <c:pt idx="6">
                  <c:v>30.88</c:v>
                </c:pt>
                <c:pt idx="7">
                  <c:v>34.64</c:v>
                </c:pt>
                <c:pt idx="8">
                  <c:v>40.47</c:v>
                </c:pt>
                <c:pt idx="9">
                  <c:v>45.26</c:v>
                </c:pt>
                <c:pt idx="10">
                  <c:v>48.79</c:v>
                </c:pt>
                <c:pt idx="11">
                  <c:v>59.72</c:v>
                </c:pt>
                <c:pt idx="12">
                  <c:v>65.66</c:v>
                </c:pt>
                <c:pt idx="13">
                  <c:v>70.41</c:v>
                </c:pt>
                <c:pt idx="14">
                  <c:v>73.959999999999994</c:v>
                </c:pt>
                <c:pt idx="15">
                  <c:v>79.95</c:v>
                </c:pt>
                <c:pt idx="16">
                  <c:v>84.79</c:v>
                </c:pt>
              </c:numCache>
            </c:numRef>
          </c:xVal>
          <c:yVal>
            <c:numRef>
              <c:f>'94-05'!$B$5:$B$21</c:f>
              <c:numCache>
                <c:formatCode>General</c:formatCode>
                <c:ptCount val="17"/>
                <c:pt idx="0">
                  <c:v>0.41</c:v>
                </c:pt>
                <c:pt idx="1">
                  <c:v>0.5</c:v>
                </c:pt>
                <c:pt idx="2">
                  <c:v>0.84</c:v>
                </c:pt>
                <c:pt idx="3">
                  <c:v>0.8</c:v>
                </c:pt>
                <c:pt idx="4">
                  <c:v>0.73</c:v>
                </c:pt>
                <c:pt idx="5">
                  <c:v>0.52</c:v>
                </c:pt>
                <c:pt idx="6">
                  <c:v>0.39</c:v>
                </c:pt>
                <c:pt idx="7">
                  <c:v>0.75</c:v>
                </c:pt>
                <c:pt idx="8">
                  <c:v>0.45</c:v>
                </c:pt>
                <c:pt idx="9">
                  <c:v>0.46</c:v>
                </c:pt>
                <c:pt idx="10">
                  <c:v>0.28000000000000003</c:v>
                </c:pt>
                <c:pt idx="11">
                  <c:v>0.75</c:v>
                </c:pt>
                <c:pt idx="12">
                  <c:v>0.46</c:v>
                </c:pt>
                <c:pt idx="13">
                  <c:v>0.39</c:v>
                </c:pt>
                <c:pt idx="14">
                  <c:v>0.25</c:v>
                </c:pt>
                <c:pt idx="15">
                  <c:v>0.32</c:v>
                </c:pt>
                <c:pt idx="16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0-4E51-904A-B7CDDF6B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90432"/>
        <c:axId val="888394272"/>
      </c:scatterChart>
      <c:valAx>
        <c:axId val="8883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94272"/>
        <c:crosses val="autoZero"/>
        <c:crossBetween val="midCat"/>
      </c:valAx>
      <c:valAx>
        <c:axId val="8883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  <a:latin typeface="Agency FB" panose="020B0503020202020204" pitchFamily="34" charset="0"/>
              </a:rPr>
              <a:t>D3: Complete Data and Data used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  <a:endParaRPr lang="en-IN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8838913932751"/>
          <c:y val="0.14637934244233458"/>
          <c:w val="0.62871959755030626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'D3'!$B$2</c:f>
              <c:strCache>
                <c:ptCount val="1"/>
                <c:pt idx="0">
                  <c:v>y/2 (in cm)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'D3'!$A$3:$A$37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190</c:v>
                </c:pt>
                <c:pt idx="16">
                  <c:v>200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450</c:v>
                </c:pt>
                <c:pt idx="23">
                  <c:v>460</c:v>
                </c:pt>
                <c:pt idx="24">
                  <c:v>470</c:v>
                </c:pt>
                <c:pt idx="25">
                  <c:v>480</c:v>
                </c:pt>
                <c:pt idx="26">
                  <c:v>490</c:v>
                </c:pt>
                <c:pt idx="27">
                  <c:v>500</c:v>
                </c:pt>
                <c:pt idx="28">
                  <c:v>510</c:v>
                </c:pt>
                <c:pt idx="29">
                  <c:v>520</c:v>
                </c:pt>
                <c:pt idx="30">
                  <c:v>530</c:v>
                </c:pt>
                <c:pt idx="31">
                  <c:v>540</c:v>
                </c:pt>
                <c:pt idx="32">
                  <c:v>550</c:v>
                </c:pt>
                <c:pt idx="33">
                  <c:v>560</c:v>
                </c:pt>
                <c:pt idx="34">
                  <c:v>570</c:v>
                </c:pt>
              </c:numCache>
            </c:numRef>
          </c:xVal>
          <c:yVal>
            <c:numRef>
              <c:f>'D3'!$B$3:$B$37</c:f>
              <c:numCache>
                <c:formatCode>General</c:formatCode>
                <c:ptCount val="35"/>
                <c:pt idx="0">
                  <c:v>0.15</c:v>
                </c:pt>
                <c:pt idx="1">
                  <c:v>0.25</c:v>
                </c:pt>
                <c:pt idx="2">
                  <c:v>0.5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1.6</c:v>
                </c:pt>
                <c:pt idx="8">
                  <c:v>2.0499999999999998</c:v>
                </c:pt>
                <c:pt idx="9">
                  <c:v>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2.5</c:v>
                </c:pt>
                <c:pt idx="13">
                  <c:v>1.75</c:v>
                </c:pt>
                <c:pt idx="14">
                  <c:v>2.1</c:v>
                </c:pt>
                <c:pt idx="15">
                  <c:v>2.15</c:v>
                </c:pt>
                <c:pt idx="16">
                  <c:v>2.25</c:v>
                </c:pt>
                <c:pt idx="17">
                  <c:v>2.5</c:v>
                </c:pt>
                <c:pt idx="18">
                  <c:v>2.25</c:v>
                </c:pt>
                <c:pt idx="19">
                  <c:v>2.1</c:v>
                </c:pt>
                <c:pt idx="20">
                  <c:v>2</c:v>
                </c:pt>
                <c:pt idx="21">
                  <c:v>1.9</c:v>
                </c:pt>
                <c:pt idx="22">
                  <c:v>2</c:v>
                </c:pt>
                <c:pt idx="23">
                  <c:v>2.1</c:v>
                </c:pt>
                <c:pt idx="24">
                  <c:v>1.9</c:v>
                </c:pt>
                <c:pt idx="25">
                  <c:v>2</c:v>
                </c:pt>
                <c:pt idx="26">
                  <c:v>2.0499999999999998</c:v>
                </c:pt>
                <c:pt idx="27">
                  <c:v>2.25</c:v>
                </c:pt>
                <c:pt idx="28">
                  <c:v>2.25</c:v>
                </c:pt>
                <c:pt idx="29">
                  <c:v>2</c:v>
                </c:pt>
                <c:pt idx="30">
                  <c:v>1.7</c:v>
                </c:pt>
                <c:pt idx="31">
                  <c:v>1.25</c:v>
                </c:pt>
                <c:pt idx="32">
                  <c:v>0.75</c:v>
                </c:pt>
                <c:pt idx="33">
                  <c:v>1</c:v>
                </c:pt>
                <c:pt idx="3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D-420E-B991-6A5991A0F520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'Used data portion'!$P$2:$P$19</c:f>
              <c:numCache>
                <c:formatCode>General</c:formatCode>
                <c:ptCount val="18"/>
                <c:pt idx="0">
                  <c:v>360</c:v>
                </c:pt>
                <c:pt idx="1">
                  <c:v>380</c:v>
                </c:pt>
                <c:pt idx="2">
                  <c:v>400</c:v>
                </c:pt>
                <c:pt idx="3">
                  <c:v>420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</c:numCache>
            </c:numRef>
          </c:xVal>
          <c:yVal>
            <c:numRef>
              <c:f>'Used data portion'!$Q$2:$Q$19</c:f>
              <c:numCache>
                <c:formatCode>General</c:formatCode>
                <c:ptCount val="18"/>
                <c:pt idx="0">
                  <c:v>2.5</c:v>
                </c:pt>
                <c:pt idx="1">
                  <c:v>2.25</c:v>
                </c:pt>
                <c:pt idx="2">
                  <c:v>2.1</c:v>
                </c:pt>
                <c:pt idx="3">
                  <c:v>2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1.9</c:v>
                </c:pt>
                <c:pt idx="8">
                  <c:v>2</c:v>
                </c:pt>
                <c:pt idx="9">
                  <c:v>2.0499999999999998</c:v>
                </c:pt>
                <c:pt idx="10">
                  <c:v>2.25</c:v>
                </c:pt>
                <c:pt idx="11">
                  <c:v>2.25</c:v>
                </c:pt>
                <c:pt idx="12">
                  <c:v>2</c:v>
                </c:pt>
                <c:pt idx="13">
                  <c:v>1.7</c:v>
                </c:pt>
                <c:pt idx="14">
                  <c:v>1.25</c:v>
                </c:pt>
                <c:pt idx="15">
                  <c:v>0.75</c:v>
                </c:pt>
                <c:pt idx="16">
                  <c:v>1</c:v>
                </c:pt>
                <c:pt idx="1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4D-420E-B991-6A5991A0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96703"/>
        <c:axId val="1656794303"/>
      </c:scatterChart>
      <c:valAx>
        <c:axId val="16567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94303"/>
        <c:crosses val="autoZero"/>
        <c:crossBetween val="midCat"/>
      </c:valAx>
      <c:valAx>
        <c:axId val="16567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CM)</a:t>
                </a:r>
              </a:p>
            </c:rich>
          </c:tx>
          <c:layout>
            <c:manualLayout>
              <c:xMode val="edge"/>
              <c:yMode val="edge"/>
              <c:x val="9.347735720852153E-2"/>
              <c:y val="0.40473007635409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D5: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'D5'!$A$3:$A$93</c:f>
              <c:numCache>
                <c:formatCode>0</c:formatCode>
                <c:ptCount val="91"/>
                <c:pt idx="0" formatCode="General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</c:numCache>
            </c:numRef>
          </c:xVal>
          <c:yVal>
            <c:numRef>
              <c:f>'D5'!$B$3:$B$93</c:f>
              <c:numCache>
                <c:formatCode>0.00</c:formatCode>
                <c:ptCount val="91"/>
                <c:pt idx="0" formatCode="General">
                  <c:v>1.1000000000000001</c:v>
                </c:pt>
                <c:pt idx="1">
                  <c:v>1.6</c:v>
                </c:pt>
                <c:pt idx="2">
                  <c:v>2.25</c:v>
                </c:pt>
                <c:pt idx="3">
                  <c:v>2.7</c:v>
                </c:pt>
                <c:pt idx="4">
                  <c:v>3.15</c:v>
                </c:pt>
                <c:pt idx="5">
                  <c:v>3.5</c:v>
                </c:pt>
                <c:pt idx="6">
                  <c:v>3.8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4.5999999999999996</c:v>
                </c:pt>
                <c:pt idx="10">
                  <c:v>4.8499999999999996</c:v>
                </c:pt>
                <c:pt idx="11">
                  <c:v>5.05</c:v>
                </c:pt>
                <c:pt idx="12">
                  <c:v>5.25</c:v>
                </c:pt>
                <c:pt idx="13">
                  <c:v>5.45</c:v>
                </c:pt>
                <c:pt idx="14">
                  <c:v>5.6</c:v>
                </c:pt>
                <c:pt idx="15">
                  <c:v>5.8</c:v>
                </c:pt>
                <c:pt idx="16">
                  <c:v>5.95</c:v>
                </c:pt>
                <c:pt idx="17">
                  <c:v>6.15</c:v>
                </c:pt>
                <c:pt idx="18">
                  <c:v>6.3</c:v>
                </c:pt>
                <c:pt idx="19">
                  <c:v>6.4</c:v>
                </c:pt>
                <c:pt idx="20">
                  <c:v>6.5</c:v>
                </c:pt>
                <c:pt idx="21">
                  <c:v>6.7</c:v>
                </c:pt>
                <c:pt idx="22">
                  <c:v>6.8</c:v>
                </c:pt>
                <c:pt idx="23">
                  <c:v>6.9</c:v>
                </c:pt>
                <c:pt idx="24">
                  <c:v>7</c:v>
                </c:pt>
                <c:pt idx="25">
                  <c:v>7.15</c:v>
                </c:pt>
                <c:pt idx="26">
                  <c:v>7.2</c:v>
                </c:pt>
                <c:pt idx="27">
                  <c:v>7.4</c:v>
                </c:pt>
                <c:pt idx="28">
                  <c:v>7.45</c:v>
                </c:pt>
                <c:pt idx="29">
                  <c:v>7.55</c:v>
                </c:pt>
                <c:pt idx="30">
                  <c:v>7.6</c:v>
                </c:pt>
                <c:pt idx="31">
                  <c:v>7.7</c:v>
                </c:pt>
                <c:pt idx="32">
                  <c:v>7.85</c:v>
                </c:pt>
                <c:pt idx="33">
                  <c:v>7.9</c:v>
                </c:pt>
                <c:pt idx="34">
                  <c:v>8</c:v>
                </c:pt>
                <c:pt idx="35">
                  <c:v>7.9</c:v>
                </c:pt>
                <c:pt idx="36">
                  <c:v>8.1</c:v>
                </c:pt>
                <c:pt idx="37">
                  <c:v>8</c:v>
                </c:pt>
                <c:pt idx="38">
                  <c:v>8.25</c:v>
                </c:pt>
                <c:pt idx="39">
                  <c:v>8.3000000000000007</c:v>
                </c:pt>
                <c:pt idx="40">
                  <c:v>8.4499999999999993</c:v>
                </c:pt>
                <c:pt idx="41">
                  <c:v>8.4</c:v>
                </c:pt>
                <c:pt idx="42">
                  <c:v>8.5</c:v>
                </c:pt>
                <c:pt idx="43">
                  <c:v>8.4499999999999993</c:v>
                </c:pt>
                <c:pt idx="44">
                  <c:v>8.5500000000000007</c:v>
                </c:pt>
                <c:pt idx="45">
                  <c:v>8.6</c:v>
                </c:pt>
                <c:pt idx="46">
                  <c:v>8.65</c:v>
                </c:pt>
                <c:pt idx="47">
                  <c:v>8.6999999999999993</c:v>
                </c:pt>
                <c:pt idx="48">
                  <c:v>8.65</c:v>
                </c:pt>
                <c:pt idx="49">
                  <c:v>8.75</c:v>
                </c:pt>
                <c:pt idx="50">
                  <c:v>8.8000000000000007</c:v>
                </c:pt>
                <c:pt idx="51">
                  <c:v>8.85</c:v>
                </c:pt>
                <c:pt idx="52">
                  <c:v>8.75</c:v>
                </c:pt>
                <c:pt idx="53">
                  <c:v>8.85</c:v>
                </c:pt>
                <c:pt idx="54">
                  <c:v>8.8000000000000007</c:v>
                </c:pt>
                <c:pt idx="55">
                  <c:v>8.85</c:v>
                </c:pt>
                <c:pt idx="56">
                  <c:v>8.85</c:v>
                </c:pt>
                <c:pt idx="57">
                  <c:v>8.9</c:v>
                </c:pt>
                <c:pt idx="58">
                  <c:v>8.9499999999999993</c:v>
                </c:pt>
                <c:pt idx="59">
                  <c:v>8.85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8.9</c:v>
                </c:pt>
                <c:pt idx="64">
                  <c:v>8.8000000000000007</c:v>
                </c:pt>
                <c:pt idx="65">
                  <c:v>9</c:v>
                </c:pt>
                <c:pt idx="66">
                  <c:v>9</c:v>
                </c:pt>
                <c:pt idx="67">
                  <c:v>8.8000000000000007</c:v>
                </c:pt>
                <c:pt idx="68">
                  <c:v>8.9499999999999993</c:v>
                </c:pt>
                <c:pt idx="69">
                  <c:v>9</c:v>
                </c:pt>
                <c:pt idx="70">
                  <c:v>8.9499999999999993</c:v>
                </c:pt>
                <c:pt idx="71">
                  <c:v>9</c:v>
                </c:pt>
                <c:pt idx="72">
                  <c:v>8.9499999999999993</c:v>
                </c:pt>
                <c:pt idx="73">
                  <c:v>8.9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8.75</c:v>
                </c:pt>
                <c:pt idx="77">
                  <c:v>9</c:v>
                </c:pt>
                <c:pt idx="78">
                  <c:v>8.65</c:v>
                </c:pt>
                <c:pt idx="79">
                  <c:v>8.5</c:v>
                </c:pt>
                <c:pt idx="80">
                  <c:v>8.85</c:v>
                </c:pt>
                <c:pt idx="81">
                  <c:v>8.6999999999999993</c:v>
                </c:pt>
                <c:pt idx="82">
                  <c:v>8.6</c:v>
                </c:pt>
                <c:pt idx="83">
                  <c:v>8.6</c:v>
                </c:pt>
                <c:pt idx="84">
                  <c:v>8.5</c:v>
                </c:pt>
                <c:pt idx="85">
                  <c:v>8.4499999999999993</c:v>
                </c:pt>
                <c:pt idx="86">
                  <c:v>8.4</c:v>
                </c:pt>
                <c:pt idx="87">
                  <c:v>8.35</c:v>
                </c:pt>
                <c:pt idx="88">
                  <c:v>8.4</c:v>
                </c:pt>
                <c:pt idx="89">
                  <c:v>8.25</c:v>
                </c:pt>
                <c:pt idx="90">
                  <c:v>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4-4BAE-94CC-80ED6EE64446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'D5'!$A$13:$A$68</c:f>
              <c:numCache>
                <c:formatCode>0</c:formatCode>
                <c:ptCount val="56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560</c:v>
                </c:pt>
                <c:pt idx="19">
                  <c:v>580</c:v>
                </c:pt>
                <c:pt idx="20">
                  <c:v>600</c:v>
                </c:pt>
                <c:pt idx="21">
                  <c:v>620</c:v>
                </c:pt>
                <c:pt idx="22">
                  <c:v>640</c:v>
                </c:pt>
                <c:pt idx="23">
                  <c:v>660</c:v>
                </c:pt>
                <c:pt idx="24">
                  <c:v>680</c:v>
                </c:pt>
                <c:pt idx="25">
                  <c:v>700</c:v>
                </c:pt>
                <c:pt idx="26">
                  <c:v>720</c:v>
                </c:pt>
                <c:pt idx="27">
                  <c:v>740</c:v>
                </c:pt>
                <c:pt idx="28">
                  <c:v>760</c:v>
                </c:pt>
                <c:pt idx="29">
                  <c:v>780</c:v>
                </c:pt>
                <c:pt idx="30">
                  <c:v>800</c:v>
                </c:pt>
                <c:pt idx="31">
                  <c:v>820</c:v>
                </c:pt>
                <c:pt idx="32">
                  <c:v>840</c:v>
                </c:pt>
                <c:pt idx="33">
                  <c:v>860</c:v>
                </c:pt>
                <c:pt idx="34">
                  <c:v>880</c:v>
                </c:pt>
                <c:pt idx="35">
                  <c:v>900</c:v>
                </c:pt>
                <c:pt idx="36">
                  <c:v>920</c:v>
                </c:pt>
                <c:pt idx="37">
                  <c:v>940</c:v>
                </c:pt>
                <c:pt idx="38">
                  <c:v>960</c:v>
                </c:pt>
                <c:pt idx="39">
                  <c:v>980</c:v>
                </c:pt>
                <c:pt idx="40">
                  <c:v>1000</c:v>
                </c:pt>
                <c:pt idx="41">
                  <c:v>1020</c:v>
                </c:pt>
                <c:pt idx="42">
                  <c:v>1040</c:v>
                </c:pt>
                <c:pt idx="43">
                  <c:v>1060</c:v>
                </c:pt>
                <c:pt idx="44">
                  <c:v>1080</c:v>
                </c:pt>
                <c:pt idx="45">
                  <c:v>1100</c:v>
                </c:pt>
                <c:pt idx="46">
                  <c:v>1120</c:v>
                </c:pt>
                <c:pt idx="47">
                  <c:v>1140</c:v>
                </c:pt>
                <c:pt idx="48">
                  <c:v>1160</c:v>
                </c:pt>
                <c:pt idx="49">
                  <c:v>1180</c:v>
                </c:pt>
                <c:pt idx="50">
                  <c:v>1200</c:v>
                </c:pt>
                <c:pt idx="51">
                  <c:v>1220</c:v>
                </c:pt>
                <c:pt idx="52">
                  <c:v>1240</c:v>
                </c:pt>
                <c:pt idx="53">
                  <c:v>1260</c:v>
                </c:pt>
                <c:pt idx="54">
                  <c:v>1280</c:v>
                </c:pt>
                <c:pt idx="55">
                  <c:v>1300</c:v>
                </c:pt>
              </c:numCache>
            </c:numRef>
          </c:xVal>
          <c:yVal>
            <c:numRef>
              <c:f>'D5'!$B$13:$B$68</c:f>
              <c:numCache>
                <c:formatCode>0.00</c:formatCode>
                <c:ptCount val="56"/>
                <c:pt idx="0">
                  <c:v>4.8499999999999996</c:v>
                </c:pt>
                <c:pt idx="1">
                  <c:v>5.05</c:v>
                </c:pt>
                <c:pt idx="2">
                  <c:v>5.25</c:v>
                </c:pt>
                <c:pt idx="3">
                  <c:v>5.45</c:v>
                </c:pt>
                <c:pt idx="4">
                  <c:v>5.6</c:v>
                </c:pt>
                <c:pt idx="5">
                  <c:v>5.8</c:v>
                </c:pt>
                <c:pt idx="6">
                  <c:v>5.95</c:v>
                </c:pt>
                <c:pt idx="7">
                  <c:v>6.15</c:v>
                </c:pt>
                <c:pt idx="8">
                  <c:v>6.3</c:v>
                </c:pt>
                <c:pt idx="9">
                  <c:v>6.4</c:v>
                </c:pt>
                <c:pt idx="10">
                  <c:v>6.5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  <c:pt idx="14">
                  <c:v>7</c:v>
                </c:pt>
                <c:pt idx="15">
                  <c:v>7.15</c:v>
                </c:pt>
                <c:pt idx="16">
                  <c:v>7.2</c:v>
                </c:pt>
                <c:pt idx="17">
                  <c:v>7.4</c:v>
                </c:pt>
                <c:pt idx="18">
                  <c:v>7.45</c:v>
                </c:pt>
                <c:pt idx="19">
                  <c:v>7.55</c:v>
                </c:pt>
                <c:pt idx="20">
                  <c:v>7.6</c:v>
                </c:pt>
                <c:pt idx="21">
                  <c:v>7.7</c:v>
                </c:pt>
                <c:pt idx="22">
                  <c:v>7.85</c:v>
                </c:pt>
                <c:pt idx="23">
                  <c:v>7.9</c:v>
                </c:pt>
                <c:pt idx="24">
                  <c:v>8</c:v>
                </c:pt>
                <c:pt idx="25">
                  <c:v>7.9</c:v>
                </c:pt>
                <c:pt idx="26">
                  <c:v>8.1</c:v>
                </c:pt>
                <c:pt idx="27">
                  <c:v>8</c:v>
                </c:pt>
                <c:pt idx="28">
                  <c:v>8.25</c:v>
                </c:pt>
                <c:pt idx="29">
                  <c:v>8.3000000000000007</c:v>
                </c:pt>
                <c:pt idx="30">
                  <c:v>8.4499999999999993</c:v>
                </c:pt>
                <c:pt idx="31">
                  <c:v>8.4</c:v>
                </c:pt>
                <c:pt idx="32">
                  <c:v>8.5</c:v>
                </c:pt>
                <c:pt idx="33">
                  <c:v>8.4499999999999993</c:v>
                </c:pt>
                <c:pt idx="34">
                  <c:v>8.5500000000000007</c:v>
                </c:pt>
                <c:pt idx="35">
                  <c:v>8.6</c:v>
                </c:pt>
                <c:pt idx="36">
                  <c:v>8.65</c:v>
                </c:pt>
                <c:pt idx="37">
                  <c:v>8.6999999999999993</c:v>
                </c:pt>
                <c:pt idx="38">
                  <c:v>8.65</c:v>
                </c:pt>
                <c:pt idx="39">
                  <c:v>8.75</c:v>
                </c:pt>
                <c:pt idx="40">
                  <c:v>8.8000000000000007</c:v>
                </c:pt>
                <c:pt idx="41">
                  <c:v>8.85</c:v>
                </c:pt>
                <c:pt idx="42">
                  <c:v>8.75</c:v>
                </c:pt>
                <c:pt idx="43">
                  <c:v>8.85</c:v>
                </c:pt>
                <c:pt idx="44">
                  <c:v>8.8000000000000007</c:v>
                </c:pt>
                <c:pt idx="45">
                  <c:v>8.85</c:v>
                </c:pt>
                <c:pt idx="46">
                  <c:v>8.85</c:v>
                </c:pt>
                <c:pt idx="47">
                  <c:v>8.9</c:v>
                </c:pt>
                <c:pt idx="48">
                  <c:v>8.9499999999999993</c:v>
                </c:pt>
                <c:pt idx="49">
                  <c:v>8.85</c:v>
                </c:pt>
                <c:pt idx="50">
                  <c:v>8.8000000000000007</c:v>
                </c:pt>
                <c:pt idx="51">
                  <c:v>8.9</c:v>
                </c:pt>
                <c:pt idx="52">
                  <c:v>9</c:v>
                </c:pt>
                <c:pt idx="53">
                  <c:v>8.9</c:v>
                </c:pt>
                <c:pt idx="54">
                  <c:v>8.8000000000000007</c:v>
                </c:pt>
                <c:pt idx="5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4-4BAE-94CC-80ED6EE6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42927"/>
        <c:axId val="1488749167"/>
      </c:scatterChart>
      <c:valAx>
        <c:axId val="148874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49167"/>
        <c:crosses val="autoZero"/>
        <c:crossBetween val="midCat"/>
      </c:valAx>
      <c:valAx>
        <c:axId val="14887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4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680332556195836"/>
          <c:y val="0.43718789752507931"/>
          <c:w val="0.12712591093711051"/>
          <c:h val="6.901888797642626E-2"/>
        </c:manualLayout>
      </c:layout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D7: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'D7'!$A$3:$A$38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xVal>
          <c:yVal>
            <c:numRef>
              <c:f>'D7'!$B$3:$B$38</c:f>
              <c:numCache>
                <c:formatCode>General</c:formatCode>
                <c:ptCount val="36"/>
                <c:pt idx="0">
                  <c:v>0.15</c:v>
                </c:pt>
                <c:pt idx="1">
                  <c:v>0.25</c:v>
                </c:pt>
                <c:pt idx="2">
                  <c:v>0.45</c:v>
                </c:pt>
                <c:pt idx="3">
                  <c:v>0.65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1.35</c:v>
                </c:pt>
                <c:pt idx="9">
                  <c:v>1.35</c:v>
                </c:pt>
                <c:pt idx="10">
                  <c:v>1.45</c:v>
                </c:pt>
                <c:pt idx="11">
                  <c:v>1.25</c:v>
                </c:pt>
                <c:pt idx="12">
                  <c:v>1.3</c:v>
                </c:pt>
                <c:pt idx="13">
                  <c:v>1.4</c:v>
                </c:pt>
                <c:pt idx="14">
                  <c:v>1.4</c:v>
                </c:pt>
                <c:pt idx="15">
                  <c:v>2.1</c:v>
                </c:pt>
                <c:pt idx="16">
                  <c:v>2</c:v>
                </c:pt>
                <c:pt idx="17">
                  <c:v>1.7</c:v>
                </c:pt>
                <c:pt idx="18">
                  <c:v>1.45</c:v>
                </c:pt>
                <c:pt idx="19">
                  <c:v>1.5</c:v>
                </c:pt>
                <c:pt idx="20">
                  <c:v>1.35</c:v>
                </c:pt>
                <c:pt idx="21">
                  <c:v>1.35</c:v>
                </c:pt>
                <c:pt idx="22">
                  <c:v>1.2</c:v>
                </c:pt>
                <c:pt idx="23">
                  <c:v>1.3</c:v>
                </c:pt>
                <c:pt idx="24">
                  <c:v>1.25</c:v>
                </c:pt>
                <c:pt idx="25">
                  <c:v>1</c:v>
                </c:pt>
                <c:pt idx="26">
                  <c:v>0.95</c:v>
                </c:pt>
                <c:pt idx="27">
                  <c:v>0.85</c:v>
                </c:pt>
                <c:pt idx="28">
                  <c:v>0.85</c:v>
                </c:pt>
                <c:pt idx="29">
                  <c:v>0.55000000000000004</c:v>
                </c:pt>
                <c:pt idx="30">
                  <c:v>0.3</c:v>
                </c:pt>
                <c:pt idx="31">
                  <c:v>0.3</c:v>
                </c:pt>
                <c:pt idx="32">
                  <c:v>0.25</c:v>
                </c:pt>
                <c:pt idx="33">
                  <c:v>0.25</c:v>
                </c:pt>
                <c:pt idx="34">
                  <c:v>0.15</c:v>
                </c:pt>
                <c:pt idx="3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9-4F2C-B620-4336A286EECA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'Used data portion'!$M$2:$M$13</c:f>
              <c:numCache>
                <c:formatCode>General</c:formatCode>
                <c:ptCount val="12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</c:numCache>
            </c:numRef>
          </c:xVal>
          <c:yVal>
            <c:numRef>
              <c:f>'Used data portion'!$N$2:$N$13</c:f>
              <c:numCache>
                <c:formatCode>General</c:formatCode>
                <c:ptCount val="12"/>
                <c:pt idx="0">
                  <c:v>1.35</c:v>
                </c:pt>
                <c:pt idx="1">
                  <c:v>1.35</c:v>
                </c:pt>
                <c:pt idx="2">
                  <c:v>1.2</c:v>
                </c:pt>
                <c:pt idx="3">
                  <c:v>1.3</c:v>
                </c:pt>
                <c:pt idx="4">
                  <c:v>1.25</c:v>
                </c:pt>
                <c:pt idx="5">
                  <c:v>1</c:v>
                </c:pt>
                <c:pt idx="6">
                  <c:v>0.95</c:v>
                </c:pt>
                <c:pt idx="7">
                  <c:v>0.85</c:v>
                </c:pt>
                <c:pt idx="8">
                  <c:v>0.85</c:v>
                </c:pt>
                <c:pt idx="9">
                  <c:v>0.55000000000000004</c:v>
                </c:pt>
                <c:pt idx="10">
                  <c:v>0.3</c:v>
                </c:pt>
                <c:pt idx="1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A9-4F2C-B620-4336A286E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93663"/>
        <c:axId val="1090995103"/>
      </c:scatterChart>
      <c:valAx>
        <c:axId val="10909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95103"/>
        <c:crosses val="autoZero"/>
        <c:crossBetween val="midCat"/>
      </c:valAx>
      <c:valAx>
        <c:axId val="1090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9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D8: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'D8'!$A$3:$A$39</c:f>
              <c:numCache>
                <c:formatCode>General</c:formatCode>
                <c:ptCount val="3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</c:numCache>
            </c:numRef>
          </c:xVal>
          <c:yVal>
            <c:numRef>
              <c:f>'D8'!$B$3:$B$39</c:f>
              <c:numCache>
                <c:formatCode>General</c:formatCode>
                <c:ptCount val="37"/>
                <c:pt idx="0">
                  <c:v>6</c:v>
                </c:pt>
                <c:pt idx="1">
                  <c:v>7</c:v>
                </c:pt>
                <c:pt idx="2">
                  <c:v>5.75</c:v>
                </c:pt>
                <c:pt idx="3">
                  <c:v>8.5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11.5</c:v>
                </c:pt>
                <c:pt idx="11">
                  <c:v>8.5</c:v>
                </c:pt>
                <c:pt idx="12">
                  <c:v>11</c:v>
                </c:pt>
                <c:pt idx="13">
                  <c:v>15</c:v>
                </c:pt>
                <c:pt idx="14">
                  <c:v>19</c:v>
                </c:pt>
                <c:pt idx="15">
                  <c:v>20.5</c:v>
                </c:pt>
                <c:pt idx="16">
                  <c:v>20.5</c:v>
                </c:pt>
                <c:pt idx="17">
                  <c:v>20.6</c:v>
                </c:pt>
                <c:pt idx="18">
                  <c:v>20.75</c:v>
                </c:pt>
                <c:pt idx="19">
                  <c:v>15.5</c:v>
                </c:pt>
                <c:pt idx="20">
                  <c:v>19</c:v>
                </c:pt>
                <c:pt idx="21">
                  <c:v>20</c:v>
                </c:pt>
                <c:pt idx="22">
                  <c:v>17.5</c:v>
                </c:pt>
                <c:pt idx="23">
                  <c:v>20</c:v>
                </c:pt>
                <c:pt idx="24">
                  <c:v>20.7</c:v>
                </c:pt>
                <c:pt idx="25">
                  <c:v>20.85</c:v>
                </c:pt>
                <c:pt idx="26">
                  <c:v>21</c:v>
                </c:pt>
                <c:pt idx="27">
                  <c:v>21.2</c:v>
                </c:pt>
                <c:pt idx="28">
                  <c:v>21</c:v>
                </c:pt>
                <c:pt idx="29">
                  <c:v>21.1</c:v>
                </c:pt>
                <c:pt idx="30">
                  <c:v>20.95</c:v>
                </c:pt>
                <c:pt idx="31">
                  <c:v>20.8</c:v>
                </c:pt>
                <c:pt idx="32">
                  <c:v>20.6</c:v>
                </c:pt>
                <c:pt idx="33">
                  <c:v>20</c:v>
                </c:pt>
                <c:pt idx="34">
                  <c:v>19.8</c:v>
                </c:pt>
                <c:pt idx="35">
                  <c:v>19.3</c:v>
                </c:pt>
                <c:pt idx="3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3-4865-AEED-8885B19EA495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'Used data portion'!$J$2:$J$26</c:f>
              <c:numCache>
                <c:formatCode>General</c:formatCode>
                <c:ptCount val="25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1000</c:v>
                </c:pt>
                <c:pt idx="13">
                  <c:v>1100</c:v>
                </c:pt>
                <c:pt idx="14">
                  <c:v>1150</c:v>
                </c:pt>
                <c:pt idx="15">
                  <c:v>1200</c:v>
                </c:pt>
                <c:pt idx="16">
                  <c:v>1250</c:v>
                </c:pt>
                <c:pt idx="17">
                  <c:v>1300</c:v>
                </c:pt>
                <c:pt idx="18">
                  <c:v>1350</c:v>
                </c:pt>
                <c:pt idx="19">
                  <c:v>1400</c:v>
                </c:pt>
                <c:pt idx="20">
                  <c:v>1450</c:v>
                </c:pt>
                <c:pt idx="21">
                  <c:v>1500</c:v>
                </c:pt>
                <c:pt idx="22">
                  <c:v>1550</c:v>
                </c:pt>
                <c:pt idx="23">
                  <c:v>1600</c:v>
                </c:pt>
                <c:pt idx="24">
                  <c:v>1650</c:v>
                </c:pt>
              </c:numCache>
            </c:numRef>
          </c:xVal>
          <c:yVal>
            <c:numRef>
              <c:f>'Used data portion'!$K$2:$K$26</c:f>
              <c:numCache>
                <c:formatCode>General</c:formatCode>
                <c:ptCount val="25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11.5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20.5</c:v>
                </c:pt>
                <c:pt idx="9">
                  <c:v>20.5</c:v>
                </c:pt>
                <c:pt idx="10">
                  <c:v>20.6</c:v>
                </c:pt>
                <c:pt idx="11">
                  <c:v>20.75</c:v>
                </c:pt>
                <c:pt idx="12">
                  <c:v>15.5</c:v>
                </c:pt>
                <c:pt idx="13">
                  <c:v>19</c:v>
                </c:pt>
                <c:pt idx="14">
                  <c:v>20</c:v>
                </c:pt>
                <c:pt idx="15">
                  <c:v>17.5</c:v>
                </c:pt>
                <c:pt idx="16">
                  <c:v>20</c:v>
                </c:pt>
                <c:pt idx="17">
                  <c:v>20.7</c:v>
                </c:pt>
                <c:pt idx="18">
                  <c:v>20.85</c:v>
                </c:pt>
                <c:pt idx="19">
                  <c:v>21</c:v>
                </c:pt>
                <c:pt idx="20">
                  <c:v>21.2</c:v>
                </c:pt>
                <c:pt idx="21">
                  <c:v>21</c:v>
                </c:pt>
                <c:pt idx="22">
                  <c:v>21.1</c:v>
                </c:pt>
                <c:pt idx="23">
                  <c:v>20.95</c:v>
                </c:pt>
                <c:pt idx="24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3-4865-AEED-8885B19EA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38527"/>
        <c:axId val="1312325567"/>
      </c:scatterChart>
      <c:valAx>
        <c:axId val="13123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25567"/>
        <c:crosses val="autoZero"/>
        <c:crossBetween val="midCat"/>
      </c:valAx>
      <c:valAx>
        <c:axId val="13123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3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D9: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'D9'!$A$3:$A$87</c:f>
              <c:numCache>
                <c:formatCode>General</c:formatCode>
                <c:ptCount val="85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270</c:v>
                </c:pt>
                <c:pt idx="11">
                  <c:v>285</c:v>
                </c:pt>
                <c:pt idx="12">
                  <c:v>300</c:v>
                </c:pt>
                <c:pt idx="13">
                  <c:v>315</c:v>
                </c:pt>
                <c:pt idx="14">
                  <c:v>330</c:v>
                </c:pt>
                <c:pt idx="15">
                  <c:v>345</c:v>
                </c:pt>
                <c:pt idx="16">
                  <c:v>360</c:v>
                </c:pt>
                <c:pt idx="17">
                  <c:v>375</c:v>
                </c:pt>
                <c:pt idx="18">
                  <c:v>390</c:v>
                </c:pt>
                <c:pt idx="19">
                  <c:v>405</c:v>
                </c:pt>
                <c:pt idx="20">
                  <c:v>420</c:v>
                </c:pt>
                <c:pt idx="21">
                  <c:v>435</c:v>
                </c:pt>
                <c:pt idx="22">
                  <c:v>450</c:v>
                </c:pt>
                <c:pt idx="23">
                  <c:v>465</c:v>
                </c:pt>
                <c:pt idx="24">
                  <c:v>480</c:v>
                </c:pt>
                <c:pt idx="25">
                  <c:v>495</c:v>
                </c:pt>
                <c:pt idx="26">
                  <c:v>510</c:v>
                </c:pt>
                <c:pt idx="27">
                  <c:v>525</c:v>
                </c:pt>
                <c:pt idx="28">
                  <c:v>540</c:v>
                </c:pt>
                <c:pt idx="29">
                  <c:v>555</c:v>
                </c:pt>
                <c:pt idx="30">
                  <c:v>570</c:v>
                </c:pt>
                <c:pt idx="31">
                  <c:v>585</c:v>
                </c:pt>
                <c:pt idx="32">
                  <c:v>600</c:v>
                </c:pt>
                <c:pt idx="33">
                  <c:v>615</c:v>
                </c:pt>
                <c:pt idx="34">
                  <c:v>630</c:v>
                </c:pt>
                <c:pt idx="35">
                  <c:v>645</c:v>
                </c:pt>
                <c:pt idx="36">
                  <c:v>660</c:v>
                </c:pt>
                <c:pt idx="37">
                  <c:v>675</c:v>
                </c:pt>
                <c:pt idx="38">
                  <c:v>690</c:v>
                </c:pt>
                <c:pt idx="39">
                  <c:v>705</c:v>
                </c:pt>
                <c:pt idx="40">
                  <c:v>720</c:v>
                </c:pt>
                <c:pt idx="41">
                  <c:v>735</c:v>
                </c:pt>
                <c:pt idx="42">
                  <c:v>750</c:v>
                </c:pt>
                <c:pt idx="43">
                  <c:v>765</c:v>
                </c:pt>
                <c:pt idx="44">
                  <c:v>800</c:v>
                </c:pt>
                <c:pt idx="45">
                  <c:v>820</c:v>
                </c:pt>
                <c:pt idx="46">
                  <c:v>840</c:v>
                </c:pt>
                <c:pt idx="47">
                  <c:v>860</c:v>
                </c:pt>
                <c:pt idx="48">
                  <c:v>880</c:v>
                </c:pt>
                <c:pt idx="49">
                  <c:v>900</c:v>
                </c:pt>
                <c:pt idx="50">
                  <c:v>920</c:v>
                </c:pt>
                <c:pt idx="51">
                  <c:v>940</c:v>
                </c:pt>
                <c:pt idx="52">
                  <c:v>960</c:v>
                </c:pt>
                <c:pt idx="53">
                  <c:v>980</c:v>
                </c:pt>
                <c:pt idx="54">
                  <c:v>1000</c:v>
                </c:pt>
                <c:pt idx="55">
                  <c:v>1020</c:v>
                </c:pt>
                <c:pt idx="56">
                  <c:v>1040</c:v>
                </c:pt>
                <c:pt idx="57">
                  <c:v>1060</c:v>
                </c:pt>
                <c:pt idx="58">
                  <c:v>1080</c:v>
                </c:pt>
                <c:pt idx="59">
                  <c:v>1100</c:v>
                </c:pt>
                <c:pt idx="60">
                  <c:v>1120</c:v>
                </c:pt>
                <c:pt idx="61">
                  <c:v>1140</c:v>
                </c:pt>
                <c:pt idx="62">
                  <c:v>1160</c:v>
                </c:pt>
                <c:pt idx="63">
                  <c:v>1180</c:v>
                </c:pt>
                <c:pt idx="64">
                  <c:v>1200</c:v>
                </c:pt>
                <c:pt idx="65">
                  <c:v>1220</c:v>
                </c:pt>
                <c:pt idx="66">
                  <c:v>1240</c:v>
                </c:pt>
                <c:pt idx="67">
                  <c:v>1260</c:v>
                </c:pt>
                <c:pt idx="68">
                  <c:v>1280</c:v>
                </c:pt>
                <c:pt idx="69">
                  <c:v>1300</c:v>
                </c:pt>
                <c:pt idx="70">
                  <c:v>1320</c:v>
                </c:pt>
                <c:pt idx="71">
                  <c:v>1340</c:v>
                </c:pt>
                <c:pt idx="72">
                  <c:v>1360</c:v>
                </c:pt>
                <c:pt idx="73">
                  <c:v>1380</c:v>
                </c:pt>
                <c:pt idx="74">
                  <c:v>1400</c:v>
                </c:pt>
                <c:pt idx="75">
                  <c:v>1420</c:v>
                </c:pt>
                <c:pt idx="76">
                  <c:v>1440</c:v>
                </c:pt>
                <c:pt idx="77">
                  <c:v>1460</c:v>
                </c:pt>
                <c:pt idx="78">
                  <c:v>1480</c:v>
                </c:pt>
                <c:pt idx="79">
                  <c:v>1500</c:v>
                </c:pt>
                <c:pt idx="80">
                  <c:v>1520</c:v>
                </c:pt>
                <c:pt idx="81">
                  <c:v>1540</c:v>
                </c:pt>
                <c:pt idx="82">
                  <c:v>1560</c:v>
                </c:pt>
                <c:pt idx="83">
                  <c:v>1580</c:v>
                </c:pt>
                <c:pt idx="84">
                  <c:v>1600</c:v>
                </c:pt>
              </c:numCache>
            </c:numRef>
          </c:xVal>
          <c:yVal>
            <c:numRef>
              <c:f>'D9'!$B$3:$B$87</c:f>
              <c:numCache>
                <c:formatCode>General</c:formatCode>
                <c:ptCount val="85"/>
                <c:pt idx="0">
                  <c:v>0.35</c:v>
                </c:pt>
                <c:pt idx="1">
                  <c:v>0.8</c:v>
                </c:pt>
                <c:pt idx="2">
                  <c:v>1.8</c:v>
                </c:pt>
                <c:pt idx="3">
                  <c:v>2.5</c:v>
                </c:pt>
                <c:pt idx="4">
                  <c:v>3.5</c:v>
                </c:pt>
                <c:pt idx="5">
                  <c:v>4.45</c:v>
                </c:pt>
                <c:pt idx="6">
                  <c:v>5.25</c:v>
                </c:pt>
                <c:pt idx="7">
                  <c:v>5</c:v>
                </c:pt>
                <c:pt idx="8">
                  <c:v>5.2</c:v>
                </c:pt>
                <c:pt idx="9">
                  <c:v>5.2</c:v>
                </c:pt>
                <c:pt idx="10">
                  <c:v>5.75</c:v>
                </c:pt>
                <c:pt idx="11">
                  <c:v>5.75</c:v>
                </c:pt>
                <c:pt idx="12">
                  <c:v>5.5</c:v>
                </c:pt>
                <c:pt idx="13">
                  <c:v>5</c:v>
                </c:pt>
                <c:pt idx="14">
                  <c:v>5</c:v>
                </c:pt>
                <c:pt idx="15">
                  <c:v>5.25</c:v>
                </c:pt>
                <c:pt idx="16">
                  <c:v>5</c:v>
                </c:pt>
                <c:pt idx="17">
                  <c:v>5</c:v>
                </c:pt>
                <c:pt idx="18">
                  <c:v>5.5</c:v>
                </c:pt>
                <c:pt idx="19">
                  <c:v>5.25</c:v>
                </c:pt>
                <c:pt idx="20">
                  <c:v>5</c:v>
                </c:pt>
                <c:pt idx="21">
                  <c:v>6</c:v>
                </c:pt>
                <c:pt idx="22">
                  <c:v>6.5</c:v>
                </c:pt>
                <c:pt idx="23">
                  <c:v>6.5</c:v>
                </c:pt>
                <c:pt idx="24">
                  <c:v>6.4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5.75</c:v>
                </c:pt>
                <c:pt idx="29">
                  <c:v>5.5</c:v>
                </c:pt>
                <c:pt idx="30">
                  <c:v>5.5</c:v>
                </c:pt>
                <c:pt idx="31">
                  <c:v>5.25</c:v>
                </c:pt>
                <c:pt idx="32">
                  <c:v>5.75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6.2</c:v>
                </c:pt>
                <c:pt idx="38">
                  <c:v>7</c:v>
                </c:pt>
                <c:pt idx="39">
                  <c:v>7.5</c:v>
                </c:pt>
                <c:pt idx="40">
                  <c:v>7.5</c:v>
                </c:pt>
                <c:pt idx="41">
                  <c:v>7</c:v>
                </c:pt>
                <c:pt idx="42">
                  <c:v>7.5</c:v>
                </c:pt>
                <c:pt idx="43">
                  <c:v>7</c:v>
                </c:pt>
                <c:pt idx="44">
                  <c:v>6.8</c:v>
                </c:pt>
                <c:pt idx="45">
                  <c:v>6.85</c:v>
                </c:pt>
                <c:pt idx="46">
                  <c:v>6.85</c:v>
                </c:pt>
                <c:pt idx="47">
                  <c:v>6.8</c:v>
                </c:pt>
                <c:pt idx="48">
                  <c:v>6.9</c:v>
                </c:pt>
                <c:pt idx="49">
                  <c:v>6.95</c:v>
                </c:pt>
                <c:pt idx="50">
                  <c:v>6.95</c:v>
                </c:pt>
                <c:pt idx="51">
                  <c:v>7</c:v>
                </c:pt>
                <c:pt idx="52">
                  <c:v>6.95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7.05</c:v>
                </c:pt>
                <c:pt idx="57">
                  <c:v>7</c:v>
                </c:pt>
                <c:pt idx="58">
                  <c:v>7.05</c:v>
                </c:pt>
                <c:pt idx="59">
                  <c:v>7.05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6.95</c:v>
                </c:pt>
                <c:pt idx="64">
                  <c:v>7</c:v>
                </c:pt>
                <c:pt idx="65">
                  <c:v>6.9</c:v>
                </c:pt>
                <c:pt idx="66">
                  <c:v>7.05</c:v>
                </c:pt>
                <c:pt idx="67">
                  <c:v>6.85</c:v>
                </c:pt>
                <c:pt idx="68">
                  <c:v>7</c:v>
                </c:pt>
                <c:pt idx="69">
                  <c:v>6.9</c:v>
                </c:pt>
                <c:pt idx="70">
                  <c:v>6.85</c:v>
                </c:pt>
                <c:pt idx="71">
                  <c:v>6.8</c:v>
                </c:pt>
                <c:pt idx="72">
                  <c:v>6.8</c:v>
                </c:pt>
                <c:pt idx="73">
                  <c:v>6.75</c:v>
                </c:pt>
                <c:pt idx="74">
                  <c:v>6.7</c:v>
                </c:pt>
                <c:pt idx="75">
                  <c:v>6.65</c:v>
                </c:pt>
                <c:pt idx="76">
                  <c:v>6.65</c:v>
                </c:pt>
                <c:pt idx="77">
                  <c:v>6.6</c:v>
                </c:pt>
                <c:pt idx="78">
                  <c:v>6.55</c:v>
                </c:pt>
                <c:pt idx="79">
                  <c:v>6.5</c:v>
                </c:pt>
                <c:pt idx="80">
                  <c:v>6.4</c:v>
                </c:pt>
                <c:pt idx="81">
                  <c:v>6.35</c:v>
                </c:pt>
                <c:pt idx="82">
                  <c:v>6.3</c:v>
                </c:pt>
                <c:pt idx="83">
                  <c:v>6.25</c:v>
                </c:pt>
                <c:pt idx="84">
                  <c:v>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647-BF3B-F3659FF78756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'D9'!$A$47:$A$87</c:f>
              <c:numCache>
                <c:formatCode>General</c:formatCode>
                <c:ptCount val="41"/>
                <c:pt idx="0">
                  <c:v>800</c:v>
                </c:pt>
                <c:pt idx="1">
                  <c:v>820</c:v>
                </c:pt>
                <c:pt idx="2">
                  <c:v>840</c:v>
                </c:pt>
                <c:pt idx="3">
                  <c:v>860</c:v>
                </c:pt>
                <c:pt idx="4">
                  <c:v>880</c:v>
                </c:pt>
                <c:pt idx="5">
                  <c:v>900</c:v>
                </c:pt>
                <c:pt idx="6">
                  <c:v>920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1020</c:v>
                </c:pt>
                <c:pt idx="12">
                  <c:v>1040</c:v>
                </c:pt>
                <c:pt idx="13">
                  <c:v>1060</c:v>
                </c:pt>
                <c:pt idx="14">
                  <c:v>1080</c:v>
                </c:pt>
                <c:pt idx="15">
                  <c:v>1100</c:v>
                </c:pt>
                <c:pt idx="16">
                  <c:v>1120</c:v>
                </c:pt>
                <c:pt idx="17">
                  <c:v>1140</c:v>
                </c:pt>
                <c:pt idx="18">
                  <c:v>1160</c:v>
                </c:pt>
                <c:pt idx="19">
                  <c:v>1180</c:v>
                </c:pt>
                <c:pt idx="20">
                  <c:v>1200</c:v>
                </c:pt>
                <c:pt idx="21">
                  <c:v>1220</c:v>
                </c:pt>
                <c:pt idx="22">
                  <c:v>1240</c:v>
                </c:pt>
                <c:pt idx="23">
                  <c:v>1260</c:v>
                </c:pt>
                <c:pt idx="24">
                  <c:v>1280</c:v>
                </c:pt>
                <c:pt idx="25">
                  <c:v>1300</c:v>
                </c:pt>
                <c:pt idx="26">
                  <c:v>1320</c:v>
                </c:pt>
                <c:pt idx="27">
                  <c:v>1340</c:v>
                </c:pt>
                <c:pt idx="28">
                  <c:v>1360</c:v>
                </c:pt>
                <c:pt idx="29">
                  <c:v>1380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1460</c:v>
                </c:pt>
                <c:pt idx="34">
                  <c:v>1480</c:v>
                </c:pt>
                <c:pt idx="35">
                  <c:v>1500</c:v>
                </c:pt>
                <c:pt idx="36">
                  <c:v>1520</c:v>
                </c:pt>
                <c:pt idx="37">
                  <c:v>1540</c:v>
                </c:pt>
                <c:pt idx="38">
                  <c:v>1560</c:v>
                </c:pt>
                <c:pt idx="39">
                  <c:v>1580</c:v>
                </c:pt>
                <c:pt idx="40">
                  <c:v>1600</c:v>
                </c:pt>
              </c:numCache>
            </c:numRef>
          </c:xVal>
          <c:yVal>
            <c:numRef>
              <c:f>'D9'!$B$47:$B$87</c:f>
              <c:numCache>
                <c:formatCode>General</c:formatCode>
                <c:ptCount val="41"/>
                <c:pt idx="0">
                  <c:v>6.8</c:v>
                </c:pt>
                <c:pt idx="1">
                  <c:v>6.85</c:v>
                </c:pt>
                <c:pt idx="2">
                  <c:v>6.85</c:v>
                </c:pt>
                <c:pt idx="3">
                  <c:v>6.8</c:v>
                </c:pt>
                <c:pt idx="4">
                  <c:v>6.9</c:v>
                </c:pt>
                <c:pt idx="5">
                  <c:v>6.95</c:v>
                </c:pt>
                <c:pt idx="6">
                  <c:v>6.95</c:v>
                </c:pt>
                <c:pt idx="7">
                  <c:v>7</c:v>
                </c:pt>
                <c:pt idx="8">
                  <c:v>6.95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7.05</c:v>
                </c:pt>
                <c:pt idx="13">
                  <c:v>7</c:v>
                </c:pt>
                <c:pt idx="14">
                  <c:v>7.05</c:v>
                </c:pt>
                <c:pt idx="15">
                  <c:v>7.05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6.95</c:v>
                </c:pt>
                <c:pt idx="20">
                  <c:v>7</c:v>
                </c:pt>
                <c:pt idx="21">
                  <c:v>6.9</c:v>
                </c:pt>
                <c:pt idx="22">
                  <c:v>7.05</c:v>
                </c:pt>
                <c:pt idx="23">
                  <c:v>6.85</c:v>
                </c:pt>
                <c:pt idx="24">
                  <c:v>7</c:v>
                </c:pt>
                <c:pt idx="25">
                  <c:v>6.9</c:v>
                </c:pt>
                <c:pt idx="26">
                  <c:v>6.85</c:v>
                </c:pt>
                <c:pt idx="27">
                  <c:v>6.8</c:v>
                </c:pt>
                <c:pt idx="28">
                  <c:v>6.8</c:v>
                </c:pt>
                <c:pt idx="29">
                  <c:v>6.75</c:v>
                </c:pt>
                <c:pt idx="30">
                  <c:v>6.7</c:v>
                </c:pt>
                <c:pt idx="31">
                  <c:v>6.65</c:v>
                </c:pt>
                <c:pt idx="32">
                  <c:v>6.65</c:v>
                </c:pt>
                <c:pt idx="33">
                  <c:v>6.6</c:v>
                </c:pt>
                <c:pt idx="34">
                  <c:v>6.55</c:v>
                </c:pt>
                <c:pt idx="35">
                  <c:v>6.5</c:v>
                </c:pt>
                <c:pt idx="36">
                  <c:v>6.4</c:v>
                </c:pt>
                <c:pt idx="37">
                  <c:v>6.35</c:v>
                </c:pt>
                <c:pt idx="38">
                  <c:v>6.3</c:v>
                </c:pt>
                <c:pt idx="39">
                  <c:v>6.25</c:v>
                </c:pt>
                <c:pt idx="40">
                  <c:v>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AC-4647-BF3B-F3659FF7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27967"/>
        <c:axId val="1312335647"/>
      </c:scatterChart>
      <c:valAx>
        <c:axId val="13123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35647"/>
        <c:crosses val="autoZero"/>
        <c:crossBetween val="midCat"/>
      </c:valAx>
      <c:valAx>
        <c:axId val="13123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D10: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27921397848637958"/>
          <c:y val="3.0981923381786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'D10'!$A$3:$A$81</c:f>
              <c:numCache>
                <c:formatCode>General</c:formatCode>
                <c:ptCount val="7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480</c:v>
                </c:pt>
                <c:pt idx="11">
                  <c:v>500</c:v>
                </c:pt>
                <c:pt idx="12">
                  <c:v>520</c:v>
                </c:pt>
                <c:pt idx="13">
                  <c:v>540</c:v>
                </c:pt>
                <c:pt idx="14">
                  <c:v>560</c:v>
                </c:pt>
                <c:pt idx="15">
                  <c:v>580</c:v>
                </c:pt>
                <c:pt idx="16">
                  <c:v>600</c:v>
                </c:pt>
                <c:pt idx="17">
                  <c:v>620</c:v>
                </c:pt>
                <c:pt idx="18">
                  <c:v>640</c:v>
                </c:pt>
                <c:pt idx="19">
                  <c:v>660</c:v>
                </c:pt>
                <c:pt idx="20">
                  <c:v>680</c:v>
                </c:pt>
                <c:pt idx="21">
                  <c:v>700</c:v>
                </c:pt>
                <c:pt idx="22">
                  <c:v>720</c:v>
                </c:pt>
                <c:pt idx="23">
                  <c:v>740</c:v>
                </c:pt>
                <c:pt idx="24">
                  <c:v>760</c:v>
                </c:pt>
                <c:pt idx="25">
                  <c:v>780</c:v>
                </c:pt>
                <c:pt idx="26">
                  <c:v>800</c:v>
                </c:pt>
                <c:pt idx="27">
                  <c:v>820</c:v>
                </c:pt>
                <c:pt idx="28">
                  <c:v>840</c:v>
                </c:pt>
                <c:pt idx="29">
                  <c:v>860</c:v>
                </c:pt>
                <c:pt idx="30">
                  <c:v>880</c:v>
                </c:pt>
                <c:pt idx="31">
                  <c:v>900</c:v>
                </c:pt>
                <c:pt idx="32">
                  <c:v>920</c:v>
                </c:pt>
                <c:pt idx="33">
                  <c:v>940</c:v>
                </c:pt>
                <c:pt idx="34">
                  <c:v>990</c:v>
                </c:pt>
                <c:pt idx="35">
                  <c:v>1010</c:v>
                </c:pt>
                <c:pt idx="36">
                  <c:v>1030</c:v>
                </c:pt>
                <c:pt idx="37">
                  <c:v>1050</c:v>
                </c:pt>
                <c:pt idx="38">
                  <c:v>1370</c:v>
                </c:pt>
                <c:pt idx="39">
                  <c:v>1390</c:v>
                </c:pt>
                <c:pt idx="40">
                  <c:v>1410</c:v>
                </c:pt>
                <c:pt idx="41">
                  <c:v>1430</c:v>
                </c:pt>
                <c:pt idx="42">
                  <c:v>1450</c:v>
                </c:pt>
                <c:pt idx="43">
                  <c:v>1470</c:v>
                </c:pt>
                <c:pt idx="44">
                  <c:v>1490</c:v>
                </c:pt>
                <c:pt idx="45">
                  <c:v>1510</c:v>
                </c:pt>
                <c:pt idx="46">
                  <c:v>1530</c:v>
                </c:pt>
                <c:pt idx="47">
                  <c:v>1550</c:v>
                </c:pt>
                <c:pt idx="48">
                  <c:v>1570</c:v>
                </c:pt>
                <c:pt idx="49">
                  <c:v>1590</c:v>
                </c:pt>
                <c:pt idx="50">
                  <c:v>1610</c:v>
                </c:pt>
                <c:pt idx="51">
                  <c:v>1630</c:v>
                </c:pt>
                <c:pt idx="52">
                  <c:v>1650</c:v>
                </c:pt>
                <c:pt idx="53">
                  <c:v>1670</c:v>
                </c:pt>
                <c:pt idx="54">
                  <c:v>1690</c:v>
                </c:pt>
                <c:pt idx="55">
                  <c:v>1710</c:v>
                </c:pt>
                <c:pt idx="56">
                  <c:v>1730</c:v>
                </c:pt>
                <c:pt idx="57">
                  <c:v>1750</c:v>
                </c:pt>
                <c:pt idx="58">
                  <c:v>1770</c:v>
                </c:pt>
                <c:pt idx="59">
                  <c:v>1790</c:v>
                </c:pt>
                <c:pt idx="60">
                  <c:v>1810</c:v>
                </c:pt>
                <c:pt idx="61">
                  <c:v>1830</c:v>
                </c:pt>
                <c:pt idx="62">
                  <c:v>1850</c:v>
                </c:pt>
                <c:pt idx="63">
                  <c:v>1870</c:v>
                </c:pt>
                <c:pt idx="64">
                  <c:v>1890</c:v>
                </c:pt>
                <c:pt idx="65">
                  <c:v>1910</c:v>
                </c:pt>
                <c:pt idx="66">
                  <c:v>1930</c:v>
                </c:pt>
                <c:pt idx="67">
                  <c:v>1950</c:v>
                </c:pt>
                <c:pt idx="68">
                  <c:v>1970</c:v>
                </c:pt>
                <c:pt idx="69">
                  <c:v>1990</c:v>
                </c:pt>
                <c:pt idx="70">
                  <c:v>2010</c:v>
                </c:pt>
                <c:pt idx="71">
                  <c:v>2030</c:v>
                </c:pt>
                <c:pt idx="72">
                  <c:v>2050</c:v>
                </c:pt>
                <c:pt idx="73">
                  <c:v>2070</c:v>
                </c:pt>
                <c:pt idx="74">
                  <c:v>2090</c:v>
                </c:pt>
                <c:pt idx="75">
                  <c:v>2110</c:v>
                </c:pt>
                <c:pt idx="76">
                  <c:v>2130</c:v>
                </c:pt>
                <c:pt idx="77">
                  <c:v>2150</c:v>
                </c:pt>
                <c:pt idx="78">
                  <c:v>2170</c:v>
                </c:pt>
              </c:numCache>
            </c:numRef>
          </c:xVal>
          <c:yVal>
            <c:numRef>
              <c:f>'D10'!$B$3:$B$81</c:f>
              <c:numCache>
                <c:formatCode>General</c:formatCode>
                <c:ptCount val="79"/>
                <c:pt idx="0">
                  <c:v>0.5</c:v>
                </c:pt>
                <c:pt idx="1">
                  <c:v>0.75</c:v>
                </c:pt>
                <c:pt idx="2">
                  <c:v>1.25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3.75</c:v>
                </c:pt>
                <c:pt idx="8">
                  <c:v>3.25</c:v>
                </c:pt>
                <c:pt idx="9">
                  <c:v>3.25</c:v>
                </c:pt>
                <c:pt idx="10">
                  <c:v>3.65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4</c:v>
                </c:pt>
                <c:pt idx="15">
                  <c:v>3.5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3.5</c:v>
                </c:pt>
                <c:pt idx="20">
                  <c:v>3.25</c:v>
                </c:pt>
                <c:pt idx="21">
                  <c:v>3.25</c:v>
                </c:pt>
                <c:pt idx="22">
                  <c:v>3</c:v>
                </c:pt>
                <c:pt idx="23">
                  <c:v>3.5</c:v>
                </c:pt>
                <c:pt idx="24">
                  <c:v>3.75</c:v>
                </c:pt>
                <c:pt idx="25">
                  <c:v>3.5</c:v>
                </c:pt>
                <c:pt idx="26">
                  <c:v>3.5</c:v>
                </c:pt>
                <c:pt idx="27">
                  <c:v>3.25</c:v>
                </c:pt>
                <c:pt idx="28">
                  <c:v>3.5</c:v>
                </c:pt>
                <c:pt idx="29">
                  <c:v>3.65</c:v>
                </c:pt>
                <c:pt idx="30">
                  <c:v>3.5</c:v>
                </c:pt>
                <c:pt idx="31">
                  <c:v>3.7</c:v>
                </c:pt>
                <c:pt idx="32">
                  <c:v>3.5</c:v>
                </c:pt>
                <c:pt idx="33">
                  <c:v>3.5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3.25</c:v>
                </c:pt>
                <c:pt idx="38">
                  <c:v>4.5</c:v>
                </c:pt>
                <c:pt idx="39">
                  <c:v>4</c:v>
                </c:pt>
                <c:pt idx="40">
                  <c:v>4.3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3.75</c:v>
                </c:pt>
                <c:pt idx="46">
                  <c:v>4.5</c:v>
                </c:pt>
                <c:pt idx="47">
                  <c:v>3.75</c:v>
                </c:pt>
                <c:pt idx="48">
                  <c:v>3.75</c:v>
                </c:pt>
                <c:pt idx="49">
                  <c:v>3.65</c:v>
                </c:pt>
                <c:pt idx="50">
                  <c:v>3.75</c:v>
                </c:pt>
                <c:pt idx="51">
                  <c:v>3.75</c:v>
                </c:pt>
                <c:pt idx="52">
                  <c:v>3.5</c:v>
                </c:pt>
                <c:pt idx="53">
                  <c:v>3.5</c:v>
                </c:pt>
                <c:pt idx="54">
                  <c:v>3.65</c:v>
                </c:pt>
                <c:pt idx="55">
                  <c:v>3.45</c:v>
                </c:pt>
                <c:pt idx="56">
                  <c:v>3.5</c:v>
                </c:pt>
                <c:pt idx="57">
                  <c:v>3.6</c:v>
                </c:pt>
                <c:pt idx="58">
                  <c:v>3.8</c:v>
                </c:pt>
                <c:pt idx="59">
                  <c:v>3.75</c:v>
                </c:pt>
                <c:pt idx="60">
                  <c:v>3.65</c:v>
                </c:pt>
                <c:pt idx="61">
                  <c:v>3.5</c:v>
                </c:pt>
                <c:pt idx="62">
                  <c:v>3.5</c:v>
                </c:pt>
                <c:pt idx="63">
                  <c:v>3.9</c:v>
                </c:pt>
                <c:pt idx="64">
                  <c:v>3.75</c:v>
                </c:pt>
                <c:pt idx="65">
                  <c:v>3.75</c:v>
                </c:pt>
                <c:pt idx="66">
                  <c:v>3.5</c:v>
                </c:pt>
                <c:pt idx="67">
                  <c:v>3.5</c:v>
                </c:pt>
                <c:pt idx="68">
                  <c:v>4</c:v>
                </c:pt>
                <c:pt idx="69">
                  <c:v>3.75</c:v>
                </c:pt>
                <c:pt idx="70">
                  <c:v>3.9</c:v>
                </c:pt>
                <c:pt idx="71">
                  <c:v>4</c:v>
                </c:pt>
                <c:pt idx="72">
                  <c:v>3.75</c:v>
                </c:pt>
                <c:pt idx="73">
                  <c:v>4</c:v>
                </c:pt>
                <c:pt idx="74">
                  <c:v>3.5</c:v>
                </c:pt>
                <c:pt idx="75">
                  <c:v>4</c:v>
                </c:pt>
                <c:pt idx="76">
                  <c:v>3.75</c:v>
                </c:pt>
                <c:pt idx="77">
                  <c:v>3.25</c:v>
                </c:pt>
                <c:pt idx="7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B9F-BEFC-A57846EA1376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'Used data portion'!$S$2:$S$35</c:f>
              <c:numCache>
                <c:formatCode>General</c:formatCode>
                <c:ptCount val="3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480</c:v>
                </c:pt>
                <c:pt idx="7">
                  <c:v>500</c:v>
                </c:pt>
                <c:pt idx="8">
                  <c:v>520</c:v>
                </c:pt>
                <c:pt idx="9">
                  <c:v>540</c:v>
                </c:pt>
                <c:pt idx="10">
                  <c:v>560</c:v>
                </c:pt>
                <c:pt idx="11">
                  <c:v>580</c:v>
                </c:pt>
                <c:pt idx="12">
                  <c:v>600</c:v>
                </c:pt>
                <c:pt idx="13">
                  <c:v>620</c:v>
                </c:pt>
                <c:pt idx="14">
                  <c:v>640</c:v>
                </c:pt>
                <c:pt idx="15">
                  <c:v>660</c:v>
                </c:pt>
                <c:pt idx="16">
                  <c:v>680</c:v>
                </c:pt>
                <c:pt idx="17">
                  <c:v>700</c:v>
                </c:pt>
                <c:pt idx="18">
                  <c:v>720</c:v>
                </c:pt>
                <c:pt idx="19">
                  <c:v>740</c:v>
                </c:pt>
                <c:pt idx="20">
                  <c:v>760</c:v>
                </c:pt>
                <c:pt idx="21">
                  <c:v>780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900</c:v>
                </c:pt>
                <c:pt idx="28">
                  <c:v>920</c:v>
                </c:pt>
                <c:pt idx="29">
                  <c:v>940</c:v>
                </c:pt>
                <c:pt idx="30">
                  <c:v>990</c:v>
                </c:pt>
                <c:pt idx="31">
                  <c:v>1010</c:v>
                </c:pt>
                <c:pt idx="32">
                  <c:v>1030</c:v>
                </c:pt>
                <c:pt idx="33">
                  <c:v>1050</c:v>
                </c:pt>
              </c:numCache>
            </c:numRef>
          </c:xVal>
          <c:yVal>
            <c:numRef>
              <c:f>'Used data portion'!$T$2:$T$35</c:f>
              <c:numCache>
                <c:formatCode>General</c:formatCode>
                <c:ptCount val="3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3.75</c:v>
                </c:pt>
                <c:pt idx="4">
                  <c:v>3.25</c:v>
                </c:pt>
                <c:pt idx="5">
                  <c:v>3.25</c:v>
                </c:pt>
                <c:pt idx="6">
                  <c:v>3.65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3.5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3.5</c:v>
                </c:pt>
                <c:pt idx="16">
                  <c:v>3.25</c:v>
                </c:pt>
                <c:pt idx="17">
                  <c:v>3.25</c:v>
                </c:pt>
                <c:pt idx="18">
                  <c:v>3</c:v>
                </c:pt>
                <c:pt idx="19">
                  <c:v>3.5</c:v>
                </c:pt>
                <c:pt idx="20">
                  <c:v>3.75</c:v>
                </c:pt>
                <c:pt idx="21">
                  <c:v>3.5</c:v>
                </c:pt>
                <c:pt idx="22">
                  <c:v>3.5</c:v>
                </c:pt>
                <c:pt idx="23">
                  <c:v>3.25</c:v>
                </c:pt>
                <c:pt idx="24">
                  <c:v>3.5</c:v>
                </c:pt>
                <c:pt idx="25">
                  <c:v>3.65</c:v>
                </c:pt>
                <c:pt idx="26">
                  <c:v>3.5</c:v>
                </c:pt>
                <c:pt idx="27">
                  <c:v>3.7</c:v>
                </c:pt>
                <c:pt idx="28">
                  <c:v>3.5</c:v>
                </c:pt>
                <c:pt idx="29">
                  <c:v>3.5</c:v>
                </c:pt>
                <c:pt idx="30">
                  <c:v>3</c:v>
                </c:pt>
                <c:pt idx="31">
                  <c:v>3.5</c:v>
                </c:pt>
                <c:pt idx="32">
                  <c:v>3.5</c:v>
                </c:pt>
                <c:pt idx="33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B9F-BEFC-A57846EA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14463"/>
        <c:axId val="1483416863"/>
      </c:scatterChart>
      <c:valAx>
        <c:axId val="148341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16863"/>
        <c:crosses val="autoZero"/>
        <c:crossBetween val="midCat"/>
      </c:valAx>
      <c:valAx>
        <c:axId val="14834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1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Agency FB" panose="020B0503020202020204" pitchFamily="34" charset="0"/>
              </a:rPr>
              <a:t>CH-162b: Complete Data and Data used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73014272398507E-2"/>
          <c:y val="0.13238674780256932"/>
          <c:w val="0.76751295052696067"/>
          <c:h val="0.684437771850526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'CH-162b'!$A$3:$A$35</c:f>
              <c:numCache>
                <c:formatCode>General</c:formatCode>
                <c:ptCount val="3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835</c:v>
                </c:pt>
              </c:numCache>
            </c:numRef>
          </c:xVal>
          <c:yVal>
            <c:numRef>
              <c:f>'CH-162b'!$B$3:$B$35</c:f>
              <c:numCache>
                <c:formatCode>General</c:formatCode>
                <c:ptCount val="33"/>
                <c:pt idx="0">
                  <c:v>0.4</c:v>
                </c:pt>
                <c:pt idx="1">
                  <c:v>0.35</c:v>
                </c:pt>
                <c:pt idx="2">
                  <c:v>0.45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0.95</c:v>
                </c:pt>
                <c:pt idx="7">
                  <c:v>1.1000000000000001</c:v>
                </c:pt>
                <c:pt idx="8">
                  <c:v>1.05</c:v>
                </c:pt>
                <c:pt idx="9">
                  <c:v>1.2</c:v>
                </c:pt>
                <c:pt idx="10">
                  <c:v>1.2</c:v>
                </c:pt>
                <c:pt idx="11">
                  <c:v>1.25</c:v>
                </c:pt>
                <c:pt idx="12">
                  <c:v>1.25</c:v>
                </c:pt>
                <c:pt idx="13">
                  <c:v>1.3</c:v>
                </c:pt>
                <c:pt idx="14">
                  <c:v>1.3</c:v>
                </c:pt>
                <c:pt idx="15">
                  <c:v>1.35</c:v>
                </c:pt>
                <c:pt idx="16">
                  <c:v>1.35</c:v>
                </c:pt>
                <c:pt idx="17">
                  <c:v>1.35</c:v>
                </c:pt>
                <c:pt idx="18">
                  <c:v>1.35</c:v>
                </c:pt>
                <c:pt idx="19">
                  <c:v>1.5</c:v>
                </c:pt>
                <c:pt idx="20">
                  <c:v>1.6</c:v>
                </c:pt>
                <c:pt idx="21">
                  <c:v>1.59</c:v>
                </c:pt>
                <c:pt idx="22">
                  <c:v>1.75</c:v>
                </c:pt>
                <c:pt idx="23">
                  <c:v>2.2000000000000002</c:v>
                </c:pt>
                <c:pt idx="24">
                  <c:v>1.9</c:v>
                </c:pt>
                <c:pt idx="25">
                  <c:v>2</c:v>
                </c:pt>
                <c:pt idx="26">
                  <c:v>2</c:v>
                </c:pt>
                <c:pt idx="27">
                  <c:v>2.2000000000000002</c:v>
                </c:pt>
                <c:pt idx="28">
                  <c:v>2.0499999999999998</c:v>
                </c:pt>
                <c:pt idx="29">
                  <c:v>2.1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3-4B40-BF16-A0F7FB3A526F}"/>
            </c:ext>
          </c:extLst>
        </c:ser>
        <c:ser>
          <c:idx val="1"/>
          <c:order val="1"/>
          <c:tx>
            <c:v>Used Portion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'CH-162b'!$D$2:$D$19</c:f>
              <c:numCache>
                <c:formatCode>General</c:formatCode>
                <c:ptCount val="18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</c:numCache>
            </c:numRef>
          </c:xVal>
          <c:yVal>
            <c:numRef>
              <c:f>'CH-162b'!$E$2:$E$19</c:f>
              <c:numCache>
                <c:formatCode>General</c:formatCode>
                <c:ptCount val="18"/>
                <c:pt idx="0">
                  <c:v>0.8</c:v>
                </c:pt>
                <c:pt idx="1">
                  <c:v>0.95</c:v>
                </c:pt>
                <c:pt idx="2">
                  <c:v>1.1000000000000001</c:v>
                </c:pt>
                <c:pt idx="3">
                  <c:v>1.05</c:v>
                </c:pt>
                <c:pt idx="4">
                  <c:v>1.2</c:v>
                </c:pt>
                <c:pt idx="5">
                  <c:v>1.2</c:v>
                </c:pt>
                <c:pt idx="6">
                  <c:v>1.25</c:v>
                </c:pt>
                <c:pt idx="7">
                  <c:v>1.25</c:v>
                </c:pt>
                <c:pt idx="8">
                  <c:v>1.3</c:v>
                </c:pt>
                <c:pt idx="9">
                  <c:v>1.3</c:v>
                </c:pt>
                <c:pt idx="10">
                  <c:v>1.35</c:v>
                </c:pt>
                <c:pt idx="11">
                  <c:v>1.35</c:v>
                </c:pt>
                <c:pt idx="12">
                  <c:v>1.35</c:v>
                </c:pt>
                <c:pt idx="13">
                  <c:v>1.35</c:v>
                </c:pt>
                <c:pt idx="14">
                  <c:v>1.5</c:v>
                </c:pt>
                <c:pt idx="15">
                  <c:v>1.6</c:v>
                </c:pt>
                <c:pt idx="16">
                  <c:v>1.59</c:v>
                </c:pt>
                <c:pt idx="17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2-4C4A-B9B8-17A18DCC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44367"/>
        <c:axId val="1488751567"/>
      </c:scatterChart>
      <c:valAx>
        <c:axId val="148874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51567"/>
        <c:crosses val="autoZero"/>
        <c:crossBetween val="midCat"/>
      </c:valAx>
      <c:valAx>
        <c:axId val="14887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4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896259902117134"/>
          <c:y val="0.54464093030037908"/>
          <c:w val="0.11437073431216192"/>
          <c:h val="6.6368263297716584E-2"/>
        </c:manualLayout>
      </c:layout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246909</xdr:colOff>
      <xdr:row>1</xdr:row>
      <xdr:rowOff>55341</xdr:rowOff>
    </xdr:from>
    <xdr:to>
      <xdr:col>19</xdr:col>
      <xdr:colOff>299397</xdr:colOff>
      <xdr:row>25</xdr:row>
      <xdr:rowOff>21252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80E91-E12F-883D-E465-0909D8A2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167640</xdr:rowOff>
    </xdr:from>
    <xdr:to>
      <xdr:col>18</xdr:col>
      <xdr:colOff>53340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A952B-F5EA-254A-C44D-ACDB62232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220980</xdr:rowOff>
    </xdr:from>
    <xdr:to>
      <xdr:col>16</xdr:col>
      <xdr:colOff>601980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4D68C-541F-7171-DD87-3BCC39A59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</xdr:row>
      <xdr:rowOff>0</xdr:rowOff>
    </xdr:from>
    <xdr:to>
      <xdr:col>20</xdr:col>
      <xdr:colOff>495300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88F10-93B0-36F8-8AD0-35C913B6F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220980</xdr:rowOff>
    </xdr:from>
    <xdr:to>
      <xdr:col>19</xdr:col>
      <xdr:colOff>502920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6B965-1413-FC84-055D-922AF86CB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213360</xdr:rowOff>
    </xdr:from>
    <xdr:to>
      <xdr:col>20</xdr:col>
      <xdr:colOff>30480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04661-F6BA-1246-C344-F1CDECA20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220980</xdr:rowOff>
    </xdr:from>
    <xdr:to>
      <xdr:col>19</xdr:col>
      <xdr:colOff>30480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FA220-0EA2-9FC8-B506-034109AB0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0</xdr:rowOff>
    </xdr:from>
    <xdr:to>
      <xdr:col>20</xdr:col>
      <xdr:colOff>7620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69691-B123-7284-6A50-F72E01A6F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7620</xdr:rowOff>
    </xdr:from>
    <xdr:to>
      <xdr:col>20</xdr:col>
      <xdr:colOff>38100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CA822-8586-6A00-32B5-1B0A2DD13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205740</xdr:rowOff>
    </xdr:from>
    <xdr:to>
      <xdr:col>19</xdr:col>
      <xdr:colOff>586740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95943-11FE-ECF0-1FAA-A1744F5A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15240</xdr:rowOff>
    </xdr:from>
    <xdr:to>
      <xdr:col>18</xdr:col>
      <xdr:colOff>106680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05335-7429-89DC-B145-CB42CEC0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171450</xdr:rowOff>
    </xdr:from>
    <xdr:to>
      <xdr:col>20</xdr:col>
      <xdr:colOff>7620</xdr:colOff>
      <xdr:row>22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45D4A-8E34-A825-643D-35972EF7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182880</xdr:rowOff>
    </xdr:from>
    <xdr:to>
      <xdr:col>20</xdr:col>
      <xdr:colOff>91440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D9AB3-93D7-FA80-61F4-6E9B1087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167640</xdr:rowOff>
    </xdr:from>
    <xdr:to>
      <xdr:col>19</xdr:col>
      <xdr:colOff>76200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59FD9-2600-7ED4-284E-6F647276B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220980</xdr:rowOff>
    </xdr:from>
    <xdr:to>
      <xdr:col>20</xdr:col>
      <xdr:colOff>304800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5B732-00AD-E403-FD49-594A05ABC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541020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57718-CE4E-E660-2CB1-DD432C35D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220980</xdr:rowOff>
    </xdr:from>
    <xdr:to>
      <xdr:col>20</xdr:col>
      <xdr:colOff>114300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B52C2-FEF7-79E9-A953-3D6C83EAF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45720</xdr:rowOff>
    </xdr:from>
    <xdr:to>
      <xdr:col>18</xdr:col>
      <xdr:colOff>167640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EC0AB-7AFA-0FA9-03E3-B19921FFA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</xdr:row>
      <xdr:rowOff>118110</xdr:rowOff>
    </xdr:from>
    <xdr:to>
      <xdr:col>17</xdr:col>
      <xdr:colOff>83820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E502A-4479-EEC6-B189-F0A412EFA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0</xdr:rowOff>
    </xdr:from>
    <xdr:to>
      <xdr:col>18</xdr:col>
      <xdr:colOff>525780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22E5B-F254-EF02-49E0-612FF4060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22860</xdr:rowOff>
    </xdr:from>
    <xdr:to>
      <xdr:col>17</xdr:col>
      <xdr:colOff>480060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741ED-098A-1628-17F7-FBD77232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7620</xdr:rowOff>
    </xdr:from>
    <xdr:to>
      <xdr:col>17</xdr:col>
      <xdr:colOff>518160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B7D15-F158-BE94-89C4-345FB99FB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171450</xdr:rowOff>
    </xdr:from>
    <xdr:to>
      <xdr:col>21</xdr:col>
      <xdr:colOff>236220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2247E-6D8B-4E75-2882-F29365DD2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0</xdr:rowOff>
    </xdr:from>
    <xdr:to>
      <xdr:col>20</xdr:col>
      <xdr:colOff>502920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3A458-B8B9-DB29-B3D9-C69DB77BC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rshendu%20Kr%20Biswas\Desktop\Application%20sheet.xlsx" TargetMode="External"/><Relationship Id="rId1" Type="http://schemas.openxmlformats.org/officeDocument/2006/relationships/externalLinkPath" Target="Application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 162 Dyke_1"/>
      <sheetName val="Pavagada big dyke"/>
    </sheetNames>
    <sheetDataSet>
      <sheetData sheetId="0">
        <row r="3">
          <cell r="A3">
            <v>0</v>
          </cell>
        </row>
      </sheetData>
      <sheetData sheetId="1">
        <row r="3">
          <cell r="A3">
            <v>1</v>
          </cell>
          <cell r="B3">
            <v>0.115</v>
          </cell>
        </row>
        <row r="4">
          <cell r="A4">
            <v>2</v>
          </cell>
          <cell r="B4">
            <v>0.14499999999999999</v>
          </cell>
        </row>
        <row r="5">
          <cell r="A5">
            <v>6</v>
          </cell>
          <cell r="B5">
            <v>0.46</v>
          </cell>
        </row>
        <row r="6">
          <cell r="A6">
            <v>7</v>
          </cell>
          <cell r="B6">
            <v>0.46500000000000002</v>
          </cell>
        </row>
        <row r="7">
          <cell r="A7">
            <v>8</v>
          </cell>
          <cell r="B7">
            <v>0.47499999999999998</v>
          </cell>
        </row>
        <row r="8">
          <cell r="A8">
            <v>9</v>
          </cell>
          <cell r="B8">
            <v>0.46</v>
          </cell>
        </row>
        <row r="9">
          <cell r="A9">
            <v>10</v>
          </cell>
          <cell r="B9">
            <v>0.45750000000000002</v>
          </cell>
        </row>
        <row r="10">
          <cell r="A10">
            <v>11</v>
          </cell>
          <cell r="B10">
            <v>0.45</v>
          </cell>
        </row>
        <row r="11">
          <cell r="A11">
            <v>12</v>
          </cell>
          <cell r="B11">
            <v>0.44500000000000001</v>
          </cell>
        </row>
        <row r="12">
          <cell r="A12">
            <v>13</v>
          </cell>
          <cell r="B12">
            <v>0.435</v>
          </cell>
        </row>
        <row r="13">
          <cell r="A13">
            <v>14</v>
          </cell>
          <cell r="B13">
            <v>0.44</v>
          </cell>
        </row>
        <row r="14">
          <cell r="A14">
            <v>15</v>
          </cell>
          <cell r="B14">
            <v>0.40749999999999997</v>
          </cell>
        </row>
        <row r="15">
          <cell r="A15">
            <v>16</v>
          </cell>
          <cell r="B15">
            <v>0.40500000000000003</v>
          </cell>
        </row>
        <row r="16">
          <cell r="A16">
            <v>17</v>
          </cell>
          <cell r="B16">
            <v>0.40500000000000003</v>
          </cell>
        </row>
        <row r="17">
          <cell r="A17">
            <v>18</v>
          </cell>
          <cell r="B17">
            <v>0.39750000000000002</v>
          </cell>
        </row>
        <row r="18">
          <cell r="A18">
            <v>19</v>
          </cell>
          <cell r="B18">
            <v>0.39500000000000002</v>
          </cell>
        </row>
        <row r="19">
          <cell r="A19">
            <v>20</v>
          </cell>
          <cell r="B19">
            <v>0.38250000000000001</v>
          </cell>
        </row>
        <row r="20">
          <cell r="A20">
            <v>21</v>
          </cell>
          <cell r="B20">
            <v>0.41</v>
          </cell>
        </row>
        <row r="21">
          <cell r="A21">
            <v>22</v>
          </cell>
          <cell r="B21">
            <v>0.36</v>
          </cell>
        </row>
        <row r="22">
          <cell r="A22">
            <v>23</v>
          </cell>
          <cell r="B22">
            <v>0.35</v>
          </cell>
        </row>
        <row r="23">
          <cell r="A23">
            <v>24</v>
          </cell>
          <cell r="B23">
            <v>0.32500000000000001</v>
          </cell>
        </row>
        <row r="24">
          <cell r="A24">
            <v>25</v>
          </cell>
          <cell r="B24">
            <v>0.315</v>
          </cell>
        </row>
        <row r="25">
          <cell r="A25">
            <v>26</v>
          </cell>
          <cell r="B25">
            <v>0.3</v>
          </cell>
        </row>
        <row r="26">
          <cell r="A26">
            <v>27</v>
          </cell>
          <cell r="B26">
            <v>0.32750000000000001</v>
          </cell>
        </row>
        <row r="27">
          <cell r="A27">
            <v>28</v>
          </cell>
          <cell r="B27">
            <v>0.33250000000000002</v>
          </cell>
        </row>
        <row r="28">
          <cell r="A28">
            <v>29</v>
          </cell>
          <cell r="B28">
            <v>0.34499999999999997</v>
          </cell>
        </row>
        <row r="29">
          <cell r="A29">
            <v>30</v>
          </cell>
          <cell r="B29">
            <v>0.37</v>
          </cell>
        </row>
        <row r="30">
          <cell r="A30">
            <v>31</v>
          </cell>
          <cell r="B30">
            <v>0.42799999999999999</v>
          </cell>
        </row>
        <row r="31">
          <cell r="A31">
            <v>32</v>
          </cell>
          <cell r="B31">
            <v>0.45850000000000002</v>
          </cell>
        </row>
        <row r="32">
          <cell r="A32">
            <v>33</v>
          </cell>
          <cell r="B32">
            <v>0.46750000000000003</v>
          </cell>
        </row>
        <row r="33">
          <cell r="A33">
            <v>34</v>
          </cell>
          <cell r="B33">
            <v>0.47249999999999998</v>
          </cell>
        </row>
        <row r="34">
          <cell r="A34">
            <v>35</v>
          </cell>
          <cell r="B34">
            <v>0.45</v>
          </cell>
        </row>
        <row r="35">
          <cell r="A35">
            <v>36</v>
          </cell>
          <cell r="B35">
            <v>0.46750000000000003</v>
          </cell>
        </row>
        <row r="36">
          <cell r="A36">
            <v>37</v>
          </cell>
          <cell r="B36">
            <v>0.45500000000000002</v>
          </cell>
        </row>
        <row r="37">
          <cell r="A37">
            <v>38</v>
          </cell>
          <cell r="B37">
            <v>0.45500000000000002</v>
          </cell>
        </row>
        <row r="38">
          <cell r="A38">
            <v>39</v>
          </cell>
          <cell r="B38">
            <v>0.46</v>
          </cell>
        </row>
        <row r="39">
          <cell r="A39">
            <v>40</v>
          </cell>
          <cell r="B39">
            <v>0.46750000000000003</v>
          </cell>
        </row>
        <row r="40">
          <cell r="A40">
            <v>41</v>
          </cell>
          <cell r="B40">
            <v>0.45750000000000002</v>
          </cell>
        </row>
        <row r="41">
          <cell r="A41">
            <v>42</v>
          </cell>
          <cell r="B41">
            <v>0.45750000000000002</v>
          </cell>
        </row>
        <row r="42">
          <cell r="A42">
            <v>43</v>
          </cell>
          <cell r="B42">
            <v>0.46250000000000002</v>
          </cell>
        </row>
        <row r="43">
          <cell r="A43">
            <v>44</v>
          </cell>
          <cell r="B43">
            <v>0.45750000000000002</v>
          </cell>
        </row>
        <row r="44">
          <cell r="A44">
            <v>45</v>
          </cell>
          <cell r="B44">
            <v>0.45500000000000002</v>
          </cell>
        </row>
        <row r="45">
          <cell r="A45">
            <v>46</v>
          </cell>
          <cell r="B45">
            <v>0.45500000000000002</v>
          </cell>
        </row>
        <row r="46">
          <cell r="A46">
            <v>47</v>
          </cell>
          <cell r="B46">
            <v>0.45250000000000001</v>
          </cell>
        </row>
        <row r="47">
          <cell r="A47">
            <v>48</v>
          </cell>
          <cell r="B47">
            <v>0.45250000000000001</v>
          </cell>
        </row>
        <row r="48">
          <cell r="A48">
            <v>49</v>
          </cell>
          <cell r="B48">
            <v>0.45250000000000001</v>
          </cell>
        </row>
        <row r="49">
          <cell r="A49">
            <v>50</v>
          </cell>
          <cell r="B49">
            <v>0.45500000000000002</v>
          </cell>
        </row>
        <row r="50">
          <cell r="A50">
            <v>51</v>
          </cell>
          <cell r="B50">
            <v>0.45</v>
          </cell>
        </row>
        <row r="51">
          <cell r="A51">
            <v>52</v>
          </cell>
          <cell r="B51">
            <v>0.45</v>
          </cell>
        </row>
        <row r="52">
          <cell r="A52">
            <v>53</v>
          </cell>
          <cell r="B52">
            <v>0.45250000000000001</v>
          </cell>
        </row>
        <row r="53">
          <cell r="A53">
            <v>54</v>
          </cell>
          <cell r="B53">
            <v>0.45</v>
          </cell>
        </row>
        <row r="54">
          <cell r="A54">
            <v>55</v>
          </cell>
          <cell r="B54">
            <v>0.46250000000000002</v>
          </cell>
        </row>
        <row r="55">
          <cell r="A55">
            <v>56</v>
          </cell>
          <cell r="B55">
            <v>0.44</v>
          </cell>
        </row>
        <row r="56">
          <cell r="A56">
            <v>57</v>
          </cell>
          <cell r="B56">
            <v>0.45250000000000001</v>
          </cell>
        </row>
        <row r="57">
          <cell r="A57">
            <v>58</v>
          </cell>
          <cell r="B57">
            <v>0.46</v>
          </cell>
        </row>
        <row r="58">
          <cell r="A58">
            <v>59</v>
          </cell>
          <cell r="B58">
            <v>0.45500000000000002</v>
          </cell>
        </row>
        <row r="59">
          <cell r="A59">
            <v>60</v>
          </cell>
          <cell r="B59">
            <v>0.45500000000000002</v>
          </cell>
        </row>
        <row r="60">
          <cell r="A60">
            <v>61</v>
          </cell>
          <cell r="B60">
            <v>0.45250000000000001</v>
          </cell>
        </row>
        <row r="61">
          <cell r="A61">
            <v>62</v>
          </cell>
          <cell r="B61">
            <v>0.45500000000000002</v>
          </cell>
        </row>
        <row r="62">
          <cell r="A62">
            <v>63</v>
          </cell>
          <cell r="B62">
            <v>0.43</v>
          </cell>
        </row>
        <row r="63">
          <cell r="A63">
            <v>64</v>
          </cell>
          <cell r="B63">
            <v>0.435</v>
          </cell>
        </row>
        <row r="64">
          <cell r="A64">
            <v>65</v>
          </cell>
          <cell r="B64">
            <v>0.435</v>
          </cell>
        </row>
        <row r="65">
          <cell r="A65">
            <v>71</v>
          </cell>
          <cell r="B65">
            <v>0.44500000000000001</v>
          </cell>
        </row>
        <row r="66">
          <cell r="A66">
            <v>72</v>
          </cell>
          <cell r="B66">
            <v>0.4375</v>
          </cell>
        </row>
        <row r="67">
          <cell r="A67">
            <v>73</v>
          </cell>
          <cell r="B67">
            <v>0.437</v>
          </cell>
        </row>
        <row r="68">
          <cell r="A68">
            <v>74</v>
          </cell>
          <cell r="B68">
            <v>0.43</v>
          </cell>
        </row>
        <row r="69">
          <cell r="A69">
            <v>75</v>
          </cell>
          <cell r="B69">
            <v>0.4325</v>
          </cell>
        </row>
        <row r="70">
          <cell r="A70">
            <v>76</v>
          </cell>
          <cell r="B70">
            <v>0.44</v>
          </cell>
        </row>
        <row r="71">
          <cell r="A71">
            <v>77</v>
          </cell>
          <cell r="B71">
            <v>0.435</v>
          </cell>
        </row>
        <row r="72">
          <cell r="A72">
            <v>78</v>
          </cell>
          <cell r="B72">
            <v>0.44</v>
          </cell>
        </row>
        <row r="73">
          <cell r="A73">
            <v>79</v>
          </cell>
          <cell r="B73">
            <v>0.44400000000000001</v>
          </cell>
        </row>
        <row r="74">
          <cell r="A74">
            <v>80</v>
          </cell>
          <cell r="B74">
            <v>0.436</v>
          </cell>
        </row>
        <row r="75">
          <cell r="A75">
            <v>81</v>
          </cell>
          <cell r="B75">
            <v>0.42699999999999999</v>
          </cell>
        </row>
        <row r="76">
          <cell r="A76">
            <v>82</v>
          </cell>
          <cell r="B76">
            <v>0.435</v>
          </cell>
        </row>
        <row r="77">
          <cell r="A77">
            <v>83</v>
          </cell>
          <cell r="B77">
            <v>0.44700000000000001</v>
          </cell>
        </row>
        <row r="78">
          <cell r="A78">
            <v>84</v>
          </cell>
          <cell r="B78">
            <v>0.441</v>
          </cell>
        </row>
        <row r="79">
          <cell r="A79">
            <v>85</v>
          </cell>
          <cell r="B79">
            <v>0.45</v>
          </cell>
        </row>
        <row r="80">
          <cell r="A80">
            <v>86</v>
          </cell>
          <cell r="B80">
            <v>0.441</v>
          </cell>
        </row>
        <row r="81">
          <cell r="A81">
            <v>87</v>
          </cell>
          <cell r="B81">
            <v>0.44500000000000001</v>
          </cell>
        </row>
        <row r="82">
          <cell r="A82">
            <v>88</v>
          </cell>
          <cell r="B82">
            <v>0.44</v>
          </cell>
        </row>
        <row r="83">
          <cell r="A83">
            <v>89</v>
          </cell>
          <cell r="B83">
            <v>0.40749999999999997</v>
          </cell>
        </row>
        <row r="84">
          <cell r="A84">
            <v>90</v>
          </cell>
          <cell r="B84">
            <v>0.43</v>
          </cell>
        </row>
        <row r="85">
          <cell r="A85">
            <v>91</v>
          </cell>
          <cell r="B85">
            <v>0.4325</v>
          </cell>
        </row>
        <row r="86">
          <cell r="A86">
            <v>92</v>
          </cell>
          <cell r="B86">
            <v>0.44</v>
          </cell>
        </row>
        <row r="87">
          <cell r="A87">
            <v>93</v>
          </cell>
          <cell r="B87">
            <v>0.39500000000000002</v>
          </cell>
        </row>
        <row r="88">
          <cell r="A88">
            <v>94</v>
          </cell>
          <cell r="B88">
            <v>0.42</v>
          </cell>
        </row>
        <row r="89">
          <cell r="A89">
            <v>95</v>
          </cell>
          <cell r="B89">
            <v>0.4</v>
          </cell>
        </row>
        <row r="90">
          <cell r="A90">
            <v>96</v>
          </cell>
          <cell r="B90">
            <v>0.42049999999999998</v>
          </cell>
        </row>
        <row r="91">
          <cell r="A91">
            <v>97</v>
          </cell>
          <cell r="B91">
            <v>0.42199999999999999</v>
          </cell>
        </row>
        <row r="92">
          <cell r="A92">
            <v>98</v>
          </cell>
          <cell r="B92">
            <v>0.41149999999999998</v>
          </cell>
        </row>
        <row r="93">
          <cell r="A93">
            <v>99</v>
          </cell>
          <cell r="B93">
            <v>0.41749999999999998</v>
          </cell>
        </row>
        <row r="94">
          <cell r="A94">
            <v>100</v>
          </cell>
          <cell r="B94">
            <v>0.438</v>
          </cell>
        </row>
        <row r="95">
          <cell r="A95">
            <v>101</v>
          </cell>
          <cell r="B95">
            <v>0.41499999999999998</v>
          </cell>
        </row>
        <row r="96">
          <cell r="A96">
            <v>102</v>
          </cell>
          <cell r="B96">
            <v>0.4425</v>
          </cell>
        </row>
        <row r="97">
          <cell r="A97">
            <v>103</v>
          </cell>
          <cell r="B97">
            <v>0.44500000000000001</v>
          </cell>
        </row>
        <row r="98">
          <cell r="A98">
            <v>104</v>
          </cell>
          <cell r="B98">
            <v>0.442</v>
          </cell>
        </row>
        <row r="99">
          <cell r="A99">
            <v>105</v>
          </cell>
          <cell r="B99">
            <v>0.436</v>
          </cell>
        </row>
        <row r="100">
          <cell r="A100">
            <v>106</v>
          </cell>
          <cell r="B100">
            <v>0.44750000000000001</v>
          </cell>
        </row>
        <row r="101">
          <cell r="A101">
            <v>107</v>
          </cell>
          <cell r="B101">
            <v>0.45250000000000001</v>
          </cell>
        </row>
        <row r="102">
          <cell r="A102">
            <v>108</v>
          </cell>
          <cell r="B102">
            <v>0.44750000000000001</v>
          </cell>
        </row>
        <row r="103">
          <cell r="A103">
            <v>109</v>
          </cell>
          <cell r="B103">
            <v>0.45150000000000001</v>
          </cell>
        </row>
        <row r="104">
          <cell r="A104">
            <v>110</v>
          </cell>
          <cell r="B104">
            <v>0.45350000000000001</v>
          </cell>
        </row>
        <row r="105">
          <cell r="A105">
            <v>111</v>
          </cell>
          <cell r="B105">
            <v>0.44600000000000001</v>
          </cell>
        </row>
        <row r="106">
          <cell r="A106">
            <v>112</v>
          </cell>
          <cell r="B106">
            <v>0.44750000000000001</v>
          </cell>
        </row>
        <row r="107">
          <cell r="A107">
            <v>113</v>
          </cell>
          <cell r="B107">
            <v>0.44</v>
          </cell>
        </row>
        <row r="108">
          <cell r="A108">
            <v>114</v>
          </cell>
          <cell r="B108">
            <v>0.44</v>
          </cell>
        </row>
        <row r="109">
          <cell r="A109">
            <v>115</v>
          </cell>
          <cell r="B109">
            <v>0.43</v>
          </cell>
        </row>
        <row r="110">
          <cell r="A110">
            <v>116</v>
          </cell>
          <cell r="B110">
            <v>0.4425</v>
          </cell>
        </row>
        <row r="111">
          <cell r="A111">
            <v>117</v>
          </cell>
          <cell r="B111">
            <v>0.44</v>
          </cell>
        </row>
        <row r="112">
          <cell r="A112">
            <v>118</v>
          </cell>
          <cell r="B112">
            <v>0.43</v>
          </cell>
        </row>
        <row r="113">
          <cell r="A113">
            <v>119</v>
          </cell>
          <cell r="B113">
            <v>0.42499999999999999</v>
          </cell>
        </row>
        <row r="114">
          <cell r="A114">
            <v>120</v>
          </cell>
          <cell r="B114">
            <v>0.43</v>
          </cell>
        </row>
        <row r="115">
          <cell r="A115">
            <v>121</v>
          </cell>
          <cell r="B115">
            <v>0.43</v>
          </cell>
        </row>
        <row r="116">
          <cell r="A116">
            <v>122</v>
          </cell>
          <cell r="B116">
            <v>0.4325</v>
          </cell>
        </row>
        <row r="117">
          <cell r="A117">
            <v>123</v>
          </cell>
          <cell r="B117">
            <v>0.4325</v>
          </cell>
        </row>
        <row r="118">
          <cell r="A118">
            <v>124</v>
          </cell>
          <cell r="B118">
            <v>0.4375</v>
          </cell>
        </row>
        <row r="119">
          <cell r="A119">
            <v>125</v>
          </cell>
          <cell r="B119">
            <v>0.4325</v>
          </cell>
        </row>
        <row r="120">
          <cell r="A120">
            <v>126</v>
          </cell>
          <cell r="B120">
            <v>0.42749999999999999</v>
          </cell>
        </row>
        <row r="121">
          <cell r="A121">
            <v>127</v>
          </cell>
          <cell r="B121">
            <v>0.4325</v>
          </cell>
        </row>
        <row r="122">
          <cell r="A122">
            <v>128</v>
          </cell>
          <cell r="B122">
            <v>0.42499999999999999</v>
          </cell>
        </row>
        <row r="123">
          <cell r="A123">
            <v>129</v>
          </cell>
          <cell r="B123">
            <v>0.43</v>
          </cell>
        </row>
        <row r="124">
          <cell r="A124">
            <v>130</v>
          </cell>
          <cell r="B124">
            <v>0.4335</v>
          </cell>
        </row>
        <row r="125">
          <cell r="A125">
            <v>131</v>
          </cell>
          <cell r="B125">
            <v>0.435</v>
          </cell>
        </row>
        <row r="126">
          <cell r="A126">
            <v>132</v>
          </cell>
          <cell r="B126">
            <v>0.39</v>
          </cell>
        </row>
        <row r="127">
          <cell r="A127">
            <v>133</v>
          </cell>
          <cell r="B127">
            <v>0.41</v>
          </cell>
        </row>
        <row r="128">
          <cell r="A128">
            <v>134</v>
          </cell>
          <cell r="B128">
            <v>0.42499999999999999</v>
          </cell>
        </row>
        <row r="129">
          <cell r="A129">
            <v>135</v>
          </cell>
          <cell r="B129">
            <v>0.43</v>
          </cell>
        </row>
        <row r="130">
          <cell r="A130">
            <v>136</v>
          </cell>
          <cell r="B130">
            <v>0.43049999999999999</v>
          </cell>
        </row>
        <row r="131">
          <cell r="A131">
            <v>137</v>
          </cell>
          <cell r="B131">
            <v>0.43049999999999999</v>
          </cell>
        </row>
        <row r="132">
          <cell r="A132">
            <v>138</v>
          </cell>
          <cell r="B132">
            <v>0.42299999999999999</v>
          </cell>
        </row>
        <row r="133">
          <cell r="A133">
            <v>139</v>
          </cell>
          <cell r="B133">
            <v>0.42749999999999999</v>
          </cell>
        </row>
        <row r="134">
          <cell r="A134">
            <v>140</v>
          </cell>
          <cell r="B134">
            <v>0.43</v>
          </cell>
        </row>
        <row r="135">
          <cell r="A135">
            <v>141</v>
          </cell>
          <cell r="B135">
            <v>0.4325</v>
          </cell>
        </row>
        <row r="136">
          <cell r="A136">
            <v>142</v>
          </cell>
          <cell r="B136">
            <v>0.4325</v>
          </cell>
        </row>
        <row r="137">
          <cell r="A137">
            <v>143</v>
          </cell>
          <cell r="B137">
            <v>0.442</v>
          </cell>
        </row>
        <row r="138">
          <cell r="A138">
            <v>144</v>
          </cell>
          <cell r="B138">
            <v>0.41499999999999998</v>
          </cell>
        </row>
        <row r="139">
          <cell r="A139">
            <v>145</v>
          </cell>
          <cell r="B139">
            <v>0.42699999999999999</v>
          </cell>
        </row>
        <row r="140">
          <cell r="A140">
            <v>146</v>
          </cell>
          <cell r="B140">
            <v>0.42499999999999999</v>
          </cell>
        </row>
        <row r="141">
          <cell r="A141">
            <v>147</v>
          </cell>
          <cell r="B141">
            <v>0.41499999999999998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irshendu Kumar Biswas" id="{7AE38317-B447-41C8-AAB7-4160CEB0EB4F}" userId="9b0aa054988387a5" providerId="Windows Live"/>
  <person displayName="AVIJIT SAHA" id="{B22142AC-4E00-4F3A-8636-8A79FB8650B7}" userId="caa18c3cd474e41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7-07T08:35:34.33" personId="{7AE38317-B447-41C8-AAB7-4160CEB0EB4F}" id="{8F9F708D-15AE-446F-A83F-4EBF3065EBE3}">
    <text>Central portion cannot be observed</text>
  </threadedComment>
  <threadedComment ref="A14" dT="2023-07-06T10:22:55.51" personId="{B22142AC-4E00-4F3A-8636-8A79FB8650B7}" id="{3073F299-87F0-47A9-B3BB-F8E0E372E652}">
    <text>Very less data points, full data gives exact value as kusumoto suggested but after leaving both tips we have only 6 readings so value is deviating</text>
  </threadedComment>
  <threadedComment ref="A24" dT="2023-07-07T08:34:51.65" personId="{7AE38317-B447-41C8-AAB7-4160CEB0EB4F}" id="{9C2E26C6-8C40-47B3-89C6-5EFD95C91798}">
    <text>Highly irregular data so only tips obliterated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4929-FC72-45D9-965A-FD438084799E}">
  <dimension ref="A1:AA27"/>
  <sheetViews>
    <sheetView zoomScaleNormal="100" workbookViewId="0">
      <selection activeCell="T26" sqref="T26"/>
    </sheetView>
  </sheetViews>
  <sheetFormatPr defaultRowHeight="15" customHeight="1" x14ac:dyDescent="0.3"/>
  <cols>
    <col min="1" max="1" width="10.44140625" customWidth="1"/>
    <col min="11" max="11" width="7.88671875" customWidth="1"/>
    <col min="13" max="13" width="23.33203125" hidden="1" customWidth="1"/>
    <col min="14" max="14" width="23.21875" hidden="1" customWidth="1"/>
    <col min="15" max="15" width="24.33203125" hidden="1" customWidth="1"/>
    <col min="16" max="16" width="20.77734375" bestFit="1" customWidth="1"/>
    <col min="17" max="17" width="24.5546875" bestFit="1" customWidth="1"/>
    <col min="18" max="18" width="15.21875" bestFit="1" customWidth="1"/>
    <col min="19" max="19" width="11.88671875" customWidth="1"/>
    <col min="20" max="20" width="11.5546875" customWidth="1"/>
    <col min="21" max="21" width="12.77734375" customWidth="1"/>
    <col min="22" max="22" width="13" customWidth="1"/>
  </cols>
  <sheetData>
    <row r="1" spans="1:27" ht="18" x14ac:dyDescent="0.3">
      <c r="A1" s="6" t="s">
        <v>0</v>
      </c>
      <c r="B1" s="81" t="s">
        <v>1</v>
      </c>
      <c r="C1" s="82"/>
      <c r="D1" s="83"/>
      <c r="E1" s="81" t="s">
        <v>2</v>
      </c>
      <c r="F1" s="82"/>
      <c r="G1" s="83"/>
      <c r="H1" s="81" t="s">
        <v>3</v>
      </c>
      <c r="I1" s="82"/>
      <c r="J1" s="83"/>
      <c r="K1" s="6" t="s">
        <v>4</v>
      </c>
      <c r="L1" s="1" t="s">
        <v>5</v>
      </c>
      <c r="M1" s="1" t="s">
        <v>32</v>
      </c>
      <c r="N1" s="1" t="s">
        <v>33</v>
      </c>
      <c r="O1" s="1" t="s">
        <v>34</v>
      </c>
      <c r="P1" s="1" t="s">
        <v>45</v>
      </c>
      <c r="Q1" s="1" t="s">
        <v>46</v>
      </c>
      <c r="R1" s="1" t="s">
        <v>39</v>
      </c>
      <c r="S1" s="17"/>
      <c r="T1" s="9"/>
      <c r="U1" s="9"/>
      <c r="V1" s="9"/>
    </row>
    <row r="2" spans="1:27" ht="14.4" x14ac:dyDescent="0.3">
      <c r="A2" s="38" t="s">
        <v>6</v>
      </c>
      <c r="B2" s="2">
        <v>2720</v>
      </c>
      <c r="C2" s="4">
        <v>2737.3896530000002</v>
      </c>
      <c r="D2" s="8">
        <v>2843.02</v>
      </c>
      <c r="E2" s="2">
        <v>19.600000000000001</v>
      </c>
      <c r="F2" s="4">
        <v>19.73214729</v>
      </c>
      <c r="G2" s="8">
        <v>19.63</v>
      </c>
      <c r="H2" s="3">
        <f t="shared" ref="H2:H9" si="0">E2/B2</f>
        <v>7.2058823529411774E-3</v>
      </c>
      <c r="I2" s="5">
        <f t="shared" ref="I2:I9" si="1">F2/C2</f>
        <v>7.2083808998016988E-3</v>
      </c>
      <c r="J2" s="15">
        <f t="shared" ref="J2:J9" si="2">G2/D2</f>
        <v>6.9046295840338792E-3</v>
      </c>
      <c r="K2" s="7">
        <v>1</v>
      </c>
      <c r="L2" s="7">
        <v>0.68</v>
      </c>
      <c r="M2" s="12">
        <v>92</v>
      </c>
      <c r="N2" s="12">
        <v>51</v>
      </c>
      <c r="O2" s="12">
        <f>ROUND(100*(N2/M2),3)</f>
        <v>55.435000000000002</v>
      </c>
      <c r="P2" s="12">
        <f>B2</f>
        <v>2720</v>
      </c>
      <c r="Q2" s="12">
        <v>1000</v>
      </c>
      <c r="R2" s="12">
        <f>ROUND(100*(Q2/P2),3)</f>
        <v>36.765000000000001</v>
      </c>
      <c r="S2" s="9"/>
      <c r="T2" s="9"/>
      <c r="U2" s="9"/>
      <c r="V2" s="9"/>
    </row>
    <row r="3" spans="1:27" ht="14.4" x14ac:dyDescent="0.3">
      <c r="A3" s="38" t="s">
        <v>7</v>
      </c>
      <c r="B3" s="2">
        <v>610</v>
      </c>
      <c r="C3" s="4">
        <v>629.92144040000005</v>
      </c>
      <c r="D3" s="8">
        <v>628</v>
      </c>
      <c r="E3" s="2">
        <v>5</v>
      </c>
      <c r="F3" s="4">
        <v>5.1912371220000004</v>
      </c>
      <c r="G3" s="8">
        <v>4.3600000000000003</v>
      </c>
      <c r="H3" s="3">
        <f t="shared" si="0"/>
        <v>8.1967213114754103E-3</v>
      </c>
      <c r="I3" s="5">
        <f t="shared" si="1"/>
        <v>8.241086568991151E-3</v>
      </c>
      <c r="J3" s="15">
        <f t="shared" si="2"/>
        <v>6.9426751592356695E-3</v>
      </c>
      <c r="K3" s="7">
        <v>2</v>
      </c>
      <c r="L3" s="7">
        <v>0.36</v>
      </c>
      <c r="M3" s="12">
        <v>35</v>
      </c>
      <c r="N3" s="12">
        <v>18</v>
      </c>
      <c r="O3" s="12">
        <f t="shared" ref="O3:O25" si="3">ROUND(100*(N3/M3),3)</f>
        <v>51.429000000000002</v>
      </c>
      <c r="P3" s="12">
        <f t="shared" ref="P3:P25" si="4">B3</f>
        <v>610</v>
      </c>
      <c r="Q3" s="12">
        <v>210</v>
      </c>
      <c r="R3" s="12">
        <f t="shared" ref="R3:R25" si="5">ROUND(100*(Q3/P3),3)</f>
        <v>34.426000000000002</v>
      </c>
      <c r="S3" s="9"/>
      <c r="T3" s="9"/>
      <c r="U3" s="9"/>
      <c r="V3" s="9"/>
    </row>
    <row r="4" spans="1:27" ht="14.4" x14ac:dyDescent="0.3">
      <c r="A4" s="38" t="s">
        <v>8</v>
      </c>
      <c r="B4" s="2">
        <v>2640</v>
      </c>
      <c r="C4" s="4">
        <v>2608.760773</v>
      </c>
      <c r="D4" s="8">
        <v>2598.36</v>
      </c>
      <c r="E4" s="2">
        <v>18</v>
      </c>
      <c r="F4" s="4">
        <v>18.063578660000001</v>
      </c>
      <c r="G4" s="8">
        <v>18.260000000000002</v>
      </c>
      <c r="H4" s="3">
        <f t="shared" si="0"/>
        <v>6.8181818181818179E-3</v>
      </c>
      <c r="I4" s="5">
        <f t="shared" si="1"/>
        <v>6.9241989710031576E-3</v>
      </c>
      <c r="J4" s="15">
        <f t="shared" si="2"/>
        <v>7.0275096599393466E-3</v>
      </c>
      <c r="K4" s="7">
        <v>1</v>
      </c>
      <c r="L4" s="7">
        <v>0.56000000000000005</v>
      </c>
      <c r="M4" s="12">
        <v>91</v>
      </c>
      <c r="N4" s="12">
        <v>51</v>
      </c>
      <c r="O4" s="12">
        <f t="shared" si="3"/>
        <v>56.043999999999997</v>
      </c>
      <c r="P4" s="12">
        <f t="shared" si="4"/>
        <v>2640</v>
      </c>
      <c r="Q4" s="12">
        <v>1100</v>
      </c>
      <c r="R4" s="12">
        <f t="shared" si="5"/>
        <v>41.667000000000002</v>
      </c>
      <c r="S4" s="9"/>
      <c r="T4" s="9"/>
      <c r="U4" s="9"/>
      <c r="V4" s="9"/>
    </row>
    <row r="5" spans="1:27" ht="14.4" x14ac:dyDescent="0.3">
      <c r="A5" s="38" t="s">
        <v>9</v>
      </c>
      <c r="B5" s="2">
        <v>190</v>
      </c>
      <c r="C5" s="4">
        <v>190.39636350000001</v>
      </c>
      <c r="D5" s="8">
        <v>158.44</v>
      </c>
      <c r="E5" s="2">
        <v>3.1</v>
      </c>
      <c r="F5" s="4">
        <v>2.916392433</v>
      </c>
      <c r="G5" s="8">
        <v>2.52</v>
      </c>
      <c r="H5" s="3">
        <f t="shared" si="0"/>
        <v>1.6315789473684211E-2</v>
      </c>
      <c r="I5" s="5">
        <f t="shared" si="1"/>
        <v>1.5317479700708674E-2</v>
      </c>
      <c r="J5" s="15">
        <f t="shared" si="2"/>
        <v>1.5905074476142388E-2</v>
      </c>
      <c r="K5" s="7">
        <v>1</v>
      </c>
      <c r="L5" s="7">
        <v>0.63</v>
      </c>
      <c r="M5" s="12">
        <v>36</v>
      </c>
      <c r="N5" s="12">
        <v>12</v>
      </c>
      <c r="O5" s="12">
        <f t="shared" si="3"/>
        <v>33.332999999999998</v>
      </c>
      <c r="P5" s="12">
        <f t="shared" si="4"/>
        <v>190</v>
      </c>
      <c r="Q5" s="12">
        <v>55</v>
      </c>
      <c r="R5" s="12">
        <f t="shared" si="5"/>
        <v>28.946999999999999</v>
      </c>
      <c r="S5" s="9"/>
      <c r="T5" s="9"/>
      <c r="U5" s="9"/>
      <c r="V5" s="9"/>
    </row>
    <row r="6" spans="1:27" ht="14.4" x14ac:dyDescent="0.3">
      <c r="A6" s="38" t="s">
        <v>10</v>
      </c>
      <c r="B6" s="2">
        <v>3200</v>
      </c>
      <c r="C6" s="4">
        <v>3378</v>
      </c>
      <c r="D6" s="8">
        <v>3043.76</v>
      </c>
      <c r="E6" s="2">
        <v>42</v>
      </c>
      <c r="F6" s="4">
        <v>41.654000000000003</v>
      </c>
      <c r="G6" s="8">
        <v>41.23</v>
      </c>
      <c r="H6" s="3">
        <f t="shared" si="0"/>
        <v>1.3125E-2</v>
      </c>
      <c r="I6" s="5">
        <f t="shared" si="1"/>
        <v>1.2330965068087627E-2</v>
      </c>
      <c r="J6" s="15">
        <f t="shared" si="2"/>
        <v>1.3545746050936997E-2</v>
      </c>
      <c r="K6" s="7">
        <v>1</v>
      </c>
      <c r="L6" s="7">
        <v>0.67</v>
      </c>
      <c r="M6" s="12">
        <v>37</v>
      </c>
      <c r="N6" s="12">
        <v>25</v>
      </c>
      <c r="O6" s="12">
        <f t="shared" si="3"/>
        <v>67.567999999999998</v>
      </c>
      <c r="P6" s="12">
        <f t="shared" si="4"/>
        <v>3200</v>
      </c>
      <c r="Q6" s="12">
        <v>1300</v>
      </c>
      <c r="R6" s="12">
        <f t="shared" si="5"/>
        <v>40.625</v>
      </c>
      <c r="S6" s="9"/>
      <c r="T6" s="9"/>
      <c r="U6" s="9"/>
      <c r="V6" s="9"/>
    </row>
    <row r="7" spans="1:27" ht="14.4" x14ac:dyDescent="0.3">
      <c r="A7" s="38" t="s">
        <v>11</v>
      </c>
      <c r="B7" s="2">
        <v>2200</v>
      </c>
      <c r="C7" s="4">
        <v>2284.8149800000001</v>
      </c>
      <c r="D7" s="8">
        <v>2385.91</v>
      </c>
      <c r="E7" s="2">
        <v>14</v>
      </c>
      <c r="F7" s="4">
        <v>14.714798589999999</v>
      </c>
      <c r="G7" s="8">
        <v>14.16</v>
      </c>
      <c r="H7" s="3">
        <f t="shared" si="0"/>
        <v>6.3636363636363638E-3</v>
      </c>
      <c r="I7" s="5">
        <f t="shared" si="1"/>
        <v>6.4402582785937435E-3</v>
      </c>
      <c r="J7" s="15">
        <f t="shared" si="2"/>
        <v>5.9348424710068699E-3</v>
      </c>
      <c r="K7" s="7">
        <v>1</v>
      </c>
      <c r="L7" s="7">
        <v>0.51</v>
      </c>
      <c r="M7" s="12">
        <v>85</v>
      </c>
      <c r="N7" s="12">
        <v>41</v>
      </c>
      <c r="O7" s="12">
        <f t="shared" si="3"/>
        <v>48.234999999999999</v>
      </c>
      <c r="P7" s="12">
        <f t="shared" si="4"/>
        <v>2200</v>
      </c>
      <c r="Q7" s="12">
        <v>800</v>
      </c>
      <c r="R7" s="12">
        <f t="shared" si="5"/>
        <v>36.363999999999997</v>
      </c>
      <c r="S7" s="9"/>
      <c r="T7" s="9"/>
      <c r="U7" s="9"/>
      <c r="V7" s="9"/>
    </row>
    <row r="8" spans="1:27" ht="14.4" x14ac:dyDescent="0.3">
      <c r="A8" s="38" t="s">
        <v>12</v>
      </c>
      <c r="B8" s="2">
        <v>4000</v>
      </c>
      <c r="C8" s="4">
        <v>3898.1561689999999</v>
      </c>
      <c r="D8" s="8">
        <v>4380.2</v>
      </c>
      <c r="E8" s="2">
        <v>8</v>
      </c>
      <c r="F8" s="4">
        <v>9.1414067729999999</v>
      </c>
      <c r="G8" s="8">
        <v>7.01</v>
      </c>
      <c r="H8" s="3">
        <f t="shared" si="0"/>
        <v>2E-3</v>
      </c>
      <c r="I8" s="5">
        <f t="shared" si="1"/>
        <v>2.3450591450637184E-3</v>
      </c>
      <c r="J8" s="15">
        <f t="shared" si="2"/>
        <v>1.6003835441304049E-3</v>
      </c>
      <c r="K8" s="7">
        <v>2</v>
      </c>
      <c r="L8" s="7">
        <v>0.5</v>
      </c>
      <c r="M8" s="12">
        <v>79</v>
      </c>
      <c r="N8" s="12">
        <v>34</v>
      </c>
      <c r="O8" s="12">
        <f t="shared" si="3"/>
        <v>43.037999999999997</v>
      </c>
      <c r="P8" s="12">
        <f t="shared" si="4"/>
        <v>4000</v>
      </c>
      <c r="Q8" s="12">
        <v>950</v>
      </c>
      <c r="R8" s="12">
        <f t="shared" si="5"/>
        <v>23.75</v>
      </c>
      <c r="S8" s="9"/>
      <c r="T8" s="9"/>
      <c r="U8" s="9"/>
      <c r="V8" s="9"/>
    </row>
    <row r="9" spans="1:27" ht="14.4" x14ac:dyDescent="0.3">
      <c r="A9" s="16" t="s">
        <v>13</v>
      </c>
      <c r="B9" s="2">
        <v>1660</v>
      </c>
      <c r="C9" s="4">
        <v>1691.8686680000001</v>
      </c>
      <c r="D9" s="8">
        <v>1678.8</v>
      </c>
      <c r="E9" s="2">
        <v>4.5</v>
      </c>
      <c r="F9" s="4">
        <v>3.8752358519999999</v>
      </c>
      <c r="G9" s="8">
        <v>4.59</v>
      </c>
      <c r="H9" s="3">
        <f t="shared" si="0"/>
        <v>2.7108433734939759E-3</v>
      </c>
      <c r="I9" s="5">
        <f t="shared" si="1"/>
        <v>2.2905063054220469E-3</v>
      </c>
      <c r="J9" s="15">
        <f t="shared" si="2"/>
        <v>2.7340957827019299E-3</v>
      </c>
      <c r="K9" s="7">
        <v>1</v>
      </c>
      <c r="L9" s="7">
        <v>0.43</v>
      </c>
      <c r="M9" s="12">
        <v>33</v>
      </c>
      <c r="N9" s="12">
        <v>18</v>
      </c>
      <c r="O9" s="18">
        <f t="shared" si="3"/>
        <v>54.545000000000002</v>
      </c>
      <c r="P9" s="18">
        <f t="shared" si="4"/>
        <v>1660</v>
      </c>
      <c r="Q9" s="18">
        <v>170</v>
      </c>
      <c r="R9" s="18">
        <f t="shared" si="5"/>
        <v>10.241</v>
      </c>
      <c r="S9" s="9"/>
      <c r="T9" s="9"/>
      <c r="U9" s="9"/>
      <c r="V9" s="9"/>
    </row>
    <row r="10" spans="1:27" ht="18" x14ac:dyDescent="0.3">
      <c r="A10" s="38" t="s">
        <v>0</v>
      </c>
      <c r="B10" s="81" t="s">
        <v>42</v>
      </c>
      <c r="C10" s="82"/>
      <c r="D10" s="83"/>
      <c r="E10" s="81" t="s">
        <v>43</v>
      </c>
      <c r="F10" s="82"/>
      <c r="G10" s="83"/>
      <c r="H10" s="81" t="s">
        <v>3</v>
      </c>
      <c r="I10" s="82"/>
      <c r="J10" s="83"/>
      <c r="K10" s="6" t="s">
        <v>4</v>
      </c>
      <c r="L10" s="1" t="s">
        <v>5</v>
      </c>
      <c r="M10" s="1"/>
      <c r="N10" s="1"/>
      <c r="O10" s="1"/>
      <c r="P10" s="1" t="s">
        <v>48</v>
      </c>
      <c r="Q10" s="1" t="s">
        <v>47</v>
      </c>
      <c r="R10" s="1" t="s">
        <v>39</v>
      </c>
      <c r="S10" s="9"/>
      <c r="T10" s="9"/>
      <c r="U10" s="9"/>
      <c r="V10" s="9"/>
    </row>
    <row r="11" spans="1:27" ht="14.4" x14ac:dyDescent="0.3">
      <c r="A11" s="16" t="s">
        <v>14</v>
      </c>
      <c r="B11" s="2">
        <v>169.4</v>
      </c>
      <c r="C11" s="10">
        <v>180.33</v>
      </c>
      <c r="D11" s="7">
        <v>152.16</v>
      </c>
      <c r="E11" s="2">
        <v>0.8</v>
      </c>
      <c r="F11" s="10">
        <v>0.86</v>
      </c>
      <c r="G11" s="7">
        <v>0.67</v>
      </c>
      <c r="H11" s="3">
        <v>4.0000000000000001E-3</v>
      </c>
      <c r="I11" s="5">
        <v>4.0000000000000001E-3</v>
      </c>
      <c r="J11" s="15">
        <f t="shared" ref="J11:J25" si="6">G11/D11</f>
        <v>4.4032597266035756E-3</v>
      </c>
      <c r="K11" s="7">
        <v>1</v>
      </c>
      <c r="L11" s="7">
        <v>0.64</v>
      </c>
      <c r="M11" s="12">
        <v>26</v>
      </c>
      <c r="N11" s="12">
        <v>18</v>
      </c>
      <c r="O11" s="19">
        <f t="shared" si="3"/>
        <v>69.230999999999995</v>
      </c>
      <c r="P11" s="19">
        <f t="shared" si="4"/>
        <v>169.4</v>
      </c>
      <c r="Q11" s="19">
        <f>111.1164-10.9739</f>
        <v>100.1425</v>
      </c>
      <c r="R11" s="19">
        <f t="shared" si="5"/>
        <v>59.116</v>
      </c>
      <c r="S11" s="35"/>
      <c r="T11" s="85" t="s">
        <v>44</v>
      </c>
      <c r="U11" s="86"/>
      <c r="V11" s="87"/>
    </row>
    <row r="12" spans="1:27" ht="14.4" x14ac:dyDescent="0.3">
      <c r="A12" s="16" t="s">
        <v>15</v>
      </c>
      <c r="B12" s="2">
        <v>150.6</v>
      </c>
      <c r="C12" s="10">
        <v>157.89709999999999</v>
      </c>
      <c r="D12" s="7">
        <v>135.6</v>
      </c>
      <c r="E12" s="2">
        <v>1.2</v>
      </c>
      <c r="F12" s="10">
        <v>1.426234</v>
      </c>
      <c r="G12" s="7">
        <v>1.04</v>
      </c>
      <c r="H12" s="3">
        <v>7.0000000000000001E-3</v>
      </c>
      <c r="I12" s="5">
        <v>9.0329999999999994E-3</v>
      </c>
      <c r="J12" s="15">
        <f t="shared" si="6"/>
        <v>7.6696165191740421E-3</v>
      </c>
      <c r="K12" s="7">
        <v>1</v>
      </c>
      <c r="L12" s="7">
        <v>0.56999999999999995</v>
      </c>
      <c r="M12" s="12">
        <v>21</v>
      </c>
      <c r="N12" s="12">
        <v>11</v>
      </c>
      <c r="O12" s="12">
        <f t="shared" si="3"/>
        <v>52.381</v>
      </c>
      <c r="P12" s="12">
        <f t="shared" si="4"/>
        <v>150.6</v>
      </c>
      <c r="Q12" s="12">
        <f>119.518-50</f>
        <v>69.518000000000001</v>
      </c>
      <c r="R12" s="12">
        <f t="shared" si="5"/>
        <v>46.161000000000001</v>
      </c>
      <c r="S12" s="36"/>
      <c r="T12" s="85" t="s">
        <v>69</v>
      </c>
      <c r="U12" s="86"/>
      <c r="V12" s="87"/>
    </row>
    <row r="13" spans="1:27" ht="14.4" x14ac:dyDescent="0.3">
      <c r="A13" s="16" t="s">
        <v>16</v>
      </c>
      <c r="B13" s="2">
        <v>198.2</v>
      </c>
      <c r="C13" s="10">
        <v>195.23699999999999</v>
      </c>
      <c r="D13" s="7">
        <v>170.96</v>
      </c>
      <c r="E13" s="2">
        <v>2.4</v>
      </c>
      <c r="F13" s="10">
        <v>2.588978</v>
      </c>
      <c r="G13" s="7">
        <v>2.11</v>
      </c>
      <c r="H13" s="3">
        <v>1.205E-2</v>
      </c>
      <c r="I13" s="5">
        <v>1.3261E-2</v>
      </c>
      <c r="J13" s="15">
        <f t="shared" si="6"/>
        <v>1.2342068320074871E-2</v>
      </c>
      <c r="K13" s="7">
        <v>1</v>
      </c>
      <c r="L13" s="7">
        <v>0.57999999999999996</v>
      </c>
      <c r="M13" s="12">
        <v>26</v>
      </c>
      <c r="N13" s="12">
        <v>16</v>
      </c>
      <c r="O13" s="12">
        <f t="shared" si="3"/>
        <v>61.537999999999997</v>
      </c>
      <c r="P13" s="12">
        <f t="shared" si="4"/>
        <v>198.2</v>
      </c>
      <c r="Q13" s="12">
        <f>174.415-64.223</f>
        <v>110.19199999999999</v>
      </c>
      <c r="R13" s="12">
        <f t="shared" si="5"/>
        <v>55.595999999999997</v>
      </c>
      <c r="S13" s="21"/>
      <c r="T13" s="84" t="s">
        <v>70</v>
      </c>
      <c r="U13" s="84"/>
      <c r="V13" s="84"/>
    </row>
    <row r="14" spans="1:27" ht="14.4" x14ac:dyDescent="0.3">
      <c r="A14" s="16" t="s">
        <v>17</v>
      </c>
      <c r="B14" s="2">
        <v>212.2</v>
      </c>
      <c r="C14" s="10">
        <v>222.89089999999999</v>
      </c>
      <c r="D14" s="7">
        <v>204.28</v>
      </c>
      <c r="E14" s="2">
        <v>1.4</v>
      </c>
      <c r="F14" s="10">
        <v>1.5603579999999999</v>
      </c>
      <c r="G14" s="7">
        <v>1.34</v>
      </c>
      <c r="H14" s="3">
        <v>6.5789999999999998E-3</v>
      </c>
      <c r="I14" s="5">
        <v>7.0010000000000003E-3</v>
      </c>
      <c r="J14" s="15">
        <f t="shared" si="6"/>
        <v>6.5596240454278447E-3</v>
      </c>
      <c r="K14" s="7">
        <v>1</v>
      </c>
      <c r="L14" s="7">
        <v>0.43</v>
      </c>
      <c r="M14" s="12">
        <v>40</v>
      </c>
      <c r="N14" s="12">
        <v>18</v>
      </c>
      <c r="O14" s="12">
        <f t="shared" si="3"/>
        <v>45</v>
      </c>
      <c r="P14" s="12">
        <f t="shared" si="4"/>
        <v>212.2</v>
      </c>
      <c r="Q14" s="12">
        <f>169.6755-84.6856</f>
        <v>84.989900000000006</v>
      </c>
      <c r="R14" s="12">
        <f t="shared" si="5"/>
        <v>40.052</v>
      </c>
      <c r="S14" s="9"/>
      <c r="T14" s="9"/>
      <c r="U14" s="9"/>
      <c r="V14" s="9"/>
      <c r="W14" s="9"/>
      <c r="X14" s="9"/>
      <c r="Y14" s="9"/>
      <c r="Z14" s="9"/>
      <c r="AA14" s="9"/>
    </row>
    <row r="15" spans="1:27" ht="14.4" x14ac:dyDescent="0.3">
      <c r="A15" s="16" t="s">
        <v>18</v>
      </c>
      <c r="B15" s="2">
        <v>86.6</v>
      </c>
      <c r="C15" s="10">
        <v>73.685280000000006</v>
      </c>
      <c r="D15" s="7">
        <v>74.650000000000006</v>
      </c>
      <c r="E15" s="2">
        <v>1</v>
      </c>
      <c r="F15" s="10">
        <v>1.2998670000000001</v>
      </c>
      <c r="G15" s="7">
        <v>1.2</v>
      </c>
      <c r="H15" s="3">
        <v>1.15E-2</v>
      </c>
      <c r="I15" s="5">
        <v>1.7641E-2</v>
      </c>
      <c r="J15" s="15">
        <f t="shared" si="6"/>
        <v>1.6075016744809108E-2</v>
      </c>
      <c r="K15" s="7">
        <v>1</v>
      </c>
      <c r="L15" s="7">
        <v>0.33</v>
      </c>
      <c r="M15" s="12">
        <v>22</v>
      </c>
      <c r="N15" s="12">
        <v>10</v>
      </c>
      <c r="O15" s="12">
        <f t="shared" si="3"/>
        <v>45.454999999999998</v>
      </c>
      <c r="P15" s="12">
        <f t="shared" si="4"/>
        <v>86.6</v>
      </c>
      <c r="Q15" s="12">
        <f>52.93399-20.17115</f>
        <v>32.762839999999997</v>
      </c>
      <c r="R15" s="12">
        <f t="shared" si="5"/>
        <v>37.832000000000001</v>
      </c>
      <c r="S15" s="9"/>
      <c r="T15" s="9"/>
      <c r="U15" s="9"/>
      <c r="V15" s="9"/>
    </row>
    <row r="16" spans="1:27" ht="14.4" x14ac:dyDescent="0.3">
      <c r="A16" s="117" t="s">
        <v>27</v>
      </c>
      <c r="B16" s="2">
        <v>114.2</v>
      </c>
      <c r="C16" s="10">
        <v>215.74440000000001</v>
      </c>
      <c r="D16" s="7">
        <v>119.9</v>
      </c>
      <c r="E16" s="2">
        <v>1.4</v>
      </c>
      <c r="F16" s="10">
        <v>1.5191669999999999</v>
      </c>
      <c r="G16" s="7">
        <v>1.47</v>
      </c>
      <c r="H16" s="3">
        <v>1.2259193999999999E-2</v>
      </c>
      <c r="I16" s="5">
        <v>7.0419999999999996E-3</v>
      </c>
      <c r="J16" s="15">
        <f>G16/D16</f>
        <v>1.226021684737281E-2</v>
      </c>
      <c r="K16" s="7">
        <v>1</v>
      </c>
      <c r="L16" s="7">
        <v>0.56999999999999995</v>
      </c>
      <c r="M16" s="12">
        <v>27</v>
      </c>
      <c r="N16" s="12">
        <v>11</v>
      </c>
      <c r="O16" s="12">
        <f>ROUND(100*(N16/M16),3)</f>
        <v>40.741</v>
      </c>
      <c r="P16" s="12">
        <f>B16</f>
        <v>114.2</v>
      </c>
      <c r="Q16" s="12">
        <f>94.21182-55.91133</f>
        <v>38.300490000000003</v>
      </c>
      <c r="R16" s="12">
        <f>ROUND(100*(Q16/P16),3)</f>
        <v>33.537999999999997</v>
      </c>
      <c r="S16" s="9"/>
      <c r="T16" s="9"/>
      <c r="U16" s="9"/>
      <c r="V16" s="9"/>
    </row>
    <row r="17" spans="1:22" ht="14.4" x14ac:dyDescent="0.3">
      <c r="A17" s="16" t="s">
        <v>28</v>
      </c>
      <c r="B17" s="2">
        <v>234</v>
      </c>
      <c r="C17" s="10">
        <v>204.54580000000001</v>
      </c>
      <c r="D17" s="7">
        <v>187.43</v>
      </c>
      <c r="E17" s="2">
        <v>1.4</v>
      </c>
      <c r="F17" s="10">
        <v>1.715991</v>
      </c>
      <c r="G17" s="7">
        <v>1.27</v>
      </c>
      <c r="H17" s="3">
        <v>5.9880000000000003E-3</v>
      </c>
      <c r="I17" s="5">
        <v>8.3890000000000006E-3</v>
      </c>
      <c r="J17" s="15">
        <f>G17/D17</f>
        <v>6.7758629888491706E-3</v>
      </c>
      <c r="K17" s="7">
        <v>1</v>
      </c>
      <c r="L17" s="7">
        <v>0.35</v>
      </c>
      <c r="M17" s="12">
        <v>45</v>
      </c>
      <c r="N17" s="12">
        <v>21</v>
      </c>
      <c r="O17" s="12">
        <f>ROUND(100*(N17/M17),3)</f>
        <v>46.667000000000002</v>
      </c>
      <c r="P17" s="12">
        <f>B17</f>
        <v>234</v>
      </c>
      <c r="Q17" s="12">
        <f>174.75-75.25</f>
        <v>99.5</v>
      </c>
      <c r="R17" s="12">
        <f>ROUND(100*(Q17/P17),3)</f>
        <v>42.521000000000001</v>
      </c>
      <c r="S17" s="9"/>
      <c r="T17" s="9"/>
      <c r="U17" s="9"/>
      <c r="V17" s="9"/>
    </row>
    <row r="18" spans="1:22" ht="14.4" x14ac:dyDescent="0.3">
      <c r="A18" s="16" t="s">
        <v>19</v>
      </c>
      <c r="B18" s="2">
        <v>196.6</v>
      </c>
      <c r="C18" s="10">
        <v>198.93450000000001</v>
      </c>
      <c r="D18" s="7">
        <v>166.55</v>
      </c>
      <c r="E18" s="2">
        <v>0.8</v>
      </c>
      <c r="F18" s="10">
        <v>1.1623570000000001</v>
      </c>
      <c r="G18" s="7">
        <v>0.74</v>
      </c>
      <c r="H18" s="3">
        <v>4.065E-3</v>
      </c>
      <c r="I18" s="5">
        <v>5.8430000000000001E-3</v>
      </c>
      <c r="J18" s="15">
        <f t="shared" si="6"/>
        <v>4.4431101771239866E-3</v>
      </c>
      <c r="K18" s="7">
        <v>1</v>
      </c>
      <c r="L18" s="7">
        <v>0.6</v>
      </c>
      <c r="M18" s="12">
        <v>38</v>
      </c>
      <c r="N18" s="12">
        <v>24</v>
      </c>
      <c r="O18" s="12">
        <f t="shared" si="3"/>
        <v>63.158000000000001</v>
      </c>
      <c r="P18" s="12">
        <f t="shared" si="4"/>
        <v>196.6</v>
      </c>
      <c r="Q18" s="12">
        <f>160.5-45.667</f>
        <v>114.833</v>
      </c>
      <c r="R18" s="12">
        <f t="shared" si="5"/>
        <v>58.408999999999999</v>
      </c>
      <c r="S18" s="9"/>
      <c r="T18" s="9"/>
      <c r="U18" s="9"/>
      <c r="V18" s="9"/>
    </row>
    <row r="19" spans="1:22" ht="14.4" x14ac:dyDescent="0.3">
      <c r="A19" s="16" t="s">
        <v>20</v>
      </c>
      <c r="B19" s="2">
        <v>144</v>
      </c>
      <c r="C19" s="10">
        <v>134.2405</v>
      </c>
      <c r="D19" s="7">
        <v>129.65</v>
      </c>
      <c r="E19" s="2">
        <v>0.6</v>
      </c>
      <c r="F19" s="10">
        <v>0.71092200000000005</v>
      </c>
      <c r="G19" s="7">
        <v>0.61</v>
      </c>
      <c r="H19" s="3">
        <v>4.1669999999999997E-3</v>
      </c>
      <c r="I19" s="5">
        <v>5.2960000000000004E-3</v>
      </c>
      <c r="J19" s="15">
        <f t="shared" si="6"/>
        <v>4.704974932510605E-3</v>
      </c>
      <c r="K19" s="7">
        <v>1</v>
      </c>
      <c r="L19" s="7">
        <v>0.5</v>
      </c>
      <c r="M19" s="12">
        <v>21</v>
      </c>
      <c r="N19" s="12">
        <v>8</v>
      </c>
      <c r="O19" s="12">
        <f t="shared" si="3"/>
        <v>38.094999999999999</v>
      </c>
      <c r="P19" s="12">
        <f t="shared" si="4"/>
        <v>144</v>
      </c>
      <c r="Q19" s="12">
        <f>79.585-39.558</f>
        <v>40.026999999999994</v>
      </c>
      <c r="R19" s="12">
        <f t="shared" si="5"/>
        <v>27.797000000000001</v>
      </c>
      <c r="S19" s="9"/>
      <c r="T19" s="9"/>
      <c r="U19" s="9"/>
      <c r="V19" s="9"/>
    </row>
    <row r="20" spans="1:22" ht="14.4" x14ac:dyDescent="0.3">
      <c r="A20" s="16" t="s">
        <v>21</v>
      </c>
      <c r="B20" s="2">
        <v>126.6</v>
      </c>
      <c r="C20" s="10">
        <v>140.30690000000001</v>
      </c>
      <c r="D20" s="7">
        <v>97.25</v>
      </c>
      <c r="E20" s="2">
        <v>0.8</v>
      </c>
      <c r="F20" s="10">
        <v>1.1033390000000001</v>
      </c>
      <c r="G20" s="7">
        <v>0.64</v>
      </c>
      <c r="H20" s="3">
        <v>6.319E-3</v>
      </c>
      <c r="I20" s="5">
        <v>7.8639999999999995E-3</v>
      </c>
      <c r="J20" s="15">
        <f t="shared" si="6"/>
        <v>6.5809768637532136E-3</v>
      </c>
      <c r="K20" s="7">
        <v>1</v>
      </c>
      <c r="L20" s="7">
        <v>0.5</v>
      </c>
      <c r="M20" s="12">
        <v>20</v>
      </c>
      <c r="N20" s="12">
        <v>10</v>
      </c>
      <c r="O20" s="12">
        <f t="shared" si="3"/>
        <v>50</v>
      </c>
      <c r="P20" s="12">
        <f t="shared" si="4"/>
        <v>126.6</v>
      </c>
      <c r="Q20" s="12">
        <f>94.9-34.99</f>
        <v>59.910000000000004</v>
      </c>
      <c r="R20" s="12">
        <f t="shared" si="5"/>
        <v>47.322000000000003</v>
      </c>
      <c r="S20" s="9"/>
      <c r="T20" s="9"/>
      <c r="U20" s="9"/>
      <c r="V20" s="9"/>
    </row>
    <row r="21" spans="1:22" ht="14.4" x14ac:dyDescent="0.3">
      <c r="A21" s="16" t="s">
        <v>22</v>
      </c>
      <c r="B21" s="2">
        <v>126.6</v>
      </c>
      <c r="C21" s="10">
        <v>109.3034</v>
      </c>
      <c r="D21" s="7">
        <v>129.91</v>
      </c>
      <c r="E21" s="2">
        <v>0.8</v>
      </c>
      <c r="F21" s="10">
        <v>1.2045570000000001</v>
      </c>
      <c r="G21" s="7">
        <v>0.8</v>
      </c>
      <c r="H21" s="3">
        <v>6.319E-3</v>
      </c>
      <c r="I21" s="5">
        <v>1.102E-2</v>
      </c>
      <c r="J21" s="15">
        <f t="shared" si="6"/>
        <v>6.1581094603956592E-3</v>
      </c>
      <c r="K21" s="7">
        <v>1</v>
      </c>
      <c r="L21" s="7">
        <v>0.75</v>
      </c>
      <c r="M21" s="12">
        <v>25</v>
      </c>
      <c r="N21" s="12">
        <v>12</v>
      </c>
      <c r="O21" s="12">
        <f t="shared" si="3"/>
        <v>48</v>
      </c>
      <c r="P21" s="12">
        <f t="shared" si="4"/>
        <v>126.6</v>
      </c>
      <c r="Q21" s="12">
        <f>84.08-35.38</f>
        <v>48.699999999999996</v>
      </c>
      <c r="R21" s="12">
        <f t="shared" si="5"/>
        <v>38.468000000000004</v>
      </c>
      <c r="S21" s="9"/>
      <c r="T21" s="9"/>
      <c r="U21" s="9"/>
      <c r="V21" s="9"/>
    </row>
    <row r="22" spans="1:22" ht="14.4" x14ac:dyDescent="0.3">
      <c r="A22" s="16" t="s">
        <v>23</v>
      </c>
      <c r="B22" s="2">
        <v>132.80000000000001</v>
      </c>
      <c r="C22" s="10">
        <v>161.40190000000001</v>
      </c>
      <c r="D22" s="7">
        <v>142.72</v>
      </c>
      <c r="E22" s="2">
        <v>1.4</v>
      </c>
      <c r="F22" s="10">
        <v>1.4851939999999999</v>
      </c>
      <c r="G22" s="7">
        <v>1.48</v>
      </c>
      <c r="H22" s="3">
        <v>1.0541999999999999E-2</v>
      </c>
      <c r="I22" s="5">
        <v>9.2020000000000001E-3</v>
      </c>
      <c r="J22" s="15">
        <f t="shared" si="6"/>
        <v>1.0369955156950673E-2</v>
      </c>
      <c r="K22" s="7">
        <v>1</v>
      </c>
      <c r="L22" s="7">
        <v>0.5</v>
      </c>
      <c r="M22" s="12">
        <v>23</v>
      </c>
      <c r="N22" s="12">
        <v>10</v>
      </c>
      <c r="O22" s="12">
        <f t="shared" si="3"/>
        <v>43.478000000000002</v>
      </c>
      <c r="P22" s="12">
        <f t="shared" si="4"/>
        <v>132.80000000000001</v>
      </c>
      <c r="Q22" s="12">
        <f>67-19</f>
        <v>48</v>
      </c>
      <c r="R22" s="12">
        <f t="shared" si="5"/>
        <v>36.145000000000003</v>
      </c>
      <c r="S22" s="9"/>
      <c r="T22" s="9"/>
      <c r="U22" s="9"/>
      <c r="V22" s="9"/>
    </row>
    <row r="23" spans="1:22" ht="14.4" x14ac:dyDescent="0.3">
      <c r="A23" s="16" t="s">
        <v>24</v>
      </c>
      <c r="B23" s="2">
        <v>97.6</v>
      </c>
      <c r="C23" s="10">
        <v>81.207220000000007</v>
      </c>
      <c r="D23" s="7">
        <v>81.819999999999993</v>
      </c>
      <c r="E23" s="2">
        <v>1.6</v>
      </c>
      <c r="F23" s="10">
        <v>1.380598</v>
      </c>
      <c r="G23" s="7">
        <v>1.27</v>
      </c>
      <c r="H23" s="3">
        <v>1.6393000000000001E-2</v>
      </c>
      <c r="I23" s="5">
        <v>1.7000999999999999E-2</v>
      </c>
      <c r="J23" s="15">
        <f t="shared" si="6"/>
        <v>1.5521877291615744E-2</v>
      </c>
      <c r="K23" s="7">
        <v>1</v>
      </c>
      <c r="L23" s="7">
        <v>0.5</v>
      </c>
      <c r="M23" s="12">
        <v>30</v>
      </c>
      <c r="N23" s="12">
        <v>12</v>
      </c>
      <c r="O23" s="12">
        <f t="shared" si="3"/>
        <v>40</v>
      </c>
      <c r="P23" s="12">
        <f t="shared" si="4"/>
        <v>97.6</v>
      </c>
      <c r="Q23" s="12">
        <f>60.84-28.22</f>
        <v>32.620000000000005</v>
      </c>
      <c r="R23" s="12">
        <f t="shared" si="5"/>
        <v>33.421999999999997</v>
      </c>
      <c r="S23" s="9"/>
      <c r="T23" s="9"/>
      <c r="U23" s="9"/>
      <c r="V23" s="9"/>
    </row>
    <row r="24" spans="1:22" ht="14.4" x14ac:dyDescent="0.3">
      <c r="A24" s="16" t="s">
        <v>25</v>
      </c>
      <c r="B24" s="2">
        <v>104.8</v>
      </c>
      <c r="C24" s="10">
        <v>111.2206</v>
      </c>
      <c r="D24" s="7">
        <v>140.38999999999999</v>
      </c>
      <c r="E24" s="2">
        <v>1.2</v>
      </c>
      <c r="F24" s="10">
        <v>1.942056</v>
      </c>
      <c r="G24" s="7">
        <v>1.49</v>
      </c>
      <c r="H24" s="3">
        <v>1.145E-2</v>
      </c>
      <c r="I24" s="5">
        <v>1.7461000000000001E-2</v>
      </c>
      <c r="J24" s="15">
        <f t="shared" si="6"/>
        <v>1.0613291544981838E-2</v>
      </c>
      <c r="K24" s="7">
        <v>1</v>
      </c>
      <c r="L24" s="7">
        <v>0.625</v>
      </c>
      <c r="M24" s="12">
        <v>29</v>
      </c>
      <c r="N24" s="12">
        <v>20</v>
      </c>
      <c r="O24" s="12">
        <f t="shared" si="3"/>
        <v>68.965999999999994</v>
      </c>
      <c r="P24" s="12">
        <f t="shared" si="4"/>
        <v>104.8</v>
      </c>
      <c r="Q24" s="12">
        <f>81.93-20.65</f>
        <v>61.280000000000008</v>
      </c>
      <c r="R24" s="12">
        <f t="shared" si="5"/>
        <v>58.472999999999999</v>
      </c>
      <c r="S24" s="9"/>
      <c r="T24" s="9"/>
      <c r="U24" s="9"/>
      <c r="V24" s="9"/>
    </row>
    <row r="25" spans="1:22" ht="14.4" x14ac:dyDescent="0.3">
      <c r="A25" s="16" t="s">
        <v>26</v>
      </c>
      <c r="B25" s="2">
        <v>104.2</v>
      </c>
      <c r="C25" s="10">
        <v>93.448530000000005</v>
      </c>
      <c r="D25" s="7">
        <v>97.02</v>
      </c>
      <c r="E25" s="2">
        <v>1.2</v>
      </c>
      <c r="F25" s="10">
        <v>1.46435</v>
      </c>
      <c r="G25" s="7">
        <v>1.22</v>
      </c>
      <c r="H25" s="3">
        <v>1.1516E-2</v>
      </c>
      <c r="I25" s="5">
        <v>1.567E-2</v>
      </c>
      <c r="J25" s="15">
        <f t="shared" si="6"/>
        <v>1.2574726860441147E-2</v>
      </c>
      <c r="K25" s="7">
        <v>1</v>
      </c>
      <c r="L25" s="7">
        <v>0.54</v>
      </c>
      <c r="M25" s="12">
        <v>21</v>
      </c>
      <c r="N25" s="12">
        <v>17</v>
      </c>
      <c r="O25" s="12">
        <f t="shared" si="3"/>
        <v>80.951999999999998</v>
      </c>
      <c r="P25" s="12">
        <f t="shared" si="4"/>
        <v>104.2</v>
      </c>
      <c r="Q25" s="12">
        <f>84.79-4.53</f>
        <v>80.260000000000005</v>
      </c>
      <c r="R25" s="12">
        <f t="shared" si="5"/>
        <v>77.025000000000006</v>
      </c>
      <c r="S25" s="9"/>
      <c r="T25" s="9"/>
      <c r="U25" s="9"/>
      <c r="V25" s="9"/>
    </row>
    <row r="26" spans="1:22" ht="14.4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8"/>
      <c r="O26" s="34"/>
      <c r="P26" s="9"/>
      <c r="Q26" s="18"/>
      <c r="R26" s="18"/>
      <c r="S26" s="9"/>
      <c r="T26" s="9"/>
      <c r="U26" s="9"/>
      <c r="V26" s="9"/>
    </row>
    <row r="27" spans="1:22" ht="15" customHeight="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6" t="s">
        <v>35</v>
      </c>
      <c r="O27" s="16">
        <v>52.317</v>
      </c>
      <c r="P27" s="9"/>
      <c r="Q27" s="131" t="s">
        <v>35</v>
      </c>
      <c r="R27" s="131">
        <v>40.909999999999997</v>
      </c>
      <c r="S27" s="9"/>
      <c r="T27" s="9"/>
      <c r="U27" s="9"/>
      <c r="V27" s="9"/>
    </row>
  </sheetData>
  <mergeCells count="9">
    <mergeCell ref="B1:D1"/>
    <mergeCell ref="T13:V13"/>
    <mergeCell ref="E1:G1"/>
    <mergeCell ref="H1:J1"/>
    <mergeCell ref="T11:V11"/>
    <mergeCell ref="T12:V12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812D-8CD7-4C1C-AD0C-E70F7FD713BB}">
  <dimension ref="A1:E87"/>
  <sheetViews>
    <sheetView topLeftCell="A3" workbookViewId="0">
      <selection activeCell="U12" sqref="U12"/>
    </sheetView>
  </sheetViews>
  <sheetFormatPr defaultRowHeight="14.4" x14ac:dyDescent="0.3"/>
  <cols>
    <col min="2" max="2" width="11" bestFit="1" customWidth="1"/>
  </cols>
  <sheetData>
    <row r="1" spans="1:5" ht="18" x14ac:dyDescent="0.3">
      <c r="A1" s="113" t="s">
        <v>11</v>
      </c>
      <c r="B1" s="113"/>
      <c r="D1" s="110" t="s">
        <v>30</v>
      </c>
      <c r="E1" s="110"/>
    </row>
    <row r="2" spans="1:5" ht="15.6" x14ac:dyDescent="0.3">
      <c r="A2" s="25" t="s">
        <v>40</v>
      </c>
      <c r="B2" s="25" t="s">
        <v>62</v>
      </c>
      <c r="D2" s="12">
        <v>800</v>
      </c>
      <c r="E2" s="12">
        <v>6.8</v>
      </c>
    </row>
    <row r="3" spans="1:5" x14ac:dyDescent="0.3">
      <c r="A3" s="12">
        <v>15</v>
      </c>
      <c r="B3" s="12">
        <v>0.35</v>
      </c>
      <c r="D3" s="12">
        <v>820</v>
      </c>
      <c r="E3" s="12">
        <v>6.85</v>
      </c>
    </row>
    <row r="4" spans="1:5" x14ac:dyDescent="0.3">
      <c r="A4" s="12">
        <v>30</v>
      </c>
      <c r="B4" s="12">
        <v>0.8</v>
      </c>
      <c r="D4" s="12">
        <v>840</v>
      </c>
      <c r="E4" s="12">
        <v>6.85</v>
      </c>
    </row>
    <row r="5" spans="1:5" x14ac:dyDescent="0.3">
      <c r="A5" s="12">
        <v>45</v>
      </c>
      <c r="B5" s="12">
        <v>1.8</v>
      </c>
      <c r="D5" s="12">
        <v>860</v>
      </c>
      <c r="E5" s="12">
        <v>6.8</v>
      </c>
    </row>
    <row r="6" spans="1:5" x14ac:dyDescent="0.3">
      <c r="A6" s="12">
        <v>60</v>
      </c>
      <c r="B6" s="12">
        <v>2.5</v>
      </c>
      <c r="D6" s="12">
        <v>880</v>
      </c>
      <c r="E6" s="12">
        <v>6.9</v>
      </c>
    </row>
    <row r="7" spans="1:5" x14ac:dyDescent="0.3">
      <c r="A7" s="12">
        <v>75</v>
      </c>
      <c r="B7" s="12">
        <v>3.5</v>
      </c>
      <c r="D7" s="12">
        <v>900</v>
      </c>
      <c r="E7" s="12">
        <v>6.95</v>
      </c>
    </row>
    <row r="8" spans="1:5" x14ac:dyDescent="0.3">
      <c r="A8" s="12">
        <v>90</v>
      </c>
      <c r="B8" s="12">
        <v>4.45</v>
      </c>
      <c r="D8" s="12">
        <v>920</v>
      </c>
      <c r="E8" s="12">
        <v>6.95</v>
      </c>
    </row>
    <row r="9" spans="1:5" x14ac:dyDescent="0.3">
      <c r="A9" s="12">
        <v>105</v>
      </c>
      <c r="B9" s="12">
        <v>5.25</v>
      </c>
      <c r="D9" s="12">
        <v>940</v>
      </c>
      <c r="E9" s="12">
        <v>7</v>
      </c>
    </row>
    <row r="10" spans="1:5" x14ac:dyDescent="0.3">
      <c r="A10" s="12">
        <v>120</v>
      </c>
      <c r="B10" s="12">
        <v>5</v>
      </c>
      <c r="D10" s="12">
        <v>960</v>
      </c>
      <c r="E10" s="12">
        <v>6.95</v>
      </c>
    </row>
    <row r="11" spans="1:5" x14ac:dyDescent="0.3">
      <c r="A11" s="12">
        <v>135</v>
      </c>
      <c r="B11" s="12">
        <v>5.2</v>
      </c>
      <c r="D11" s="12">
        <v>980</v>
      </c>
      <c r="E11" s="12">
        <v>7</v>
      </c>
    </row>
    <row r="12" spans="1:5" x14ac:dyDescent="0.3">
      <c r="A12" s="12">
        <v>150</v>
      </c>
      <c r="B12" s="12">
        <v>5.2</v>
      </c>
      <c r="D12" s="12">
        <v>1000</v>
      </c>
      <c r="E12" s="12">
        <v>7</v>
      </c>
    </row>
    <row r="13" spans="1:5" x14ac:dyDescent="0.3">
      <c r="A13" s="12">
        <v>270</v>
      </c>
      <c r="B13" s="12">
        <v>5.75</v>
      </c>
      <c r="D13" s="12">
        <v>1020</v>
      </c>
      <c r="E13" s="12">
        <v>7</v>
      </c>
    </row>
    <row r="14" spans="1:5" x14ac:dyDescent="0.3">
      <c r="A14" s="12">
        <v>285</v>
      </c>
      <c r="B14" s="12">
        <v>5.75</v>
      </c>
      <c r="D14" s="12">
        <v>1040</v>
      </c>
      <c r="E14" s="12">
        <v>7.05</v>
      </c>
    </row>
    <row r="15" spans="1:5" x14ac:dyDescent="0.3">
      <c r="A15" s="12">
        <v>300</v>
      </c>
      <c r="B15" s="12">
        <v>5.5</v>
      </c>
      <c r="D15" s="12">
        <v>1060</v>
      </c>
      <c r="E15" s="12">
        <v>7</v>
      </c>
    </row>
    <row r="16" spans="1:5" x14ac:dyDescent="0.3">
      <c r="A16" s="12">
        <v>315</v>
      </c>
      <c r="B16" s="12">
        <v>5</v>
      </c>
      <c r="D16" s="12">
        <v>1080</v>
      </c>
      <c r="E16" s="12">
        <v>7.05</v>
      </c>
    </row>
    <row r="17" spans="1:5" x14ac:dyDescent="0.3">
      <c r="A17" s="12">
        <v>330</v>
      </c>
      <c r="B17" s="12">
        <v>5</v>
      </c>
      <c r="D17" s="12">
        <v>1100</v>
      </c>
      <c r="E17" s="12">
        <v>7.05</v>
      </c>
    </row>
    <row r="18" spans="1:5" x14ac:dyDescent="0.3">
      <c r="A18" s="12">
        <v>345</v>
      </c>
      <c r="B18" s="12">
        <v>5.25</v>
      </c>
      <c r="D18" s="12">
        <v>1120</v>
      </c>
      <c r="E18" s="12">
        <v>7</v>
      </c>
    </row>
    <row r="19" spans="1:5" x14ac:dyDescent="0.3">
      <c r="A19" s="12">
        <v>360</v>
      </c>
      <c r="B19" s="12">
        <v>5</v>
      </c>
      <c r="D19" s="12">
        <v>1140</v>
      </c>
      <c r="E19" s="12">
        <v>7</v>
      </c>
    </row>
    <row r="20" spans="1:5" x14ac:dyDescent="0.3">
      <c r="A20" s="12">
        <v>375</v>
      </c>
      <c r="B20" s="12">
        <v>5</v>
      </c>
      <c r="D20" s="12">
        <v>1160</v>
      </c>
      <c r="E20" s="12">
        <v>7</v>
      </c>
    </row>
    <row r="21" spans="1:5" x14ac:dyDescent="0.3">
      <c r="A21" s="12">
        <v>390</v>
      </c>
      <c r="B21" s="12">
        <v>5.5</v>
      </c>
      <c r="D21" s="12">
        <v>1180</v>
      </c>
      <c r="E21" s="12">
        <v>6.95</v>
      </c>
    </row>
    <row r="22" spans="1:5" x14ac:dyDescent="0.3">
      <c r="A22" s="12">
        <v>405</v>
      </c>
      <c r="B22" s="12">
        <v>5.25</v>
      </c>
      <c r="D22" s="12">
        <v>1200</v>
      </c>
      <c r="E22" s="12">
        <v>7</v>
      </c>
    </row>
    <row r="23" spans="1:5" x14ac:dyDescent="0.3">
      <c r="A23" s="12">
        <v>420</v>
      </c>
      <c r="B23" s="12">
        <v>5</v>
      </c>
      <c r="D23" s="12">
        <v>1220</v>
      </c>
      <c r="E23" s="12">
        <v>6.9</v>
      </c>
    </row>
    <row r="24" spans="1:5" x14ac:dyDescent="0.3">
      <c r="A24" s="12">
        <v>435</v>
      </c>
      <c r="B24" s="12">
        <v>6</v>
      </c>
      <c r="D24" s="12">
        <v>1240</v>
      </c>
      <c r="E24" s="12">
        <v>7.05</v>
      </c>
    </row>
    <row r="25" spans="1:5" x14ac:dyDescent="0.3">
      <c r="A25" s="12">
        <v>450</v>
      </c>
      <c r="B25" s="12">
        <v>6.5</v>
      </c>
      <c r="D25" s="12">
        <v>1260</v>
      </c>
      <c r="E25" s="12">
        <v>6.85</v>
      </c>
    </row>
    <row r="26" spans="1:5" x14ac:dyDescent="0.3">
      <c r="A26" s="12">
        <v>465</v>
      </c>
      <c r="B26" s="12">
        <v>6.5</v>
      </c>
      <c r="D26" s="12">
        <v>1280</v>
      </c>
      <c r="E26" s="12">
        <v>7</v>
      </c>
    </row>
    <row r="27" spans="1:5" x14ac:dyDescent="0.3">
      <c r="A27" s="12">
        <v>480</v>
      </c>
      <c r="B27" s="12">
        <v>6.4</v>
      </c>
      <c r="D27" s="12">
        <v>1300</v>
      </c>
      <c r="E27" s="12">
        <v>6.9</v>
      </c>
    </row>
    <row r="28" spans="1:5" x14ac:dyDescent="0.3">
      <c r="A28" s="12">
        <v>495</v>
      </c>
      <c r="B28" s="12">
        <v>6</v>
      </c>
      <c r="D28" s="12">
        <v>1320</v>
      </c>
      <c r="E28" s="12">
        <v>6.85</v>
      </c>
    </row>
    <row r="29" spans="1:5" x14ac:dyDescent="0.3">
      <c r="A29" s="12">
        <v>510</v>
      </c>
      <c r="B29" s="12">
        <v>6</v>
      </c>
      <c r="D29" s="12">
        <v>1340</v>
      </c>
      <c r="E29" s="12">
        <v>6.8</v>
      </c>
    </row>
    <row r="30" spans="1:5" x14ac:dyDescent="0.3">
      <c r="A30" s="12">
        <v>525</v>
      </c>
      <c r="B30" s="12">
        <v>6</v>
      </c>
      <c r="D30" s="12">
        <v>1360</v>
      </c>
      <c r="E30" s="12">
        <v>6.8</v>
      </c>
    </row>
    <row r="31" spans="1:5" x14ac:dyDescent="0.3">
      <c r="A31" s="12">
        <v>540</v>
      </c>
      <c r="B31" s="12">
        <v>5.75</v>
      </c>
      <c r="D31" s="12">
        <v>1380</v>
      </c>
      <c r="E31" s="12">
        <v>6.75</v>
      </c>
    </row>
    <row r="32" spans="1:5" x14ac:dyDescent="0.3">
      <c r="A32" s="12">
        <v>555</v>
      </c>
      <c r="B32" s="12">
        <v>5.5</v>
      </c>
      <c r="D32" s="12">
        <v>1400</v>
      </c>
      <c r="E32" s="12">
        <v>6.7</v>
      </c>
    </row>
    <row r="33" spans="1:5" x14ac:dyDescent="0.3">
      <c r="A33" s="12">
        <v>570</v>
      </c>
      <c r="B33" s="12">
        <v>5.5</v>
      </c>
      <c r="D33" s="12">
        <v>1420</v>
      </c>
      <c r="E33" s="12">
        <v>6.65</v>
      </c>
    </row>
    <row r="34" spans="1:5" x14ac:dyDescent="0.3">
      <c r="A34" s="12">
        <v>585</v>
      </c>
      <c r="B34" s="12">
        <v>5.25</v>
      </c>
      <c r="D34" s="12">
        <v>1440</v>
      </c>
      <c r="E34" s="12">
        <v>6.65</v>
      </c>
    </row>
    <row r="35" spans="1:5" x14ac:dyDescent="0.3">
      <c r="A35" s="12">
        <v>600</v>
      </c>
      <c r="B35" s="12">
        <v>5.75</v>
      </c>
      <c r="D35" s="12">
        <v>1460</v>
      </c>
      <c r="E35" s="12">
        <v>6.6</v>
      </c>
    </row>
    <row r="36" spans="1:5" x14ac:dyDescent="0.3">
      <c r="A36" s="12">
        <v>615</v>
      </c>
      <c r="B36" s="12">
        <v>6</v>
      </c>
      <c r="D36" s="12">
        <v>1480</v>
      </c>
      <c r="E36" s="12">
        <v>6.55</v>
      </c>
    </row>
    <row r="37" spans="1:5" x14ac:dyDescent="0.3">
      <c r="A37" s="12">
        <v>630</v>
      </c>
      <c r="B37" s="12">
        <v>6</v>
      </c>
      <c r="D37" s="12">
        <v>1500</v>
      </c>
      <c r="E37" s="12">
        <v>6.5</v>
      </c>
    </row>
    <row r="38" spans="1:5" x14ac:dyDescent="0.3">
      <c r="A38" s="12">
        <v>645</v>
      </c>
      <c r="B38" s="12">
        <v>6</v>
      </c>
      <c r="D38" s="12">
        <v>1520</v>
      </c>
      <c r="E38" s="12">
        <v>6.4</v>
      </c>
    </row>
    <row r="39" spans="1:5" x14ac:dyDescent="0.3">
      <c r="A39" s="12">
        <v>660</v>
      </c>
      <c r="B39" s="12">
        <v>6</v>
      </c>
      <c r="D39" s="12">
        <v>1540</v>
      </c>
      <c r="E39" s="12">
        <v>6.35</v>
      </c>
    </row>
    <row r="40" spans="1:5" x14ac:dyDescent="0.3">
      <c r="A40" s="12">
        <v>675</v>
      </c>
      <c r="B40" s="12">
        <v>6.2</v>
      </c>
      <c r="D40" s="12">
        <v>1560</v>
      </c>
      <c r="E40" s="12">
        <v>6.3</v>
      </c>
    </row>
    <row r="41" spans="1:5" x14ac:dyDescent="0.3">
      <c r="A41" s="12">
        <v>690</v>
      </c>
      <c r="B41" s="12">
        <v>7</v>
      </c>
      <c r="D41" s="12">
        <v>1580</v>
      </c>
      <c r="E41" s="12">
        <v>6.25</v>
      </c>
    </row>
    <row r="42" spans="1:5" x14ac:dyDescent="0.3">
      <c r="A42" s="12">
        <v>705</v>
      </c>
      <c r="B42" s="12">
        <v>7.5</v>
      </c>
      <c r="D42" s="12">
        <v>1600</v>
      </c>
      <c r="E42" s="12">
        <v>6.15</v>
      </c>
    </row>
    <row r="43" spans="1:5" x14ac:dyDescent="0.3">
      <c r="A43" s="12">
        <v>720</v>
      </c>
      <c r="B43" s="12">
        <v>7.5</v>
      </c>
    </row>
    <row r="44" spans="1:5" x14ac:dyDescent="0.3">
      <c r="A44" s="12">
        <v>735</v>
      </c>
      <c r="B44" s="12">
        <v>7</v>
      </c>
    </row>
    <row r="45" spans="1:5" x14ac:dyDescent="0.3">
      <c r="A45" s="12">
        <v>750</v>
      </c>
      <c r="B45" s="12">
        <v>7.5</v>
      </c>
    </row>
    <row r="46" spans="1:5" x14ac:dyDescent="0.3">
      <c r="A46" s="12">
        <v>765</v>
      </c>
      <c r="B46" s="12">
        <v>7</v>
      </c>
    </row>
    <row r="47" spans="1:5" x14ac:dyDescent="0.3">
      <c r="A47" s="12">
        <v>800</v>
      </c>
      <c r="B47" s="12">
        <v>6.8</v>
      </c>
    </row>
    <row r="48" spans="1:5" x14ac:dyDescent="0.3">
      <c r="A48" s="12">
        <v>820</v>
      </c>
      <c r="B48" s="12">
        <v>6.85</v>
      </c>
    </row>
    <row r="49" spans="1:2" x14ac:dyDescent="0.3">
      <c r="A49" s="12">
        <v>840</v>
      </c>
      <c r="B49" s="12">
        <v>6.85</v>
      </c>
    </row>
    <row r="50" spans="1:2" x14ac:dyDescent="0.3">
      <c r="A50" s="12">
        <v>860</v>
      </c>
      <c r="B50" s="12">
        <v>6.8</v>
      </c>
    </row>
    <row r="51" spans="1:2" x14ac:dyDescent="0.3">
      <c r="A51" s="12">
        <v>880</v>
      </c>
      <c r="B51" s="12">
        <v>6.9</v>
      </c>
    </row>
    <row r="52" spans="1:2" x14ac:dyDescent="0.3">
      <c r="A52" s="12">
        <v>900</v>
      </c>
      <c r="B52" s="12">
        <v>6.95</v>
      </c>
    </row>
    <row r="53" spans="1:2" x14ac:dyDescent="0.3">
      <c r="A53" s="12">
        <v>920</v>
      </c>
      <c r="B53" s="12">
        <v>6.95</v>
      </c>
    </row>
    <row r="54" spans="1:2" x14ac:dyDescent="0.3">
      <c r="A54" s="12">
        <v>940</v>
      </c>
      <c r="B54" s="12">
        <v>7</v>
      </c>
    </row>
    <row r="55" spans="1:2" x14ac:dyDescent="0.3">
      <c r="A55" s="12">
        <v>960</v>
      </c>
      <c r="B55" s="12">
        <v>6.95</v>
      </c>
    </row>
    <row r="56" spans="1:2" x14ac:dyDescent="0.3">
      <c r="A56" s="12">
        <v>980</v>
      </c>
      <c r="B56" s="12">
        <v>7</v>
      </c>
    </row>
    <row r="57" spans="1:2" x14ac:dyDescent="0.3">
      <c r="A57" s="12">
        <v>1000</v>
      </c>
      <c r="B57" s="12">
        <v>7</v>
      </c>
    </row>
    <row r="58" spans="1:2" x14ac:dyDescent="0.3">
      <c r="A58" s="12">
        <v>1020</v>
      </c>
      <c r="B58" s="12">
        <v>7</v>
      </c>
    </row>
    <row r="59" spans="1:2" x14ac:dyDescent="0.3">
      <c r="A59" s="12">
        <v>1040</v>
      </c>
      <c r="B59" s="12">
        <v>7.05</v>
      </c>
    </row>
    <row r="60" spans="1:2" x14ac:dyDescent="0.3">
      <c r="A60" s="12">
        <v>1060</v>
      </c>
      <c r="B60" s="12">
        <v>7</v>
      </c>
    </row>
    <row r="61" spans="1:2" x14ac:dyDescent="0.3">
      <c r="A61" s="12">
        <v>1080</v>
      </c>
      <c r="B61" s="12">
        <v>7.05</v>
      </c>
    </row>
    <row r="62" spans="1:2" x14ac:dyDescent="0.3">
      <c r="A62" s="12">
        <v>1100</v>
      </c>
      <c r="B62" s="12">
        <v>7.05</v>
      </c>
    </row>
    <row r="63" spans="1:2" x14ac:dyDescent="0.3">
      <c r="A63" s="12">
        <v>1120</v>
      </c>
      <c r="B63" s="12">
        <v>7</v>
      </c>
    </row>
    <row r="64" spans="1:2" x14ac:dyDescent="0.3">
      <c r="A64" s="12">
        <v>1140</v>
      </c>
      <c r="B64" s="12">
        <v>7</v>
      </c>
    </row>
    <row r="65" spans="1:2" x14ac:dyDescent="0.3">
      <c r="A65" s="12">
        <v>1160</v>
      </c>
      <c r="B65" s="12">
        <v>7</v>
      </c>
    </row>
    <row r="66" spans="1:2" x14ac:dyDescent="0.3">
      <c r="A66" s="12">
        <v>1180</v>
      </c>
      <c r="B66" s="12">
        <v>6.95</v>
      </c>
    </row>
    <row r="67" spans="1:2" x14ac:dyDescent="0.3">
      <c r="A67" s="12">
        <v>1200</v>
      </c>
      <c r="B67" s="12">
        <v>7</v>
      </c>
    </row>
    <row r="68" spans="1:2" x14ac:dyDescent="0.3">
      <c r="A68" s="12">
        <v>1220</v>
      </c>
      <c r="B68" s="12">
        <v>6.9</v>
      </c>
    </row>
    <row r="69" spans="1:2" x14ac:dyDescent="0.3">
      <c r="A69" s="12">
        <v>1240</v>
      </c>
      <c r="B69" s="12">
        <v>7.05</v>
      </c>
    </row>
    <row r="70" spans="1:2" x14ac:dyDescent="0.3">
      <c r="A70" s="12">
        <v>1260</v>
      </c>
      <c r="B70" s="12">
        <v>6.85</v>
      </c>
    </row>
    <row r="71" spans="1:2" x14ac:dyDescent="0.3">
      <c r="A71" s="12">
        <v>1280</v>
      </c>
      <c r="B71" s="12">
        <v>7</v>
      </c>
    </row>
    <row r="72" spans="1:2" x14ac:dyDescent="0.3">
      <c r="A72" s="12">
        <v>1300</v>
      </c>
      <c r="B72" s="12">
        <v>6.9</v>
      </c>
    </row>
    <row r="73" spans="1:2" x14ac:dyDescent="0.3">
      <c r="A73" s="12">
        <v>1320</v>
      </c>
      <c r="B73" s="12">
        <v>6.85</v>
      </c>
    </row>
    <row r="74" spans="1:2" x14ac:dyDescent="0.3">
      <c r="A74" s="12">
        <v>1340</v>
      </c>
      <c r="B74" s="12">
        <v>6.8</v>
      </c>
    </row>
    <row r="75" spans="1:2" x14ac:dyDescent="0.3">
      <c r="A75" s="12">
        <v>1360</v>
      </c>
      <c r="B75" s="12">
        <v>6.8</v>
      </c>
    </row>
    <row r="76" spans="1:2" x14ac:dyDescent="0.3">
      <c r="A76" s="12">
        <v>1380</v>
      </c>
      <c r="B76" s="12">
        <v>6.75</v>
      </c>
    </row>
    <row r="77" spans="1:2" x14ac:dyDescent="0.3">
      <c r="A77" s="12">
        <v>1400</v>
      </c>
      <c r="B77" s="12">
        <v>6.7</v>
      </c>
    </row>
    <row r="78" spans="1:2" x14ac:dyDescent="0.3">
      <c r="A78" s="12">
        <v>1420</v>
      </c>
      <c r="B78" s="12">
        <v>6.65</v>
      </c>
    </row>
    <row r="79" spans="1:2" x14ac:dyDescent="0.3">
      <c r="A79" s="12">
        <v>1440</v>
      </c>
      <c r="B79" s="12">
        <v>6.65</v>
      </c>
    </row>
    <row r="80" spans="1:2" x14ac:dyDescent="0.3">
      <c r="A80" s="12">
        <v>1460</v>
      </c>
      <c r="B80" s="12">
        <v>6.6</v>
      </c>
    </row>
    <row r="81" spans="1:2" x14ac:dyDescent="0.3">
      <c r="A81" s="12">
        <v>1480</v>
      </c>
      <c r="B81" s="12">
        <v>6.55</v>
      </c>
    </row>
    <row r="82" spans="1:2" x14ac:dyDescent="0.3">
      <c r="A82" s="12">
        <v>1500</v>
      </c>
      <c r="B82" s="12">
        <v>6.5</v>
      </c>
    </row>
    <row r="83" spans="1:2" x14ac:dyDescent="0.3">
      <c r="A83" s="12">
        <v>1520</v>
      </c>
      <c r="B83" s="12">
        <v>6.4</v>
      </c>
    </row>
    <row r="84" spans="1:2" x14ac:dyDescent="0.3">
      <c r="A84" s="12">
        <v>1540</v>
      </c>
      <c r="B84" s="12">
        <v>6.35</v>
      </c>
    </row>
    <row r="85" spans="1:2" x14ac:dyDescent="0.3">
      <c r="A85" s="12">
        <v>1560</v>
      </c>
      <c r="B85" s="12">
        <v>6.3</v>
      </c>
    </row>
    <row r="86" spans="1:2" x14ac:dyDescent="0.3">
      <c r="A86" s="12">
        <v>1580</v>
      </c>
      <c r="B86" s="12">
        <v>6.25</v>
      </c>
    </row>
    <row r="87" spans="1:2" x14ac:dyDescent="0.3">
      <c r="A87" s="12">
        <v>1600</v>
      </c>
      <c r="B87" s="12">
        <v>6.15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9787-497E-46F2-A6DC-D77C2AE2A2F1}">
  <dimension ref="A1:E81"/>
  <sheetViews>
    <sheetView workbookViewId="0">
      <selection activeCell="A7" activeCellId="1" sqref="A2:B2 A7:B40"/>
    </sheetView>
  </sheetViews>
  <sheetFormatPr defaultRowHeight="14.4" x14ac:dyDescent="0.3"/>
  <cols>
    <col min="2" max="2" width="10.21875" bestFit="1" customWidth="1"/>
  </cols>
  <sheetData>
    <row r="1" spans="1:5" ht="18" x14ac:dyDescent="0.3">
      <c r="A1" s="113" t="s">
        <v>12</v>
      </c>
      <c r="B1" s="113"/>
      <c r="D1" s="110" t="s">
        <v>12</v>
      </c>
      <c r="E1" s="110"/>
    </row>
    <row r="2" spans="1:5" x14ac:dyDescent="0.3">
      <c r="A2" s="28" t="s">
        <v>40</v>
      </c>
      <c r="B2" s="28" t="s">
        <v>62</v>
      </c>
      <c r="D2" s="11">
        <v>100</v>
      </c>
      <c r="E2" s="11">
        <v>4</v>
      </c>
    </row>
    <row r="3" spans="1:5" x14ac:dyDescent="0.3">
      <c r="A3" s="12">
        <v>20</v>
      </c>
      <c r="B3" s="12">
        <v>0.5</v>
      </c>
      <c r="D3" s="11">
        <v>120</v>
      </c>
      <c r="E3" s="11">
        <v>4</v>
      </c>
    </row>
    <row r="4" spans="1:5" x14ac:dyDescent="0.3">
      <c r="A4" s="12">
        <v>40</v>
      </c>
      <c r="B4" s="12">
        <v>0.75</v>
      </c>
      <c r="D4" s="11">
        <v>140</v>
      </c>
      <c r="E4" s="11">
        <v>4</v>
      </c>
    </row>
    <row r="5" spans="1:5" x14ac:dyDescent="0.3">
      <c r="A5" s="12">
        <v>60</v>
      </c>
      <c r="B5" s="12">
        <v>1.25</v>
      </c>
      <c r="D5" s="11">
        <v>160</v>
      </c>
      <c r="E5" s="11">
        <v>3.75</v>
      </c>
    </row>
    <row r="6" spans="1:5" x14ac:dyDescent="0.3">
      <c r="A6" s="12">
        <v>80</v>
      </c>
      <c r="B6" s="12">
        <v>3</v>
      </c>
      <c r="D6" s="11">
        <v>180</v>
      </c>
      <c r="E6" s="11">
        <v>3.25</v>
      </c>
    </row>
    <row r="7" spans="1:5" x14ac:dyDescent="0.3">
      <c r="A7" s="12">
        <v>100</v>
      </c>
      <c r="B7" s="12">
        <v>4</v>
      </c>
      <c r="D7" s="11">
        <v>200</v>
      </c>
      <c r="E7" s="11">
        <v>3.25</v>
      </c>
    </row>
    <row r="8" spans="1:5" x14ac:dyDescent="0.3">
      <c r="A8" s="12">
        <v>120</v>
      </c>
      <c r="B8" s="12">
        <v>4</v>
      </c>
      <c r="D8" s="11">
        <v>480</v>
      </c>
      <c r="E8" s="11">
        <v>3.65</v>
      </c>
    </row>
    <row r="9" spans="1:5" x14ac:dyDescent="0.3">
      <c r="A9" s="12">
        <v>140</v>
      </c>
      <c r="B9" s="12">
        <v>4</v>
      </c>
      <c r="D9" s="11">
        <v>500</v>
      </c>
      <c r="E9" s="11">
        <v>3.5</v>
      </c>
    </row>
    <row r="10" spans="1:5" x14ac:dyDescent="0.3">
      <c r="A10" s="12">
        <v>160</v>
      </c>
      <c r="B10" s="12">
        <v>3.75</v>
      </c>
      <c r="D10" s="11">
        <v>520</v>
      </c>
      <c r="E10" s="11">
        <v>3.5</v>
      </c>
    </row>
    <row r="11" spans="1:5" x14ac:dyDescent="0.3">
      <c r="A11" s="12">
        <v>180</v>
      </c>
      <c r="B11" s="12">
        <v>3.25</v>
      </c>
      <c r="D11" s="11">
        <v>540</v>
      </c>
      <c r="E11" s="11">
        <v>3.5</v>
      </c>
    </row>
    <row r="12" spans="1:5" x14ac:dyDescent="0.3">
      <c r="A12" s="12">
        <v>200</v>
      </c>
      <c r="B12" s="12">
        <v>3.25</v>
      </c>
      <c r="D12" s="11">
        <v>560</v>
      </c>
      <c r="E12" s="11">
        <v>4</v>
      </c>
    </row>
    <row r="13" spans="1:5" x14ac:dyDescent="0.3">
      <c r="A13" s="12">
        <v>480</v>
      </c>
      <c r="B13" s="12">
        <v>3.65</v>
      </c>
      <c r="D13" s="11">
        <v>580</v>
      </c>
      <c r="E13" s="11">
        <v>3.5</v>
      </c>
    </row>
    <row r="14" spans="1:5" x14ac:dyDescent="0.3">
      <c r="A14" s="12">
        <v>500</v>
      </c>
      <c r="B14" s="12">
        <v>3.5</v>
      </c>
      <c r="D14" s="11">
        <v>600</v>
      </c>
      <c r="E14" s="11">
        <v>3.25</v>
      </c>
    </row>
    <row r="15" spans="1:5" x14ac:dyDescent="0.3">
      <c r="A15" s="12">
        <v>520</v>
      </c>
      <c r="B15" s="12">
        <v>3.5</v>
      </c>
      <c r="D15" s="11">
        <v>620</v>
      </c>
      <c r="E15" s="11">
        <v>3.25</v>
      </c>
    </row>
    <row r="16" spans="1:5" x14ac:dyDescent="0.3">
      <c r="A16" s="12">
        <v>540</v>
      </c>
      <c r="B16" s="12">
        <v>3.5</v>
      </c>
      <c r="D16" s="11">
        <v>640</v>
      </c>
      <c r="E16" s="11">
        <v>3.25</v>
      </c>
    </row>
    <row r="17" spans="1:5" x14ac:dyDescent="0.3">
      <c r="A17" s="12">
        <v>560</v>
      </c>
      <c r="B17" s="12">
        <v>4</v>
      </c>
      <c r="D17" s="11">
        <v>660</v>
      </c>
      <c r="E17" s="11">
        <v>3.5</v>
      </c>
    </row>
    <row r="18" spans="1:5" x14ac:dyDescent="0.3">
      <c r="A18" s="12">
        <v>580</v>
      </c>
      <c r="B18" s="12">
        <v>3.5</v>
      </c>
      <c r="D18" s="11">
        <v>680</v>
      </c>
      <c r="E18" s="11">
        <v>3.25</v>
      </c>
    </row>
    <row r="19" spans="1:5" x14ac:dyDescent="0.3">
      <c r="A19" s="12">
        <v>600</v>
      </c>
      <c r="B19" s="12">
        <v>3.25</v>
      </c>
      <c r="D19" s="11">
        <v>700</v>
      </c>
      <c r="E19" s="11">
        <v>3.25</v>
      </c>
    </row>
    <row r="20" spans="1:5" x14ac:dyDescent="0.3">
      <c r="A20" s="12">
        <v>620</v>
      </c>
      <c r="B20" s="12">
        <v>3.25</v>
      </c>
      <c r="D20" s="11">
        <v>720</v>
      </c>
      <c r="E20" s="11">
        <v>3</v>
      </c>
    </row>
    <row r="21" spans="1:5" x14ac:dyDescent="0.3">
      <c r="A21" s="12">
        <v>640</v>
      </c>
      <c r="B21" s="12">
        <v>3.25</v>
      </c>
      <c r="D21" s="11">
        <v>740</v>
      </c>
      <c r="E21" s="11">
        <v>3.5</v>
      </c>
    </row>
    <row r="22" spans="1:5" x14ac:dyDescent="0.3">
      <c r="A22" s="12">
        <v>660</v>
      </c>
      <c r="B22" s="12">
        <v>3.5</v>
      </c>
      <c r="D22" s="11">
        <v>760</v>
      </c>
      <c r="E22" s="11">
        <v>3.75</v>
      </c>
    </row>
    <row r="23" spans="1:5" x14ac:dyDescent="0.3">
      <c r="A23" s="12">
        <v>680</v>
      </c>
      <c r="B23" s="12">
        <v>3.25</v>
      </c>
      <c r="D23" s="11">
        <v>780</v>
      </c>
      <c r="E23" s="11">
        <v>3.5</v>
      </c>
    </row>
    <row r="24" spans="1:5" x14ac:dyDescent="0.3">
      <c r="A24" s="12">
        <v>700</v>
      </c>
      <c r="B24" s="12">
        <v>3.25</v>
      </c>
      <c r="D24" s="11">
        <v>800</v>
      </c>
      <c r="E24" s="11">
        <v>3.5</v>
      </c>
    </row>
    <row r="25" spans="1:5" x14ac:dyDescent="0.3">
      <c r="A25" s="12">
        <v>720</v>
      </c>
      <c r="B25" s="12">
        <v>3</v>
      </c>
      <c r="D25" s="11">
        <v>820</v>
      </c>
      <c r="E25" s="11">
        <v>3.25</v>
      </c>
    </row>
    <row r="26" spans="1:5" x14ac:dyDescent="0.3">
      <c r="A26" s="12">
        <v>740</v>
      </c>
      <c r="B26" s="12">
        <v>3.5</v>
      </c>
      <c r="D26" s="11">
        <v>840</v>
      </c>
      <c r="E26" s="11">
        <v>3.5</v>
      </c>
    </row>
    <row r="27" spans="1:5" x14ac:dyDescent="0.3">
      <c r="A27" s="12">
        <v>760</v>
      </c>
      <c r="B27" s="12">
        <v>3.75</v>
      </c>
      <c r="D27" s="11">
        <v>860</v>
      </c>
      <c r="E27" s="11">
        <v>3.65</v>
      </c>
    </row>
    <row r="28" spans="1:5" x14ac:dyDescent="0.3">
      <c r="A28" s="12">
        <v>780</v>
      </c>
      <c r="B28" s="12">
        <v>3.5</v>
      </c>
      <c r="D28" s="11">
        <v>880</v>
      </c>
      <c r="E28" s="11">
        <v>3.5</v>
      </c>
    </row>
    <row r="29" spans="1:5" x14ac:dyDescent="0.3">
      <c r="A29" s="12">
        <v>800</v>
      </c>
      <c r="B29" s="12">
        <v>3.5</v>
      </c>
      <c r="D29" s="11">
        <v>900</v>
      </c>
      <c r="E29" s="11">
        <v>3.7</v>
      </c>
    </row>
    <row r="30" spans="1:5" x14ac:dyDescent="0.3">
      <c r="A30" s="12">
        <v>820</v>
      </c>
      <c r="B30" s="12">
        <v>3.25</v>
      </c>
      <c r="D30" s="11">
        <v>920</v>
      </c>
      <c r="E30" s="11">
        <v>3.5</v>
      </c>
    </row>
    <row r="31" spans="1:5" x14ac:dyDescent="0.3">
      <c r="A31" s="12">
        <v>840</v>
      </c>
      <c r="B31" s="12">
        <v>3.5</v>
      </c>
      <c r="D31" s="11">
        <v>940</v>
      </c>
      <c r="E31" s="11">
        <v>3.5</v>
      </c>
    </row>
    <row r="32" spans="1:5" x14ac:dyDescent="0.3">
      <c r="A32" s="12">
        <v>860</v>
      </c>
      <c r="B32" s="12">
        <v>3.65</v>
      </c>
      <c r="D32" s="11">
        <v>990</v>
      </c>
      <c r="E32" s="11">
        <v>3</v>
      </c>
    </row>
    <row r="33" spans="1:5" x14ac:dyDescent="0.3">
      <c r="A33" s="12">
        <v>880</v>
      </c>
      <c r="B33" s="12">
        <v>3.5</v>
      </c>
      <c r="D33" s="11">
        <v>1010</v>
      </c>
      <c r="E33" s="11">
        <v>3.5</v>
      </c>
    </row>
    <row r="34" spans="1:5" x14ac:dyDescent="0.3">
      <c r="A34" s="12">
        <v>900</v>
      </c>
      <c r="B34" s="12">
        <v>3.7</v>
      </c>
      <c r="D34" s="11">
        <v>1030</v>
      </c>
      <c r="E34" s="11">
        <v>3.5</v>
      </c>
    </row>
    <row r="35" spans="1:5" x14ac:dyDescent="0.3">
      <c r="A35" s="12">
        <v>920</v>
      </c>
      <c r="B35" s="12">
        <v>3.5</v>
      </c>
      <c r="D35" s="11">
        <v>1050</v>
      </c>
      <c r="E35" s="11">
        <v>3.25</v>
      </c>
    </row>
    <row r="36" spans="1:5" x14ac:dyDescent="0.3">
      <c r="A36" s="12">
        <v>940</v>
      </c>
      <c r="B36" s="12">
        <v>3.5</v>
      </c>
    </row>
    <row r="37" spans="1:5" x14ac:dyDescent="0.3">
      <c r="A37" s="12">
        <v>990</v>
      </c>
      <c r="B37" s="12">
        <v>3</v>
      </c>
    </row>
    <row r="38" spans="1:5" x14ac:dyDescent="0.3">
      <c r="A38" s="12">
        <v>1010</v>
      </c>
      <c r="B38" s="12">
        <v>3.5</v>
      </c>
    </row>
    <row r="39" spans="1:5" x14ac:dyDescent="0.3">
      <c r="A39" s="12">
        <v>1030</v>
      </c>
      <c r="B39" s="12">
        <v>3.5</v>
      </c>
    </row>
    <row r="40" spans="1:5" x14ac:dyDescent="0.3">
      <c r="A40" s="12">
        <v>1050</v>
      </c>
      <c r="B40" s="12">
        <v>3.25</v>
      </c>
    </row>
    <row r="41" spans="1:5" x14ac:dyDescent="0.3">
      <c r="A41" s="12">
        <v>1370</v>
      </c>
      <c r="B41" s="12">
        <v>4.5</v>
      </c>
    </row>
    <row r="42" spans="1:5" x14ac:dyDescent="0.3">
      <c r="A42" s="12">
        <v>1390</v>
      </c>
      <c r="B42" s="12">
        <v>4</v>
      </c>
    </row>
    <row r="43" spans="1:5" x14ac:dyDescent="0.3">
      <c r="A43" s="12">
        <v>1410</v>
      </c>
      <c r="B43" s="12">
        <v>4.3</v>
      </c>
    </row>
    <row r="44" spans="1:5" x14ac:dyDescent="0.3">
      <c r="A44" s="12">
        <v>1430</v>
      </c>
      <c r="B44" s="12">
        <v>4</v>
      </c>
    </row>
    <row r="45" spans="1:5" x14ac:dyDescent="0.3">
      <c r="A45" s="12">
        <v>1450</v>
      </c>
      <c r="B45" s="12">
        <v>4</v>
      </c>
    </row>
    <row r="46" spans="1:5" x14ac:dyDescent="0.3">
      <c r="A46" s="12">
        <v>1470</v>
      </c>
      <c r="B46" s="12">
        <v>4</v>
      </c>
    </row>
    <row r="47" spans="1:5" x14ac:dyDescent="0.3">
      <c r="A47" s="12">
        <v>1490</v>
      </c>
      <c r="B47" s="12">
        <v>4</v>
      </c>
    </row>
    <row r="48" spans="1:5" x14ac:dyDescent="0.3">
      <c r="A48" s="12">
        <v>1510</v>
      </c>
      <c r="B48" s="12">
        <v>3.75</v>
      </c>
    </row>
    <row r="49" spans="1:2" x14ac:dyDescent="0.3">
      <c r="A49" s="12">
        <v>1530</v>
      </c>
      <c r="B49" s="12">
        <v>4.5</v>
      </c>
    </row>
    <row r="50" spans="1:2" x14ac:dyDescent="0.3">
      <c r="A50" s="12">
        <v>1550</v>
      </c>
      <c r="B50" s="12">
        <v>3.75</v>
      </c>
    </row>
    <row r="51" spans="1:2" x14ac:dyDescent="0.3">
      <c r="A51" s="12">
        <v>1570</v>
      </c>
      <c r="B51" s="12">
        <v>3.75</v>
      </c>
    </row>
    <row r="52" spans="1:2" x14ac:dyDescent="0.3">
      <c r="A52" s="12">
        <v>1590</v>
      </c>
      <c r="B52" s="12">
        <v>3.65</v>
      </c>
    </row>
    <row r="53" spans="1:2" x14ac:dyDescent="0.3">
      <c r="A53" s="12">
        <v>1610</v>
      </c>
      <c r="B53" s="12">
        <v>3.75</v>
      </c>
    </row>
    <row r="54" spans="1:2" x14ac:dyDescent="0.3">
      <c r="A54" s="12">
        <v>1630</v>
      </c>
      <c r="B54" s="12">
        <v>3.75</v>
      </c>
    </row>
    <row r="55" spans="1:2" x14ac:dyDescent="0.3">
      <c r="A55" s="12">
        <v>1650</v>
      </c>
      <c r="B55" s="12">
        <v>3.5</v>
      </c>
    </row>
    <row r="56" spans="1:2" x14ac:dyDescent="0.3">
      <c r="A56" s="12">
        <v>1670</v>
      </c>
      <c r="B56" s="12">
        <v>3.5</v>
      </c>
    </row>
    <row r="57" spans="1:2" x14ac:dyDescent="0.3">
      <c r="A57" s="12">
        <v>1690</v>
      </c>
      <c r="B57" s="12">
        <v>3.65</v>
      </c>
    </row>
    <row r="58" spans="1:2" x14ac:dyDescent="0.3">
      <c r="A58" s="12">
        <v>1710</v>
      </c>
      <c r="B58" s="12">
        <v>3.45</v>
      </c>
    </row>
    <row r="59" spans="1:2" x14ac:dyDescent="0.3">
      <c r="A59" s="12">
        <v>1730</v>
      </c>
      <c r="B59" s="12">
        <v>3.5</v>
      </c>
    </row>
    <row r="60" spans="1:2" x14ac:dyDescent="0.3">
      <c r="A60" s="12">
        <v>1750</v>
      </c>
      <c r="B60" s="12">
        <v>3.6</v>
      </c>
    </row>
    <row r="61" spans="1:2" x14ac:dyDescent="0.3">
      <c r="A61" s="12">
        <v>1770</v>
      </c>
      <c r="B61" s="12">
        <v>3.8</v>
      </c>
    </row>
    <row r="62" spans="1:2" x14ac:dyDescent="0.3">
      <c r="A62" s="12">
        <v>1790</v>
      </c>
      <c r="B62" s="12">
        <v>3.75</v>
      </c>
    </row>
    <row r="63" spans="1:2" x14ac:dyDescent="0.3">
      <c r="A63" s="12">
        <v>1810</v>
      </c>
      <c r="B63" s="12">
        <v>3.65</v>
      </c>
    </row>
    <row r="64" spans="1:2" x14ac:dyDescent="0.3">
      <c r="A64" s="12">
        <v>1830</v>
      </c>
      <c r="B64" s="12">
        <v>3.5</v>
      </c>
    </row>
    <row r="65" spans="1:2" x14ac:dyDescent="0.3">
      <c r="A65" s="12">
        <v>1850</v>
      </c>
      <c r="B65" s="12">
        <v>3.5</v>
      </c>
    </row>
    <row r="66" spans="1:2" x14ac:dyDescent="0.3">
      <c r="A66" s="12">
        <v>1870</v>
      </c>
      <c r="B66" s="12">
        <v>3.9</v>
      </c>
    </row>
    <row r="67" spans="1:2" x14ac:dyDescent="0.3">
      <c r="A67" s="12">
        <v>1890</v>
      </c>
      <c r="B67" s="12">
        <v>3.75</v>
      </c>
    </row>
    <row r="68" spans="1:2" x14ac:dyDescent="0.3">
      <c r="A68" s="12">
        <v>1910</v>
      </c>
      <c r="B68" s="12">
        <v>3.75</v>
      </c>
    </row>
    <row r="69" spans="1:2" x14ac:dyDescent="0.3">
      <c r="A69" s="12">
        <v>1930</v>
      </c>
      <c r="B69" s="12">
        <v>3.5</v>
      </c>
    </row>
    <row r="70" spans="1:2" x14ac:dyDescent="0.3">
      <c r="A70" s="12">
        <v>1950</v>
      </c>
      <c r="B70" s="12">
        <v>3.5</v>
      </c>
    </row>
    <row r="71" spans="1:2" x14ac:dyDescent="0.3">
      <c r="A71" s="12">
        <v>1970</v>
      </c>
      <c r="B71" s="12">
        <v>4</v>
      </c>
    </row>
    <row r="72" spans="1:2" x14ac:dyDescent="0.3">
      <c r="A72" s="12">
        <v>1990</v>
      </c>
      <c r="B72" s="12">
        <v>3.75</v>
      </c>
    </row>
    <row r="73" spans="1:2" x14ac:dyDescent="0.3">
      <c r="A73" s="12">
        <v>2010</v>
      </c>
      <c r="B73" s="12">
        <v>3.9</v>
      </c>
    </row>
    <row r="74" spans="1:2" x14ac:dyDescent="0.3">
      <c r="A74" s="12">
        <v>2030</v>
      </c>
      <c r="B74" s="12">
        <v>4</v>
      </c>
    </row>
    <row r="75" spans="1:2" x14ac:dyDescent="0.3">
      <c r="A75" s="12">
        <v>2050</v>
      </c>
      <c r="B75" s="12">
        <v>3.75</v>
      </c>
    </row>
    <row r="76" spans="1:2" x14ac:dyDescent="0.3">
      <c r="A76" s="12">
        <v>2070</v>
      </c>
      <c r="B76" s="12">
        <v>4</v>
      </c>
    </row>
    <row r="77" spans="1:2" x14ac:dyDescent="0.3">
      <c r="A77" s="12">
        <v>2090</v>
      </c>
      <c r="B77" s="12">
        <v>3.5</v>
      </c>
    </row>
    <row r="78" spans="1:2" x14ac:dyDescent="0.3">
      <c r="A78" s="12">
        <v>2110</v>
      </c>
      <c r="B78" s="12">
        <v>4</v>
      </c>
    </row>
    <row r="79" spans="1:2" x14ac:dyDescent="0.3">
      <c r="A79" s="12">
        <v>2130</v>
      </c>
      <c r="B79" s="12">
        <v>3.75</v>
      </c>
    </row>
    <row r="80" spans="1:2" x14ac:dyDescent="0.3">
      <c r="A80" s="12">
        <v>2150</v>
      </c>
      <c r="B80" s="12">
        <v>3.25</v>
      </c>
    </row>
    <row r="81" spans="1:2" x14ac:dyDescent="0.3">
      <c r="A81" s="12">
        <v>2170</v>
      </c>
      <c r="B81" s="12">
        <v>2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0DCC-3178-4A7F-A9CB-D1A1E7CD8940}">
  <dimension ref="A1:E35"/>
  <sheetViews>
    <sheetView topLeftCell="A3" workbookViewId="0">
      <selection activeCell="A8" activeCellId="1" sqref="A2:B2 A8:B25"/>
    </sheetView>
  </sheetViews>
  <sheetFormatPr defaultRowHeight="14.4" x14ac:dyDescent="0.3"/>
  <cols>
    <col min="2" max="2" width="11" bestFit="1" customWidth="1"/>
    <col min="5" max="5" width="10.6640625" bestFit="1" customWidth="1"/>
  </cols>
  <sheetData>
    <row r="1" spans="1:5" ht="18" x14ac:dyDescent="0.3">
      <c r="A1" s="113" t="s">
        <v>13</v>
      </c>
      <c r="B1" s="113"/>
      <c r="D1" s="110" t="s">
        <v>13</v>
      </c>
      <c r="E1" s="110"/>
    </row>
    <row r="2" spans="1:5" ht="15.6" x14ac:dyDescent="0.3">
      <c r="A2" s="25" t="s">
        <v>40</v>
      </c>
      <c r="B2" s="25" t="s">
        <v>62</v>
      </c>
      <c r="D2" s="11">
        <v>100</v>
      </c>
      <c r="E2" s="11">
        <v>0.8</v>
      </c>
    </row>
    <row r="3" spans="1:5" x14ac:dyDescent="0.3">
      <c r="A3" s="12">
        <v>5</v>
      </c>
      <c r="B3" s="12">
        <v>0.4</v>
      </c>
      <c r="D3" s="11">
        <v>110</v>
      </c>
      <c r="E3" s="11">
        <v>0.95</v>
      </c>
    </row>
    <row r="4" spans="1:5" x14ac:dyDescent="0.3">
      <c r="A4" s="12">
        <v>10</v>
      </c>
      <c r="B4" s="12">
        <v>0.35</v>
      </c>
      <c r="D4" s="11">
        <v>120</v>
      </c>
      <c r="E4" s="11">
        <v>1.1000000000000001</v>
      </c>
    </row>
    <row r="5" spans="1:5" x14ac:dyDescent="0.3">
      <c r="A5" s="12">
        <v>15</v>
      </c>
      <c r="B5" s="12">
        <v>0.45</v>
      </c>
      <c r="D5" s="11">
        <v>130</v>
      </c>
      <c r="E5" s="11">
        <v>1.05</v>
      </c>
    </row>
    <row r="6" spans="1:5" x14ac:dyDescent="0.3">
      <c r="A6" s="12">
        <v>60</v>
      </c>
      <c r="B6" s="12">
        <v>0.8</v>
      </c>
      <c r="D6" s="11">
        <v>140</v>
      </c>
      <c r="E6" s="11">
        <v>1.2</v>
      </c>
    </row>
    <row r="7" spans="1:5" x14ac:dyDescent="0.3">
      <c r="A7" s="12">
        <v>70</v>
      </c>
      <c r="B7" s="12">
        <v>0.8</v>
      </c>
      <c r="D7" s="11">
        <v>150</v>
      </c>
      <c r="E7" s="11">
        <v>1.2</v>
      </c>
    </row>
    <row r="8" spans="1:5" x14ac:dyDescent="0.3">
      <c r="A8" s="12">
        <v>100</v>
      </c>
      <c r="B8" s="12">
        <v>0.8</v>
      </c>
      <c r="D8" s="11">
        <v>160</v>
      </c>
      <c r="E8" s="11">
        <v>1.25</v>
      </c>
    </row>
    <row r="9" spans="1:5" x14ac:dyDescent="0.3">
      <c r="A9" s="12">
        <v>110</v>
      </c>
      <c r="B9" s="12">
        <v>0.95</v>
      </c>
      <c r="D9" s="11">
        <v>170</v>
      </c>
      <c r="E9" s="11">
        <v>1.25</v>
      </c>
    </row>
    <row r="10" spans="1:5" x14ac:dyDescent="0.3">
      <c r="A10" s="12">
        <v>120</v>
      </c>
      <c r="B10" s="12">
        <v>1.1000000000000001</v>
      </c>
      <c r="D10" s="11">
        <v>180</v>
      </c>
      <c r="E10" s="11">
        <v>1.3</v>
      </c>
    </row>
    <row r="11" spans="1:5" x14ac:dyDescent="0.3">
      <c r="A11" s="12">
        <v>130</v>
      </c>
      <c r="B11" s="12">
        <v>1.05</v>
      </c>
      <c r="D11" s="11">
        <v>190</v>
      </c>
      <c r="E11" s="11">
        <v>1.3</v>
      </c>
    </row>
    <row r="12" spans="1:5" x14ac:dyDescent="0.3">
      <c r="A12" s="12">
        <v>140</v>
      </c>
      <c r="B12" s="12">
        <v>1.2</v>
      </c>
      <c r="D12" s="11">
        <v>200</v>
      </c>
      <c r="E12" s="11">
        <v>1.35</v>
      </c>
    </row>
    <row r="13" spans="1:5" x14ac:dyDescent="0.3">
      <c r="A13" s="12">
        <v>150</v>
      </c>
      <c r="B13" s="12">
        <v>1.2</v>
      </c>
      <c r="D13" s="11">
        <v>210</v>
      </c>
      <c r="E13" s="11">
        <v>1.35</v>
      </c>
    </row>
    <row r="14" spans="1:5" x14ac:dyDescent="0.3">
      <c r="A14" s="12">
        <v>160</v>
      </c>
      <c r="B14" s="12">
        <v>1.25</v>
      </c>
      <c r="D14" s="11">
        <v>220</v>
      </c>
      <c r="E14" s="11">
        <v>1.35</v>
      </c>
    </row>
    <row r="15" spans="1:5" x14ac:dyDescent="0.3">
      <c r="A15" s="12">
        <v>170</v>
      </c>
      <c r="B15" s="12">
        <v>1.25</v>
      </c>
      <c r="D15" s="11">
        <v>230</v>
      </c>
      <c r="E15" s="11">
        <v>1.35</v>
      </c>
    </row>
    <row r="16" spans="1:5" x14ac:dyDescent="0.3">
      <c r="A16" s="12">
        <v>180</v>
      </c>
      <c r="B16" s="12">
        <v>1.3</v>
      </c>
      <c r="D16" s="11">
        <v>240</v>
      </c>
      <c r="E16" s="11">
        <v>1.5</v>
      </c>
    </row>
    <row r="17" spans="1:5" x14ac:dyDescent="0.3">
      <c r="A17" s="12">
        <v>190</v>
      </c>
      <c r="B17" s="12">
        <v>1.3</v>
      </c>
      <c r="D17" s="11">
        <v>250</v>
      </c>
      <c r="E17" s="11">
        <v>1.6</v>
      </c>
    </row>
    <row r="18" spans="1:5" x14ac:dyDescent="0.3">
      <c r="A18" s="12">
        <v>200</v>
      </c>
      <c r="B18" s="12">
        <v>1.35</v>
      </c>
      <c r="D18" s="37">
        <v>260</v>
      </c>
      <c r="E18" s="11">
        <v>1.59</v>
      </c>
    </row>
    <row r="19" spans="1:5" x14ac:dyDescent="0.3">
      <c r="A19" s="12">
        <v>210</v>
      </c>
      <c r="B19" s="12">
        <v>1.35</v>
      </c>
      <c r="D19" s="11">
        <v>270</v>
      </c>
      <c r="E19" s="11">
        <v>1.75</v>
      </c>
    </row>
    <row r="20" spans="1:5" x14ac:dyDescent="0.3">
      <c r="A20" s="12">
        <v>220</v>
      </c>
      <c r="B20" s="12">
        <v>1.35</v>
      </c>
    </row>
    <row r="21" spans="1:5" x14ac:dyDescent="0.3">
      <c r="A21" s="12">
        <v>230</v>
      </c>
      <c r="B21" s="12">
        <v>1.35</v>
      </c>
    </row>
    <row r="22" spans="1:5" x14ac:dyDescent="0.3">
      <c r="A22" s="12">
        <v>240</v>
      </c>
      <c r="B22" s="12">
        <v>1.5</v>
      </c>
    </row>
    <row r="23" spans="1:5" x14ac:dyDescent="0.3">
      <c r="A23" s="12">
        <v>250</v>
      </c>
      <c r="B23" s="12">
        <v>1.6</v>
      </c>
    </row>
    <row r="24" spans="1:5" x14ac:dyDescent="0.3">
      <c r="A24" s="12">
        <v>260</v>
      </c>
      <c r="B24" s="12">
        <v>1.59</v>
      </c>
    </row>
    <row r="25" spans="1:5" x14ac:dyDescent="0.3">
      <c r="A25" s="12">
        <v>270</v>
      </c>
      <c r="B25" s="12">
        <v>1.75</v>
      </c>
    </row>
    <row r="26" spans="1:5" x14ac:dyDescent="0.3">
      <c r="A26" s="12">
        <v>280</v>
      </c>
      <c r="B26" s="12">
        <v>2.2000000000000002</v>
      </c>
    </row>
    <row r="27" spans="1:5" x14ac:dyDescent="0.3">
      <c r="A27" s="12">
        <v>290</v>
      </c>
      <c r="B27" s="12">
        <v>1.9</v>
      </c>
    </row>
    <row r="28" spans="1:5" x14ac:dyDescent="0.3">
      <c r="A28" s="12">
        <v>300</v>
      </c>
      <c r="B28" s="12">
        <v>2</v>
      </c>
    </row>
    <row r="29" spans="1:5" x14ac:dyDescent="0.3">
      <c r="A29" s="12">
        <v>310</v>
      </c>
      <c r="B29" s="12">
        <v>2</v>
      </c>
    </row>
    <row r="30" spans="1:5" x14ac:dyDescent="0.3">
      <c r="A30" s="12">
        <v>320</v>
      </c>
      <c r="B30" s="12">
        <v>2.2000000000000002</v>
      </c>
    </row>
    <row r="31" spans="1:5" x14ac:dyDescent="0.3">
      <c r="A31" s="12">
        <v>330</v>
      </c>
      <c r="B31" s="12">
        <v>2.0499999999999998</v>
      </c>
    </row>
    <row r="32" spans="1:5" x14ac:dyDescent="0.3">
      <c r="A32" s="12">
        <v>340</v>
      </c>
      <c r="B32" s="12">
        <v>2.1</v>
      </c>
    </row>
    <row r="33" spans="1:2" x14ac:dyDescent="0.3">
      <c r="A33" s="12">
        <v>350</v>
      </c>
      <c r="B33" s="12">
        <v>2.25</v>
      </c>
    </row>
    <row r="34" spans="1:2" x14ac:dyDescent="0.3">
      <c r="A34" s="12">
        <v>360</v>
      </c>
      <c r="B34" s="12">
        <v>2.25</v>
      </c>
    </row>
    <row r="35" spans="1:2" x14ac:dyDescent="0.3">
      <c r="A35" s="12">
        <v>835</v>
      </c>
      <c r="B35" s="12">
        <v>2.25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CCDB-F329-488B-87EA-C2932A8A6723}">
  <dimension ref="A1:E28"/>
  <sheetViews>
    <sheetView workbookViewId="0">
      <selection activeCell="A4" activeCellId="1" sqref="A2:B2 A4:B21"/>
    </sheetView>
  </sheetViews>
  <sheetFormatPr defaultRowHeight="14.4" x14ac:dyDescent="0.3"/>
  <cols>
    <col min="2" max="2" width="9.33203125" bestFit="1" customWidth="1"/>
  </cols>
  <sheetData>
    <row r="1" spans="1:5" ht="18" x14ac:dyDescent="0.35">
      <c r="A1" s="111" t="s">
        <v>14</v>
      </c>
      <c r="B1" s="111"/>
      <c r="D1" s="110" t="s">
        <v>14</v>
      </c>
      <c r="E1" s="110"/>
    </row>
    <row r="2" spans="1:5" x14ac:dyDescent="0.3">
      <c r="A2" s="26" t="s">
        <v>41</v>
      </c>
      <c r="B2" s="26" t="s">
        <v>63</v>
      </c>
      <c r="D2" s="12">
        <v>10.9739</v>
      </c>
      <c r="E2" s="12">
        <v>0.25169999999999998</v>
      </c>
    </row>
    <row r="3" spans="1:5" x14ac:dyDescent="0.3">
      <c r="A3" s="27">
        <v>4.8931116389548697</v>
      </c>
      <c r="B3" s="27">
        <v>0.19977426636568801</v>
      </c>
      <c r="D3" s="12">
        <v>15.0594</v>
      </c>
      <c r="E3" s="12">
        <v>0.24940000000000001</v>
      </c>
    </row>
    <row r="4" spans="1:5" x14ac:dyDescent="0.3">
      <c r="A4" s="27">
        <v>10.9738717339667</v>
      </c>
      <c r="B4" s="27">
        <v>0.25169300225733598</v>
      </c>
      <c r="D4" s="12">
        <v>20</v>
      </c>
      <c r="E4" s="12">
        <v>0.45029999999999998</v>
      </c>
    </row>
    <row r="5" spans="1:5" x14ac:dyDescent="0.3">
      <c r="A5" s="27">
        <v>15.0593824228028</v>
      </c>
      <c r="B5" s="27">
        <v>0.24943566591422101</v>
      </c>
      <c r="D5" s="12">
        <v>25.035599999999999</v>
      </c>
      <c r="E5" s="12">
        <v>0.19980000000000001</v>
      </c>
    </row>
    <row r="6" spans="1:5" x14ac:dyDescent="0.3">
      <c r="A6" s="27">
        <v>20</v>
      </c>
      <c r="B6" s="27">
        <v>0.45033860045146701</v>
      </c>
      <c r="D6" s="12">
        <v>29.976199999999999</v>
      </c>
      <c r="E6" s="12">
        <v>0.19980000000000001</v>
      </c>
    </row>
    <row r="7" spans="1:5" x14ac:dyDescent="0.3">
      <c r="A7" s="27">
        <v>25.0356294536817</v>
      </c>
      <c r="B7" s="27">
        <v>0.19977426636568801</v>
      </c>
      <c r="D7" s="12">
        <v>35.011899999999997</v>
      </c>
      <c r="E7" s="12">
        <v>0.4007</v>
      </c>
    </row>
    <row r="8" spans="1:5" x14ac:dyDescent="0.3">
      <c r="A8" s="27">
        <v>29.976247030878799</v>
      </c>
      <c r="B8" s="27">
        <v>0.19977426636568801</v>
      </c>
      <c r="D8" s="12">
        <v>40.047499999999999</v>
      </c>
      <c r="E8" s="12">
        <v>0.3014</v>
      </c>
    </row>
    <row r="9" spans="1:5" x14ac:dyDescent="0.3">
      <c r="A9" s="27">
        <v>35.011876484560503</v>
      </c>
      <c r="B9" s="27">
        <v>0.40067720090293402</v>
      </c>
      <c r="D9" s="12">
        <v>44.988100000000003</v>
      </c>
      <c r="E9" s="12">
        <v>0.24940000000000001</v>
      </c>
    </row>
    <row r="10" spans="1:5" x14ac:dyDescent="0.3">
      <c r="A10" s="27">
        <v>40.047505938242203</v>
      </c>
      <c r="B10" s="27">
        <v>0.30135440180586798</v>
      </c>
      <c r="D10" s="12">
        <v>46.983400000000003</v>
      </c>
      <c r="E10" s="12">
        <v>0.3488</v>
      </c>
    </row>
    <row r="11" spans="1:5" x14ac:dyDescent="0.3">
      <c r="A11" s="27">
        <v>44.988123515439398</v>
      </c>
      <c r="B11" s="27">
        <v>0.24943566591422101</v>
      </c>
      <c r="D11" s="12">
        <v>51.068899999999999</v>
      </c>
      <c r="E11" s="12">
        <v>0.24940000000000001</v>
      </c>
    </row>
    <row r="12" spans="1:5" x14ac:dyDescent="0.3">
      <c r="A12" s="27">
        <v>46.983372921615199</v>
      </c>
      <c r="B12" s="27">
        <v>0.34875846501128599</v>
      </c>
      <c r="D12" s="12">
        <v>60.094999999999999</v>
      </c>
      <c r="E12" s="12">
        <v>0.3014</v>
      </c>
    </row>
    <row r="13" spans="1:5" x14ac:dyDescent="0.3">
      <c r="A13" s="27">
        <v>51.068883610451302</v>
      </c>
      <c r="B13" s="27">
        <v>0.24943566591422101</v>
      </c>
      <c r="D13" s="12">
        <v>73.111599999999996</v>
      </c>
      <c r="E13" s="12">
        <v>0.5</v>
      </c>
    </row>
    <row r="14" spans="1:5" x14ac:dyDescent="0.3">
      <c r="A14" s="27">
        <v>60.095011876484499</v>
      </c>
      <c r="B14" s="27">
        <v>0.30135440180586798</v>
      </c>
      <c r="D14" s="12">
        <v>81.092600000000004</v>
      </c>
      <c r="E14" s="12">
        <v>0.4007</v>
      </c>
    </row>
    <row r="15" spans="1:5" x14ac:dyDescent="0.3">
      <c r="A15" s="27">
        <v>73.111638954869306</v>
      </c>
      <c r="B15" s="27">
        <v>0.5</v>
      </c>
      <c r="D15" s="12">
        <v>85.083100000000002</v>
      </c>
      <c r="E15" s="12">
        <v>0.35099999999999998</v>
      </c>
    </row>
    <row r="16" spans="1:5" x14ac:dyDescent="0.3">
      <c r="A16" s="27">
        <v>81.0926365795724</v>
      </c>
      <c r="B16" s="27">
        <v>0.40067720090293402</v>
      </c>
      <c r="D16" s="12">
        <v>90.118799999999993</v>
      </c>
      <c r="E16" s="12">
        <v>0.24940000000000001</v>
      </c>
    </row>
    <row r="17" spans="1:5" x14ac:dyDescent="0.3">
      <c r="A17" s="27">
        <v>85.083135391924003</v>
      </c>
      <c r="B17" s="27">
        <v>0.35101580135440102</v>
      </c>
      <c r="D17" s="12">
        <v>100.095</v>
      </c>
      <c r="E17" s="12">
        <v>0.49769999999999998</v>
      </c>
    </row>
    <row r="18" spans="1:5" x14ac:dyDescent="0.3">
      <c r="A18" s="27">
        <v>90.118764845605696</v>
      </c>
      <c r="B18" s="27">
        <v>0.24943566591422101</v>
      </c>
      <c r="D18" s="12">
        <v>105.0356</v>
      </c>
      <c r="E18" s="12">
        <v>0.3488</v>
      </c>
    </row>
    <row r="19" spans="1:5" x14ac:dyDescent="0.3">
      <c r="A19" s="27">
        <v>100.09501187648399</v>
      </c>
      <c r="B19" s="27">
        <v>0.49774266365688402</v>
      </c>
      <c r="D19" s="12">
        <v>111.1164</v>
      </c>
      <c r="E19" s="12">
        <v>0.24940000000000001</v>
      </c>
    </row>
    <row r="20" spans="1:5" x14ac:dyDescent="0.3">
      <c r="A20" s="27">
        <v>105.035629453681</v>
      </c>
      <c r="B20" s="27">
        <v>0.34875846501128599</v>
      </c>
    </row>
    <row r="21" spans="1:5" x14ac:dyDescent="0.3">
      <c r="A21" s="27">
        <v>111.11638954869299</v>
      </c>
      <c r="B21" s="27">
        <v>0.24943566591422101</v>
      </c>
    </row>
    <row r="22" spans="1:5" x14ac:dyDescent="0.3">
      <c r="A22" s="27">
        <v>115.10688836104499</v>
      </c>
      <c r="B22" s="27">
        <v>0.44808126410835197</v>
      </c>
    </row>
    <row r="23" spans="1:5" x14ac:dyDescent="0.3">
      <c r="A23" s="27">
        <v>120.14251781472601</v>
      </c>
      <c r="B23" s="27">
        <v>0.30135440180586798</v>
      </c>
    </row>
    <row r="24" spans="1:5" x14ac:dyDescent="0.3">
      <c r="A24" s="27">
        <v>125.178147268408</v>
      </c>
      <c r="B24" s="27">
        <v>0.34875846501128599</v>
      </c>
    </row>
    <row r="25" spans="1:5" x14ac:dyDescent="0.3">
      <c r="A25" s="27">
        <v>130.118764845605</v>
      </c>
      <c r="B25" s="27">
        <v>0.44808126410835197</v>
      </c>
    </row>
    <row r="26" spans="1:5" x14ac:dyDescent="0.3">
      <c r="A26" s="27">
        <v>138.194774346793</v>
      </c>
      <c r="B26" s="27">
        <v>0.30135440180586798</v>
      </c>
    </row>
    <row r="27" spans="1:5" x14ac:dyDescent="0.3">
      <c r="A27" s="27">
        <v>145.13064133016599</v>
      </c>
      <c r="B27" s="27">
        <v>0.19977426636568801</v>
      </c>
    </row>
    <row r="28" spans="1:5" x14ac:dyDescent="0.3">
      <c r="A28" s="27">
        <v>150.16627078384701</v>
      </c>
      <c r="B28" s="27">
        <v>0.24943566591422101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0562-4B61-423C-8488-CFF17653119C}">
  <dimension ref="A1:E23"/>
  <sheetViews>
    <sheetView workbookViewId="0">
      <selection activeCell="A9" activeCellId="1" sqref="A2:B2 A9:B19"/>
    </sheetView>
  </sheetViews>
  <sheetFormatPr defaultRowHeight="14.4" x14ac:dyDescent="0.3"/>
  <cols>
    <col min="2" max="2" width="12.5546875" bestFit="1" customWidth="1"/>
  </cols>
  <sheetData>
    <row r="1" spans="1:5" ht="18" x14ac:dyDescent="0.3">
      <c r="A1" s="113" t="s">
        <v>15</v>
      </c>
      <c r="B1" s="113"/>
      <c r="D1" s="110" t="s">
        <v>15</v>
      </c>
      <c r="E1" s="110"/>
    </row>
    <row r="2" spans="1:5" x14ac:dyDescent="0.3">
      <c r="A2" s="29" t="s">
        <v>41</v>
      </c>
      <c r="B2" s="50" t="s">
        <v>63</v>
      </c>
      <c r="D2" s="12">
        <v>50</v>
      </c>
      <c r="E2" s="12">
        <v>0.41478100000000001</v>
      </c>
    </row>
    <row r="3" spans="1:5" x14ac:dyDescent="0.3">
      <c r="A3" s="30">
        <v>3.7280701754385901</v>
      </c>
      <c r="B3" s="31">
        <v>0.3938064859</v>
      </c>
      <c r="D3" s="12">
        <v>54.604999999999997</v>
      </c>
      <c r="E3" s="12">
        <v>0.56233390000000005</v>
      </c>
    </row>
    <row r="4" spans="1:5" x14ac:dyDescent="0.3">
      <c r="A4" s="30">
        <v>8.9912280701754295</v>
      </c>
      <c r="B4" s="31">
        <v>0.35572833599999998</v>
      </c>
      <c r="D4" s="12">
        <v>63.377000000000002</v>
      </c>
      <c r="E4" s="12">
        <v>0.5847289</v>
      </c>
    </row>
    <row r="5" spans="1:5" x14ac:dyDescent="0.3">
      <c r="A5" s="30">
        <v>16.2280701754385</v>
      </c>
      <c r="B5" s="31">
        <v>0.36681784950000001</v>
      </c>
      <c r="D5" s="12">
        <v>74.781000000000006</v>
      </c>
      <c r="E5" s="12">
        <v>0.47444839999999999</v>
      </c>
    </row>
    <row r="6" spans="1:5" x14ac:dyDescent="0.3">
      <c r="A6" s="30">
        <v>23.245614035087701</v>
      </c>
      <c r="B6" s="31">
        <v>0.58624900319999995</v>
      </c>
      <c r="D6" s="12">
        <v>83.772000000000006</v>
      </c>
      <c r="E6" s="12">
        <v>0.43622909999999998</v>
      </c>
    </row>
    <row r="7" spans="1:5" x14ac:dyDescent="0.3">
      <c r="A7" s="30">
        <v>33.114035087719301</v>
      </c>
      <c r="B7" s="31">
        <v>0.94193580539999999</v>
      </c>
      <c r="D7" s="12">
        <v>90.132000000000005</v>
      </c>
      <c r="E7" s="12">
        <v>0.64810939999999995</v>
      </c>
    </row>
    <row r="8" spans="1:5" x14ac:dyDescent="0.3">
      <c r="A8" s="30">
        <v>41.008771929824498</v>
      </c>
      <c r="B8" s="31">
        <v>0.95300039869999997</v>
      </c>
      <c r="D8" s="12">
        <v>94.518000000000001</v>
      </c>
      <c r="E8" s="12">
        <v>0.4623372</v>
      </c>
    </row>
    <row r="9" spans="1:5" x14ac:dyDescent="0.3">
      <c r="A9" s="30">
        <v>50</v>
      </c>
      <c r="B9" s="31">
        <v>0.41478103399999999</v>
      </c>
      <c r="D9" s="12">
        <v>99.781000000000006</v>
      </c>
      <c r="E9" s="12">
        <v>0.53410749999999996</v>
      </c>
    </row>
    <row r="10" spans="1:5" x14ac:dyDescent="0.3">
      <c r="A10" s="30">
        <v>54.605263157894697</v>
      </c>
      <c r="B10" s="31">
        <v>0.56233386500000004</v>
      </c>
      <c r="D10" s="12">
        <v>104.167</v>
      </c>
      <c r="E10" s="12">
        <v>0.3862141</v>
      </c>
    </row>
    <row r="11" spans="1:5" x14ac:dyDescent="0.3">
      <c r="A11" s="30">
        <v>63.377192982456101</v>
      </c>
      <c r="B11" s="31">
        <v>0.58472886759999998</v>
      </c>
      <c r="D11" s="12">
        <v>109.649</v>
      </c>
      <c r="E11" s="12">
        <v>0.43524889999999999</v>
      </c>
    </row>
    <row r="12" spans="1:5" x14ac:dyDescent="0.3">
      <c r="A12" s="30">
        <v>74.780701754385902</v>
      </c>
      <c r="B12" s="31">
        <v>0.47444843170000001</v>
      </c>
      <c r="D12" s="12">
        <v>119.518</v>
      </c>
      <c r="E12" s="12">
        <v>0.4727539</v>
      </c>
    </row>
    <row r="13" spans="1:5" x14ac:dyDescent="0.3">
      <c r="A13" s="30">
        <v>83.771929824561397</v>
      </c>
      <c r="B13" s="31">
        <v>0.43622906700000003</v>
      </c>
    </row>
    <row r="14" spans="1:5" x14ac:dyDescent="0.3">
      <c r="A14" s="30">
        <v>90.131578947368396</v>
      </c>
      <c r="B14" s="31">
        <v>0.64810938330000001</v>
      </c>
    </row>
    <row r="15" spans="1:5" x14ac:dyDescent="0.3">
      <c r="A15" s="30">
        <v>94.517543859649095</v>
      </c>
      <c r="B15" s="31">
        <v>0.46233718769999999</v>
      </c>
    </row>
    <row r="16" spans="1:5" x14ac:dyDescent="0.3">
      <c r="A16" s="30">
        <v>99.780701754385902</v>
      </c>
      <c r="B16" s="31">
        <v>0.53410752260000005</v>
      </c>
    </row>
    <row r="17" spans="1:2" x14ac:dyDescent="0.3">
      <c r="A17" s="30">
        <v>104.166666666666</v>
      </c>
      <c r="B17" s="31">
        <v>0.38621411480000001</v>
      </c>
    </row>
    <row r="18" spans="1:2" x14ac:dyDescent="0.3">
      <c r="A18" s="30">
        <v>109.64912280701699</v>
      </c>
      <c r="B18" s="31">
        <v>0.43524887029999998</v>
      </c>
    </row>
    <row r="19" spans="1:2" x14ac:dyDescent="0.3">
      <c r="A19" s="30">
        <v>119.517543859649</v>
      </c>
      <c r="B19" s="31">
        <v>0.4727538543</v>
      </c>
    </row>
    <row r="20" spans="1:2" x14ac:dyDescent="0.3">
      <c r="A20" s="30">
        <v>124.78070175438501</v>
      </c>
      <c r="B20" s="31">
        <v>0.35134237109999999</v>
      </c>
    </row>
    <row r="21" spans="1:2" x14ac:dyDescent="0.3">
      <c r="A21" s="30">
        <v>129.166666666666</v>
      </c>
      <c r="B21" s="31">
        <v>0.49890350880000001</v>
      </c>
    </row>
    <row r="22" spans="1:2" x14ac:dyDescent="0.3">
      <c r="A22" s="30">
        <v>134.64912280701699</v>
      </c>
      <c r="B22" s="31">
        <v>0.46081705210000001</v>
      </c>
    </row>
    <row r="23" spans="1:2" x14ac:dyDescent="0.3">
      <c r="A23" s="30">
        <v>138.81578947368399</v>
      </c>
      <c r="B23" s="31">
        <v>0.50990164810000005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E234-C2CD-491E-B1D8-6EFEC4EA8D4C}">
  <dimension ref="A1:E28"/>
  <sheetViews>
    <sheetView workbookViewId="0">
      <selection activeCell="A11" activeCellId="1" sqref="A2:B2 A11:B26"/>
    </sheetView>
  </sheetViews>
  <sheetFormatPr defaultRowHeight="14.4" x14ac:dyDescent="0.3"/>
  <cols>
    <col min="1" max="1" width="7.5546875" bestFit="1" customWidth="1"/>
    <col min="2" max="2" width="12.5546875" bestFit="1" customWidth="1"/>
  </cols>
  <sheetData>
    <row r="1" spans="1:5" ht="18" x14ac:dyDescent="0.3">
      <c r="A1" s="113" t="s">
        <v>16</v>
      </c>
      <c r="B1" s="113"/>
      <c r="D1" s="110" t="s">
        <v>16</v>
      </c>
      <c r="E1" s="110"/>
    </row>
    <row r="2" spans="1:5" ht="15.6" x14ac:dyDescent="0.3">
      <c r="A2" s="25" t="s">
        <v>41</v>
      </c>
      <c r="B2" s="25" t="s">
        <v>63</v>
      </c>
      <c r="D2" s="12">
        <v>64.222999999999999</v>
      </c>
      <c r="E2" s="12">
        <v>0.84782610000000003</v>
      </c>
    </row>
    <row r="3" spans="1:5" x14ac:dyDescent="0.3">
      <c r="A3" s="32">
        <v>9.4462822936357895</v>
      </c>
      <c r="B3" s="33">
        <v>0.90579710140000003</v>
      </c>
      <c r="D3" s="12">
        <v>69.227999999999994</v>
      </c>
      <c r="E3" s="12">
        <v>0.89855070000000004</v>
      </c>
    </row>
    <row r="4" spans="1:5" x14ac:dyDescent="0.3">
      <c r="A4" s="32">
        <v>18.762602394454898</v>
      </c>
      <c r="B4" s="33">
        <v>0.61594202899999995</v>
      </c>
      <c r="D4" s="12">
        <v>74.236999999999995</v>
      </c>
      <c r="E4" s="12">
        <v>0.97826089999999999</v>
      </c>
    </row>
    <row r="5" spans="1:5" x14ac:dyDescent="0.3">
      <c r="A5" s="32">
        <v>24.6605229993698</v>
      </c>
      <c r="B5" s="33">
        <v>0.87681159419999999</v>
      </c>
      <c r="D5" s="12">
        <v>79.242000000000004</v>
      </c>
      <c r="E5" s="12">
        <v>1.0289855000000001</v>
      </c>
    </row>
    <row r="6" spans="1:5" x14ac:dyDescent="0.3">
      <c r="A6" s="32">
        <v>29.892091997479501</v>
      </c>
      <c r="B6" s="33">
        <v>1.007246377</v>
      </c>
      <c r="D6" s="12">
        <v>86.843000000000004</v>
      </c>
      <c r="E6" s="12">
        <v>0.95652170000000003</v>
      </c>
    </row>
    <row r="7" spans="1:5" x14ac:dyDescent="0.3">
      <c r="A7" s="32">
        <v>34.6660365469439</v>
      </c>
      <c r="B7" s="33">
        <v>0.92753623190000001</v>
      </c>
      <c r="D7" s="12">
        <v>94.456999999999994</v>
      </c>
      <c r="E7" s="12">
        <v>1.0072464000000001</v>
      </c>
    </row>
    <row r="8" spans="1:5" x14ac:dyDescent="0.3">
      <c r="A8" s="32">
        <v>44.908632640201603</v>
      </c>
      <c r="B8" s="33">
        <v>1.1594202899999999</v>
      </c>
      <c r="D8" s="12">
        <v>104.73399999999999</v>
      </c>
      <c r="E8" s="12">
        <v>1.5507245999999999</v>
      </c>
    </row>
    <row r="9" spans="1:5" x14ac:dyDescent="0.3">
      <c r="A9" s="32">
        <v>54.065059861373598</v>
      </c>
      <c r="B9" s="33">
        <v>1.398550725</v>
      </c>
      <c r="D9" s="12">
        <v>114.68300000000001</v>
      </c>
      <c r="E9" s="12">
        <v>1.0797101</v>
      </c>
    </row>
    <row r="10" spans="1:5" x14ac:dyDescent="0.3">
      <c r="A10" s="32">
        <v>59.313169502205398</v>
      </c>
      <c r="B10" s="33">
        <v>1.68115942</v>
      </c>
      <c r="D10" s="12">
        <v>124.943</v>
      </c>
      <c r="E10" s="12">
        <v>1.4710144999999999</v>
      </c>
    </row>
    <row r="11" spans="1:5" x14ac:dyDescent="0.3">
      <c r="A11" s="32">
        <v>64.222589792060504</v>
      </c>
      <c r="B11" s="33">
        <v>0.84782608699999995</v>
      </c>
      <c r="D11" s="12">
        <v>134.89400000000001</v>
      </c>
      <c r="E11" s="12">
        <v>1.0289855000000001</v>
      </c>
    </row>
    <row r="12" spans="1:5" x14ac:dyDescent="0.3">
      <c r="A12" s="32">
        <v>69.228103339634501</v>
      </c>
      <c r="B12" s="33">
        <v>0.89855072459999996</v>
      </c>
      <c r="D12" s="12">
        <v>144.887</v>
      </c>
      <c r="E12" s="12">
        <v>0.95652170000000003</v>
      </c>
    </row>
    <row r="13" spans="1:5" x14ac:dyDescent="0.3">
      <c r="A13" s="32">
        <v>74.236767485822298</v>
      </c>
      <c r="B13" s="33">
        <v>0.97826086960000003</v>
      </c>
      <c r="D13" s="12">
        <v>150.095</v>
      </c>
      <c r="E13" s="12">
        <v>0.86956520000000004</v>
      </c>
    </row>
    <row r="14" spans="1:5" x14ac:dyDescent="0.3">
      <c r="A14" s="32">
        <v>79.242281033396296</v>
      </c>
      <c r="B14" s="33">
        <v>1.028985507</v>
      </c>
      <c r="D14" s="12">
        <v>154.02799999999999</v>
      </c>
      <c r="E14" s="12">
        <v>1.057971</v>
      </c>
    </row>
    <row r="15" spans="1:5" x14ac:dyDescent="0.3">
      <c r="A15" s="32">
        <v>86.843100189035894</v>
      </c>
      <c r="B15" s="33">
        <v>0.95652173910000005</v>
      </c>
      <c r="D15" s="12">
        <v>162.483</v>
      </c>
      <c r="E15" s="12">
        <v>0.84782610000000003</v>
      </c>
    </row>
    <row r="16" spans="1:5" x14ac:dyDescent="0.3">
      <c r="A16" s="32">
        <v>94.457309388783898</v>
      </c>
      <c r="B16" s="33">
        <v>1.007246377</v>
      </c>
      <c r="D16" s="12">
        <v>169.21700000000001</v>
      </c>
      <c r="E16" s="12">
        <v>0.79710139999999996</v>
      </c>
    </row>
    <row r="17" spans="1:5" x14ac:dyDescent="0.3">
      <c r="A17" s="32">
        <v>104.733774417139</v>
      </c>
      <c r="B17" s="33">
        <v>1.5507246379999999</v>
      </c>
      <c r="D17" s="12">
        <v>174.41499999999999</v>
      </c>
      <c r="E17" s="12">
        <v>0.61594199999999999</v>
      </c>
    </row>
    <row r="18" spans="1:5" x14ac:dyDescent="0.3">
      <c r="A18" s="32">
        <v>114.68257718966601</v>
      </c>
      <c r="B18" s="33">
        <v>1.079710145</v>
      </c>
    </row>
    <row r="19" spans="1:5" x14ac:dyDescent="0.3">
      <c r="A19" s="32">
        <v>124.942501575299</v>
      </c>
      <c r="B19" s="33">
        <v>1.471014493</v>
      </c>
    </row>
    <row r="20" spans="1:5" x14ac:dyDescent="0.3">
      <c r="A20" s="32">
        <v>134.894454946439</v>
      </c>
      <c r="B20" s="33">
        <v>1.028985507</v>
      </c>
    </row>
    <row r="21" spans="1:5" x14ac:dyDescent="0.3">
      <c r="A21" s="32">
        <v>144.88657844990499</v>
      </c>
      <c r="B21" s="33">
        <v>0.95652173910000005</v>
      </c>
    </row>
    <row r="22" spans="1:5" x14ac:dyDescent="0.3">
      <c r="A22" s="32">
        <v>150.09451795841201</v>
      </c>
      <c r="B22" s="33">
        <v>0.86956521740000003</v>
      </c>
    </row>
    <row r="23" spans="1:5" x14ac:dyDescent="0.3">
      <c r="A23" s="32">
        <v>154.02804032766201</v>
      </c>
      <c r="B23" s="33">
        <v>1.057971014</v>
      </c>
    </row>
    <row r="24" spans="1:5" x14ac:dyDescent="0.3">
      <c r="A24" s="32">
        <v>162.48345935727701</v>
      </c>
      <c r="B24" s="33">
        <v>0.84782608699999995</v>
      </c>
    </row>
    <row r="25" spans="1:5" x14ac:dyDescent="0.3">
      <c r="A25" s="32">
        <v>169.21707624448601</v>
      </c>
      <c r="B25" s="33">
        <v>0.79710144930000004</v>
      </c>
    </row>
    <row r="26" spans="1:5" x14ac:dyDescent="0.3">
      <c r="A26" s="32">
        <v>174.41477630749799</v>
      </c>
      <c r="B26" s="33">
        <v>0.61594202899999995</v>
      </c>
    </row>
    <row r="27" spans="1:5" x14ac:dyDescent="0.3">
      <c r="A27" s="32">
        <v>179.42580340264601</v>
      </c>
      <c r="B27" s="33">
        <v>0.71739130429999998</v>
      </c>
    </row>
    <row r="28" spans="1:5" x14ac:dyDescent="0.3">
      <c r="A28" s="32">
        <v>184.43446754883399</v>
      </c>
      <c r="B28" s="33">
        <v>0.79710144930000004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595-9265-442A-B47B-9E99BA93A7DD}">
  <dimension ref="A1:E42"/>
  <sheetViews>
    <sheetView workbookViewId="0">
      <selection activeCell="A17" activeCellId="1" sqref="A2:B2 A17:B34"/>
    </sheetView>
  </sheetViews>
  <sheetFormatPr defaultRowHeight="14.4" x14ac:dyDescent="0.3"/>
  <cols>
    <col min="2" max="2" width="12" bestFit="1" customWidth="1"/>
  </cols>
  <sheetData>
    <row r="1" spans="1:5" ht="18" x14ac:dyDescent="0.3">
      <c r="A1" s="113" t="s">
        <v>17</v>
      </c>
      <c r="B1" s="113"/>
      <c r="D1" s="110" t="s">
        <v>17</v>
      </c>
      <c r="E1" s="110"/>
    </row>
    <row r="2" spans="1:5" ht="15.6" x14ac:dyDescent="0.3">
      <c r="A2" s="25" t="s">
        <v>41</v>
      </c>
      <c r="B2" s="25" t="s">
        <v>63</v>
      </c>
      <c r="D2" s="12">
        <v>84.685599999999994</v>
      </c>
      <c r="E2" s="12">
        <v>0.58572999999999997</v>
      </c>
    </row>
    <row r="3" spans="1:5" x14ac:dyDescent="0.3">
      <c r="A3" s="12">
        <v>7.6064908720000002</v>
      </c>
      <c r="B3" s="12">
        <v>0.59271811630000004</v>
      </c>
      <c r="D3" s="12">
        <v>89.959429999999998</v>
      </c>
      <c r="E3" s="12">
        <v>0.51692979999999999</v>
      </c>
    </row>
    <row r="4" spans="1:5" x14ac:dyDescent="0.3">
      <c r="A4" s="12">
        <v>14.70588235</v>
      </c>
      <c r="B4" s="12">
        <v>0.78416323830000001</v>
      </c>
      <c r="D4" s="12">
        <v>94.624750000000006</v>
      </c>
      <c r="E4" s="12">
        <v>0.60485029999999995</v>
      </c>
    </row>
    <row r="5" spans="1:5" x14ac:dyDescent="0.3">
      <c r="A5" s="12">
        <v>19.979716020000001</v>
      </c>
      <c r="B5" s="12">
        <v>0.66520630520000001</v>
      </c>
      <c r="D5" s="12">
        <v>99.695740000000001</v>
      </c>
      <c r="E5" s="12">
        <v>0.58620050000000001</v>
      </c>
    </row>
    <row r="6" spans="1:5" x14ac:dyDescent="0.3">
      <c r="A6" s="12">
        <v>24.645030429999998</v>
      </c>
      <c r="B6" s="12">
        <v>0.72804847809999995</v>
      </c>
      <c r="D6" s="12">
        <v>104.96957</v>
      </c>
      <c r="E6" s="12">
        <v>0.73056650000000001</v>
      </c>
    </row>
    <row r="7" spans="1:5" x14ac:dyDescent="0.3">
      <c r="A7" s="12">
        <v>34.989858009999999</v>
      </c>
      <c r="B7" s="12">
        <v>0.60298091779999996</v>
      </c>
      <c r="D7" s="12">
        <v>109.63489</v>
      </c>
      <c r="E7" s="12">
        <v>0.68369080000000004</v>
      </c>
    </row>
    <row r="8" spans="1:5" x14ac:dyDescent="0.3">
      <c r="A8" s="12">
        <v>39.655172409999999</v>
      </c>
      <c r="B8" s="12">
        <v>0.55297042610000002</v>
      </c>
      <c r="D8" s="12">
        <v>114.70587999999999</v>
      </c>
      <c r="E8" s="12">
        <v>0.69325409999999998</v>
      </c>
    </row>
    <row r="9" spans="1:5" x14ac:dyDescent="0.3">
      <c r="A9" s="12">
        <v>44.929006090000001</v>
      </c>
      <c r="B9" s="12">
        <v>0.49043982530000002</v>
      </c>
      <c r="D9" s="12">
        <v>119.97972</v>
      </c>
      <c r="E9" s="12">
        <v>0.56489279999999997</v>
      </c>
    </row>
    <row r="10" spans="1:5" x14ac:dyDescent="0.3">
      <c r="A10" s="12">
        <v>50</v>
      </c>
      <c r="B10" s="12">
        <v>0.69749534229999999</v>
      </c>
      <c r="D10" s="12">
        <v>124.64503000000001</v>
      </c>
      <c r="E10" s="12">
        <v>0.4992084</v>
      </c>
    </row>
    <row r="11" spans="1:5" x14ac:dyDescent="0.3">
      <c r="A11" s="12">
        <v>54.6653144</v>
      </c>
      <c r="B11" s="12">
        <v>0.52209300110000001</v>
      </c>
      <c r="D11" s="12">
        <v>129.71601999999999</v>
      </c>
      <c r="E11" s="12">
        <v>0.56519799999999998</v>
      </c>
    </row>
    <row r="12" spans="1:5" x14ac:dyDescent="0.3">
      <c r="A12" s="12">
        <v>59.939148070000002</v>
      </c>
      <c r="B12" s="12">
        <v>0.72915487670000001</v>
      </c>
      <c r="D12" s="12">
        <v>134.98985999999999</v>
      </c>
      <c r="E12" s="12">
        <v>0.58730689999999997</v>
      </c>
    </row>
    <row r="13" spans="1:5" x14ac:dyDescent="0.3">
      <c r="A13" s="12">
        <v>65.010141989999994</v>
      </c>
      <c r="B13" s="12">
        <v>0.67602230600000002</v>
      </c>
      <c r="D13" s="12">
        <v>139.65517</v>
      </c>
      <c r="E13" s="12">
        <v>0.68463189999999996</v>
      </c>
    </row>
    <row r="14" spans="1:5" x14ac:dyDescent="0.3">
      <c r="A14" s="12">
        <v>69.675456389999994</v>
      </c>
      <c r="B14" s="12">
        <v>0.66049457290000002</v>
      </c>
      <c r="D14" s="12">
        <v>144.72617</v>
      </c>
      <c r="E14" s="12">
        <v>0.50924219999999998</v>
      </c>
    </row>
    <row r="15" spans="1:5" x14ac:dyDescent="0.3">
      <c r="A15" s="12">
        <v>74.949290059999996</v>
      </c>
      <c r="B15" s="12">
        <v>0.6982774517</v>
      </c>
      <c r="D15" s="12">
        <v>150</v>
      </c>
      <c r="E15" s="12">
        <v>0.67555180000000004</v>
      </c>
    </row>
    <row r="16" spans="1:5" x14ac:dyDescent="0.3">
      <c r="A16" s="12">
        <v>80.020283980000002</v>
      </c>
      <c r="B16" s="12">
        <v>0.6200665111</v>
      </c>
      <c r="D16" s="12">
        <v>154.66531000000001</v>
      </c>
      <c r="E16" s="12">
        <v>0.66002400000000006</v>
      </c>
    </row>
    <row r="17" spans="1:5" x14ac:dyDescent="0.3">
      <c r="A17" s="12">
        <v>84.685598380000002</v>
      </c>
      <c r="B17" s="12">
        <v>0.58573000060000002</v>
      </c>
      <c r="D17" s="12">
        <v>159.73631</v>
      </c>
      <c r="E17" s="12">
        <v>0.55046510000000004</v>
      </c>
    </row>
    <row r="18" spans="1:5" x14ac:dyDescent="0.3">
      <c r="A18" s="12">
        <v>89.959432050000004</v>
      </c>
      <c r="B18" s="12">
        <v>0.51692980730000004</v>
      </c>
      <c r="D18" s="12">
        <v>165.01014000000001</v>
      </c>
      <c r="E18" s="12">
        <v>0.55063050000000002</v>
      </c>
    </row>
    <row r="19" spans="1:5" x14ac:dyDescent="0.3">
      <c r="A19" s="12">
        <v>94.624746450000004</v>
      </c>
      <c r="B19" s="12">
        <v>0.60485034999999998</v>
      </c>
      <c r="D19" s="12">
        <v>169.67545999999999</v>
      </c>
      <c r="E19" s="12">
        <v>0.67930330000000005</v>
      </c>
    </row>
    <row r="20" spans="1:5" x14ac:dyDescent="0.3">
      <c r="A20" s="12">
        <v>99.695740369999996</v>
      </c>
      <c r="B20" s="12">
        <v>0.58620053790000004</v>
      </c>
    </row>
    <row r="21" spans="1:5" x14ac:dyDescent="0.3">
      <c r="A21" s="12">
        <v>104.96957399999999</v>
      </c>
      <c r="B21" s="12">
        <v>0.73056648879999997</v>
      </c>
    </row>
    <row r="22" spans="1:5" x14ac:dyDescent="0.3">
      <c r="A22" s="12">
        <v>109.63488839999999</v>
      </c>
      <c r="B22" s="12">
        <v>0.68369079340000005</v>
      </c>
    </row>
    <row r="23" spans="1:5" x14ac:dyDescent="0.3">
      <c r="A23" s="12">
        <v>114.70588239999999</v>
      </c>
      <c r="B23" s="12">
        <v>0.69325414740000002</v>
      </c>
    </row>
    <row r="24" spans="1:5" x14ac:dyDescent="0.3">
      <c r="A24" s="12">
        <v>119.979716</v>
      </c>
      <c r="B24" s="12">
        <v>0.56489282559999998</v>
      </c>
    </row>
    <row r="25" spans="1:5" x14ac:dyDescent="0.3">
      <c r="A25" s="12">
        <v>124.6450304</v>
      </c>
      <c r="B25" s="12">
        <v>0.49920835270000002</v>
      </c>
    </row>
    <row r="26" spans="1:5" x14ac:dyDescent="0.3">
      <c r="A26" s="12">
        <v>129.71602429999999</v>
      </c>
      <c r="B26" s="12">
        <v>0.56519803899999999</v>
      </c>
    </row>
    <row r="27" spans="1:5" x14ac:dyDescent="0.3">
      <c r="A27" s="12">
        <v>134.989858</v>
      </c>
      <c r="B27" s="12">
        <v>0.5873069366</v>
      </c>
    </row>
    <row r="28" spans="1:5" x14ac:dyDescent="0.3">
      <c r="A28" s="12">
        <v>139.6551724</v>
      </c>
      <c r="B28" s="12">
        <v>0.68463186809999999</v>
      </c>
    </row>
    <row r="29" spans="1:5" x14ac:dyDescent="0.3">
      <c r="A29" s="12">
        <v>144.72616629999999</v>
      </c>
      <c r="B29" s="12">
        <v>0.50924224409999996</v>
      </c>
    </row>
    <row r="30" spans="1:5" x14ac:dyDescent="0.3">
      <c r="A30" s="12">
        <v>150</v>
      </c>
      <c r="B30" s="12">
        <v>0.67555176859999999</v>
      </c>
    </row>
    <row r="31" spans="1:5" x14ac:dyDescent="0.3">
      <c r="A31" s="12">
        <v>154.6653144</v>
      </c>
      <c r="B31" s="12">
        <v>0.6600240356</v>
      </c>
    </row>
    <row r="32" spans="1:5" x14ac:dyDescent="0.3">
      <c r="A32" s="12">
        <v>159.73630829999999</v>
      </c>
      <c r="B32" s="12">
        <v>0.55046513249999995</v>
      </c>
    </row>
    <row r="33" spans="1:2" x14ac:dyDescent="0.3">
      <c r="A33" s="12">
        <v>165.010142</v>
      </c>
      <c r="B33" s="12">
        <v>0.55063045649999998</v>
      </c>
    </row>
    <row r="34" spans="1:2" x14ac:dyDescent="0.3">
      <c r="A34" s="12">
        <v>169.6754564</v>
      </c>
      <c r="B34" s="12">
        <v>0.67930335040000001</v>
      </c>
    </row>
    <row r="35" spans="1:2" x14ac:dyDescent="0.3">
      <c r="A35" s="12">
        <v>174.74645029999999</v>
      </c>
      <c r="B35" s="12">
        <v>0.65438394580000003</v>
      </c>
    </row>
    <row r="36" spans="1:2" x14ac:dyDescent="0.3">
      <c r="A36" s="12">
        <v>180.020284</v>
      </c>
      <c r="B36" s="12">
        <v>0.40690036689999998</v>
      </c>
    </row>
    <row r="37" spans="1:2" x14ac:dyDescent="0.3">
      <c r="A37" s="12">
        <v>184.6855984</v>
      </c>
      <c r="B37" s="12">
        <v>0.48541652089999998</v>
      </c>
    </row>
    <row r="38" spans="1:2" x14ac:dyDescent="0.3">
      <c r="A38" s="12">
        <v>189.75659229999999</v>
      </c>
      <c r="B38" s="12">
        <v>0.39153159910000002</v>
      </c>
    </row>
    <row r="39" spans="1:2" x14ac:dyDescent="0.3">
      <c r="A39" s="12">
        <v>199.69574040000001</v>
      </c>
      <c r="B39" s="12">
        <v>0.43259552229999998</v>
      </c>
    </row>
    <row r="40" spans="1:2" x14ac:dyDescent="0.3">
      <c r="A40" s="12">
        <v>204.7667343</v>
      </c>
      <c r="B40" s="12">
        <v>0.46410245</v>
      </c>
    </row>
    <row r="41" spans="1:2" x14ac:dyDescent="0.3">
      <c r="A41" s="12">
        <v>210.04056800000001</v>
      </c>
      <c r="B41" s="12">
        <v>0.52696369870000004</v>
      </c>
    </row>
    <row r="42" spans="1:2" x14ac:dyDescent="0.3">
      <c r="A42" s="12">
        <v>214.70588240000001</v>
      </c>
      <c r="B42" s="12">
        <v>0.49576198440000002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CD69-CB06-4E3D-BE8D-A7992E9F9B5E}">
  <dimension ref="A1:E24"/>
  <sheetViews>
    <sheetView workbookViewId="0">
      <selection activeCell="A8" activeCellId="1" sqref="A2:B2 A8:B17"/>
    </sheetView>
  </sheetViews>
  <sheetFormatPr defaultRowHeight="14.4" x14ac:dyDescent="0.3"/>
  <cols>
    <col min="2" max="2" width="12" bestFit="1" customWidth="1"/>
  </cols>
  <sheetData>
    <row r="1" spans="1:5" ht="18" x14ac:dyDescent="0.3">
      <c r="A1" s="113" t="s">
        <v>18</v>
      </c>
      <c r="B1" s="113"/>
      <c r="D1" s="110" t="s">
        <v>18</v>
      </c>
      <c r="E1" s="110"/>
    </row>
    <row r="2" spans="1:5" ht="15.6" x14ac:dyDescent="0.3">
      <c r="A2" s="25" t="s">
        <v>41</v>
      </c>
      <c r="B2" s="25" t="s">
        <v>63</v>
      </c>
      <c r="D2" s="12">
        <v>20.171150000000001</v>
      </c>
      <c r="E2" s="12">
        <v>0.56863980000000003</v>
      </c>
    </row>
    <row r="3" spans="1:5" x14ac:dyDescent="0.3">
      <c r="A3" s="12">
        <v>0.97799510999999995</v>
      </c>
      <c r="B3" s="12">
        <v>0.4005037783</v>
      </c>
      <c r="D3" s="12">
        <v>22.738389999999999</v>
      </c>
      <c r="E3" s="12">
        <v>0.71788410000000002</v>
      </c>
    </row>
    <row r="4" spans="1:5" x14ac:dyDescent="0.3">
      <c r="A4" s="12">
        <v>2.5672371639999998</v>
      </c>
      <c r="B4" s="12">
        <v>0.29659949619999998</v>
      </c>
      <c r="D4" s="12">
        <v>24.81663</v>
      </c>
      <c r="E4" s="12">
        <v>0.53652390000000005</v>
      </c>
    </row>
    <row r="5" spans="1:5" x14ac:dyDescent="0.3">
      <c r="A5" s="12">
        <v>5.1344743279999996</v>
      </c>
      <c r="B5" s="12">
        <v>0.3041561713</v>
      </c>
      <c r="D5" s="12">
        <v>28.973109999999998</v>
      </c>
      <c r="E5" s="12">
        <v>0.56863980000000003</v>
      </c>
    </row>
    <row r="6" spans="1:5" x14ac:dyDescent="0.3">
      <c r="A6" s="12">
        <v>9.9022004890000002</v>
      </c>
      <c r="B6" s="12">
        <v>0.36083123430000003</v>
      </c>
      <c r="D6" s="12">
        <v>34.22983</v>
      </c>
      <c r="E6" s="12">
        <v>0.68765739999999997</v>
      </c>
    </row>
    <row r="7" spans="1:5" x14ac:dyDescent="0.3">
      <c r="A7" s="12">
        <v>15.03667482</v>
      </c>
      <c r="B7" s="12">
        <v>0.32115869019999999</v>
      </c>
      <c r="D7" s="12">
        <v>37.897309999999997</v>
      </c>
      <c r="E7" s="12">
        <v>0.57808559999999998</v>
      </c>
    </row>
    <row r="8" spans="1:5" x14ac:dyDescent="0.3">
      <c r="A8" s="12">
        <v>20.171149140000001</v>
      </c>
      <c r="B8" s="12">
        <v>0.56863979850000002</v>
      </c>
      <c r="D8" s="12">
        <v>39.975549999999998</v>
      </c>
      <c r="E8" s="12">
        <v>0.44017630000000002</v>
      </c>
    </row>
    <row r="9" spans="1:5" x14ac:dyDescent="0.3">
      <c r="A9" s="12">
        <v>22.738386309999999</v>
      </c>
      <c r="B9" s="12">
        <v>0.71788413100000004</v>
      </c>
      <c r="D9" s="12">
        <v>45.110019999999999</v>
      </c>
      <c r="E9" s="12">
        <v>0.44962220000000003</v>
      </c>
    </row>
    <row r="10" spans="1:5" x14ac:dyDescent="0.3">
      <c r="A10" s="12">
        <v>24.81662592</v>
      </c>
      <c r="B10" s="12">
        <v>0.53652392950000005</v>
      </c>
      <c r="D10" s="12">
        <v>50.366750000000003</v>
      </c>
      <c r="E10" s="12">
        <v>0.48929470000000003</v>
      </c>
    </row>
    <row r="11" spans="1:5" x14ac:dyDescent="0.3">
      <c r="A11" s="12">
        <v>28.97310513</v>
      </c>
      <c r="B11" s="12">
        <v>0.56863979850000002</v>
      </c>
      <c r="D11" s="12">
        <v>52.933990000000001</v>
      </c>
      <c r="E11" s="12">
        <v>0.4571788</v>
      </c>
    </row>
    <row r="12" spans="1:5" x14ac:dyDescent="0.3">
      <c r="A12" s="12">
        <v>34.229828849999997</v>
      </c>
      <c r="B12" s="12">
        <v>0.68765743069999996</v>
      </c>
    </row>
    <row r="13" spans="1:5" x14ac:dyDescent="0.3">
      <c r="A13" s="12">
        <v>37.897310509999997</v>
      </c>
      <c r="B13" s="12">
        <v>0.57808564230000004</v>
      </c>
    </row>
    <row r="14" spans="1:5" x14ac:dyDescent="0.3">
      <c r="A14" s="12">
        <v>39.975550120000001</v>
      </c>
      <c r="B14" s="12">
        <v>0.44017632239999999</v>
      </c>
    </row>
    <row r="15" spans="1:5" x14ac:dyDescent="0.3">
      <c r="A15" s="12">
        <v>45.110024449999997</v>
      </c>
      <c r="B15" s="12">
        <v>0.44962216620000001</v>
      </c>
    </row>
    <row r="16" spans="1:5" x14ac:dyDescent="0.3">
      <c r="A16" s="12">
        <v>50.366748170000001</v>
      </c>
      <c r="B16" s="12">
        <v>0.48929471029999999</v>
      </c>
    </row>
    <row r="17" spans="1:2" x14ac:dyDescent="0.3">
      <c r="A17" s="12">
        <v>52.933985329999999</v>
      </c>
      <c r="B17" s="12">
        <v>0.45717884130000003</v>
      </c>
    </row>
    <row r="18" spans="1:2" x14ac:dyDescent="0.3">
      <c r="A18" s="12">
        <v>55.990220049999998</v>
      </c>
      <c r="B18" s="12">
        <v>0.34571788409999998</v>
      </c>
    </row>
    <row r="19" spans="1:2" x14ac:dyDescent="0.3">
      <c r="A19" s="12">
        <v>60.146699269999999</v>
      </c>
      <c r="B19" s="12">
        <v>0.36083123430000003</v>
      </c>
    </row>
    <row r="20" spans="1:2" x14ac:dyDescent="0.3">
      <c r="A20" s="12">
        <v>65.403422980000002</v>
      </c>
      <c r="B20" s="12">
        <v>0.40806045340000002</v>
      </c>
    </row>
    <row r="21" spans="1:2" x14ac:dyDescent="0.3">
      <c r="A21" s="12">
        <v>70.048899759999998</v>
      </c>
      <c r="B21" s="12">
        <v>0.3287153652</v>
      </c>
    </row>
    <row r="22" spans="1:2" x14ac:dyDescent="0.3">
      <c r="A22" s="12">
        <v>75.183374079999993</v>
      </c>
      <c r="B22" s="12">
        <v>0.20780856419999999</v>
      </c>
    </row>
    <row r="23" spans="1:2" x14ac:dyDescent="0.3">
      <c r="A23" s="12">
        <v>80.317848409999996</v>
      </c>
      <c r="B23" s="12">
        <v>0.32115869019999999</v>
      </c>
    </row>
    <row r="24" spans="1:2" x14ac:dyDescent="0.3">
      <c r="A24" s="12">
        <v>85.085574570000006</v>
      </c>
      <c r="B24" s="12">
        <v>0.27204030229999998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DEB7-C702-4AC7-B071-843770156BF3}">
  <dimension ref="A1:E29"/>
  <sheetViews>
    <sheetView workbookViewId="0">
      <selection activeCell="A18" activeCellId="1" sqref="A2:B2 A18:B28"/>
    </sheetView>
  </sheetViews>
  <sheetFormatPr defaultRowHeight="14.4" x14ac:dyDescent="0.3"/>
  <cols>
    <col min="2" max="2" width="12" bestFit="1" customWidth="1"/>
  </cols>
  <sheetData>
    <row r="1" spans="1:5" ht="18" x14ac:dyDescent="0.3">
      <c r="A1" s="113" t="s">
        <v>27</v>
      </c>
      <c r="B1" s="113"/>
      <c r="D1" s="110" t="s">
        <v>27</v>
      </c>
      <c r="E1" s="110"/>
    </row>
    <row r="2" spans="1:5" x14ac:dyDescent="0.3">
      <c r="A2" s="28" t="s">
        <v>41</v>
      </c>
      <c r="B2" s="28" t="s">
        <v>63</v>
      </c>
      <c r="D2" s="12">
        <v>55.91133</v>
      </c>
      <c r="E2" s="12">
        <v>0.95210729999999999</v>
      </c>
    </row>
    <row r="3" spans="1:5" x14ac:dyDescent="0.3">
      <c r="A3" s="12">
        <v>2.463054187</v>
      </c>
      <c r="B3" s="12">
        <v>0.12835249039999999</v>
      </c>
      <c r="D3" s="12">
        <v>60.098520000000001</v>
      </c>
      <c r="E3" s="12">
        <v>0.75862070000000004</v>
      </c>
    </row>
    <row r="4" spans="1:5" x14ac:dyDescent="0.3">
      <c r="A4" s="12">
        <v>5.0492610840000003</v>
      </c>
      <c r="B4" s="12">
        <v>0.1034482759</v>
      </c>
      <c r="D4" s="12">
        <v>65.270939999999996</v>
      </c>
      <c r="E4" s="12">
        <v>0.65325670000000002</v>
      </c>
    </row>
    <row r="5" spans="1:5" x14ac:dyDescent="0.3">
      <c r="A5" s="12">
        <v>9.7290640390000007</v>
      </c>
      <c r="B5" s="12">
        <v>0.17624521069999999</v>
      </c>
      <c r="D5" s="12">
        <v>69.950739999999996</v>
      </c>
      <c r="E5" s="12">
        <v>0.52298849999999997</v>
      </c>
    </row>
    <row r="6" spans="1:5" x14ac:dyDescent="0.3">
      <c r="A6" s="12">
        <v>16.99507389</v>
      </c>
      <c r="B6" s="12">
        <v>0.26628352490000001</v>
      </c>
      <c r="D6" s="12">
        <v>75.123149999999995</v>
      </c>
      <c r="E6" s="12">
        <v>0.52298849999999997</v>
      </c>
    </row>
    <row r="7" spans="1:5" x14ac:dyDescent="0.3">
      <c r="A7" s="12">
        <v>23.76847291</v>
      </c>
      <c r="B7" s="12">
        <v>0.27394636020000002</v>
      </c>
      <c r="D7" s="12">
        <v>80.295569999999998</v>
      </c>
      <c r="E7" s="12">
        <v>0.62068970000000001</v>
      </c>
    </row>
    <row r="8" spans="1:5" x14ac:dyDescent="0.3">
      <c r="A8" s="12">
        <v>26.847290640000001</v>
      </c>
      <c r="B8" s="12">
        <v>0.96743295019999997</v>
      </c>
      <c r="D8" s="12">
        <v>84.975369999999998</v>
      </c>
      <c r="E8" s="12">
        <v>0.82950190000000001</v>
      </c>
    </row>
    <row r="9" spans="1:5" x14ac:dyDescent="0.3">
      <c r="A9" s="12">
        <v>28.9408867</v>
      </c>
      <c r="B9" s="12">
        <v>0.63601532569999997</v>
      </c>
      <c r="D9" s="12">
        <v>89.039410000000004</v>
      </c>
      <c r="E9" s="12">
        <v>0.48275859999999998</v>
      </c>
    </row>
    <row r="10" spans="1:5" x14ac:dyDescent="0.3">
      <c r="A10" s="12">
        <v>29.926108370000001</v>
      </c>
      <c r="B10" s="12">
        <v>0.39463601529999998</v>
      </c>
      <c r="D10" s="12">
        <v>90.024630000000002</v>
      </c>
      <c r="E10" s="12">
        <v>0.52490420000000004</v>
      </c>
    </row>
    <row r="11" spans="1:5" x14ac:dyDescent="0.3">
      <c r="A11" s="12">
        <v>33.128078819999999</v>
      </c>
      <c r="B11" s="12">
        <v>0.61302681989999996</v>
      </c>
      <c r="D11" s="12">
        <v>92.241380000000007</v>
      </c>
      <c r="E11" s="12">
        <v>0.5153257</v>
      </c>
    </row>
    <row r="12" spans="1:5" x14ac:dyDescent="0.3">
      <c r="A12" s="12">
        <v>36.206896550000003</v>
      </c>
      <c r="B12" s="12">
        <v>0.74904214560000004</v>
      </c>
      <c r="D12" s="12">
        <v>94.211820000000003</v>
      </c>
      <c r="E12" s="12">
        <v>0.44444440000000002</v>
      </c>
    </row>
    <row r="13" spans="1:5" x14ac:dyDescent="0.3">
      <c r="A13" s="12">
        <v>37.807881770000002</v>
      </c>
      <c r="B13" s="12">
        <v>0.71647509580000002</v>
      </c>
    </row>
    <row r="14" spans="1:5" x14ac:dyDescent="0.3">
      <c r="A14" s="12">
        <v>39.778325119999998</v>
      </c>
      <c r="B14" s="12">
        <v>0.67624521069999999</v>
      </c>
    </row>
    <row r="15" spans="1:5" x14ac:dyDescent="0.3">
      <c r="A15" s="12">
        <v>44.950738919999999</v>
      </c>
      <c r="B15" s="12">
        <v>0.80651340999999999</v>
      </c>
    </row>
    <row r="16" spans="1:5" x14ac:dyDescent="0.3">
      <c r="A16" s="12">
        <v>50.246305419999999</v>
      </c>
      <c r="B16" s="12">
        <v>0.36973180080000001</v>
      </c>
    </row>
    <row r="17" spans="1:2" x14ac:dyDescent="0.3">
      <c r="A17" s="12">
        <v>52.832512319999999</v>
      </c>
      <c r="B17" s="12">
        <v>0.60536398469999997</v>
      </c>
    </row>
    <row r="18" spans="1:2" x14ac:dyDescent="0.3">
      <c r="A18" s="12">
        <v>55.911330049999997</v>
      </c>
      <c r="B18" s="12">
        <v>0.95210727969999998</v>
      </c>
    </row>
    <row r="19" spans="1:2" x14ac:dyDescent="0.3">
      <c r="A19" s="12">
        <v>60.098522170000003</v>
      </c>
      <c r="B19" s="12">
        <v>0.75862068969999996</v>
      </c>
    </row>
    <row r="20" spans="1:2" x14ac:dyDescent="0.3">
      <c r="A20" s="12">
        <v>65.270935960000003</v>
      </c>
      <c r="B20" s="12">
        <v>0.65325670499999999</v>
      </c>
    </row>
    <row r="21" spans="1:2" x14ac:dyDescent="0.3">
      <c r="A21" s="12">
        <v>69.950738920000006</v>
      </c>
      <c r="B21" s="12">
        <v>0.52298850569999999</v>
      </c>
    </row>
    <row r="22" spans="1:2" x14ac:dyDescent="0.3">
      <c r="A22" s="12">
        <v>75.123152709999999</v>
      </c>
      <c r="B22" s="12">
        <v>0.52298850569999999</v>
      </c>
    </row>
    <row r="23" spans="1:2" x14ac:dyDescent="0.3">
      <c r="A23" s="12">
        <v>80.295566500000007</v>
      </c>
      <c r="B23" s="12">
        <v>0.62068965519999997</v>
      </c>
    </row>
    <row r="24" spans="1:2" x14ac:dyDescent="0.3">
      <c r="A24" s="12">
        <v>84.975369459999996</v>
      </c>
      <c r="B24" s="12">
        <v>0.82950191569999998</v>
      </c>
    </row>
    <row r="25" spans="1:2" x14ac:dyDescent="0.3">
      <c r="A25" s="12">
        <v>89.039408870000003</v>
      </c>
      <c r="B25" s="12">
        <v>0.48275862069999997</v>
      </c>
    </row>
    <row r="26" spans="1:2" x14ac:dyDescent="0.3">
      <c r="A26" s="12">
        <v>90.024630540000004</v>
      </c>
      <c r="B26" s="12">
        <v>0.52490421460000003</v>
      </c>
    </row>
    <row r="27" spans="1:2" x14ac:dyDescent="0.3">
      <c r="A27" s="12">
        <v>92.241379309999999</v>
      </c>
      <c r="B27" s="12">
        <v>0.5153256705</v>
      </c>
    </row>
    <row r="28" spans="1:2" x14ac:dyDescent="0.3">
      <c r="A28" s="12">
        <v>94.211822659999996</v>
      </c>
      <c r="B28" s="12">
        <v>0.44444444440000003</v>
      </c>
    </row>
    <row r="29" spans="1:2" x14ac:dyDescent="0.3">
      <c r="A29" s="12">
        <v>96.921182270000003</v>
      </c>
      <c r="B29" s="12">
        <v>0.4272030651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9A7B-3A6A-4CC5-A5B7-7653F140406D}">
  <dimension ref="A1:E47"/>
  <sheetViews>
    <sheetView workbookViewId="0">
      <selection activeCell="A18" activeCellId="1" sqref="A2:B2 A18:B38"/>
    </sheetView>
  </sheetViews>
  <sheetFormatPr defaultRowHeight="14.4" x14ac:dyDescent="0.3"/>
  <cols>
    <col min="2" max="2" width="10.109375" bestFit="1" customWidth="1"/>
  </cols>
  <sheetData>
    <row r="1" spans="1:5" ht="18" x14ac:dyDescent="0.3">
      <c r="A1" s="113" t="s">
        <v>28</v>
      </c>
      <c r="B1" s="113"/>
      <c r="D1" s="110" t="s">
        <v>28</v>
      </c>
      <c r="E1" s="110"/>
    </row>
    <row r="2" spans="1:5" ht="15.6" x14ac:dyDescent="0.3">
      <c r="A2" s="25" t="s">
        <v>41</v>
      </c>
      <c r="B2" s="25" t="s">
        <v>63</v>
      </c>
      <c r="D2" s="12">
        <v>75.25</v>
      </c>
      <c r="E2" s="12">
        <v>0.63600000000000001</v>
      </c>
    </row>
    <row r="3" spans="1:5" x14ac:dyDescent="0.3">
      <c r="A3" s="12">
        <v>7.6319999999999997</v>
      </c>
      <c r="B3" s="12">
        <v>0.46300000000000002</v>
      </c>
      <c r="D3" s="12">
        <v>80.171000000000006</v>
      </c>
      <c r="E3" s="12">
        <v>0.48899999999999999</v>
      </c>
    </row>
    <row r="4" spans="1:5" x14ac:dyDescent="0.3">
      <c r="A4" s="12">
        <v>10.199999999999999</v>
      </c>
      <c r="B4" s="12">
        <v>0.502</v>
      </c>
      <c r="D4" s="12">
        <v>86.805000000000007</v>
      </c>
      <c r="E4" s="12">
        <v>0.60199999999999998</v>
      </c>
    </row>
    <row r="5" spans="1:5" x14ac:dyDescent="0.3">
      <c r="A5" s="12">
        <v>12.553000000000001</v>
      </c>
      <c r="B5" s="12">
        <v>0.42899999999999999</v>
      </c>
      <c r="D5" s="12">
        <v>90.013999999999996</v>
      </c>
      <c r="E5" s="12">
        <v>0.57099999999999995</v>
      </c>
    </row>
    <row r="6" spans="1:5" x14ac:dyDescent="0.3">
      <c r="A6" s="12">
        <v>17.475000000000001</v>
      </c>
      <c r="B6" s="12">
        <v>0.749</v>
      </c>
      <c r="D6" s="12">
        <v>94.936000000000007</v>
      </c>
      <c r="E6" s="12">
        <v>0.57099999999999995</v>
      </c>
    </row>
    <row r="7" spans="1:5" x14ac:dyDescent="0.3">
      <c r="A7" s="12">
        <v>19.829000000000001</v>
      </c>
      <c r="B7" s="12">
        <v>0.70099999999999996</v>
      </c>
      <c r="D7" s="12">
        <v>99.856999999999999</v>
      </c>
      <c r="E7" s="12">
        <v>0.77500000000000002</v>
      </c>
    </row>
    <row r="8" spans="1:5" x14ac:dyDescent="0.3">
      <c r="A8" s="12">
        <v>26.462</v>
      </c>
      <c r="B8" s="12">
        <v>0.60599999999999998</v>
      </c>
      <c r="D8" s="12">
        <v>104.779</v>
      </c>
      <c r="E8" s="12">
        <v>0.64900000000000002</v>
      </c>
    </row>
    <row r="9" spans="1:5" x14ac:dyDescent="0.3">
      <c r="A9" s="12">
        <v>30.527999999999999</v>
      </c>
      <c r="B9" s="12">
        <v>0.95199999999999996</v>
      </c>
      <c r="D9" s="12">
        <v>110.342</v>
      </c>
      <c r="E9" s="12">
        <v>0.71399999999999997</v>
      </c>
    </row>
    <row r="10" spans="1:5" x14ac:dyDescent="0.3">
      <c r="A10" s="12">
        <v>35.448999999999998</v>
      </c>
      <c r="B10" s="12">
        <v>0.85699999999999998</v>
      </c>
      <c r="D10" s="12">
        <v>115.264</v>
      </c>
      <c r="E10" s="12">
        <v>0.71399999999999997</v>
      </c>
    </row>
    <row r="11" spans="1:5" x14ac:dyDescent="0.3">
      <c r="A11" s="12">
        <v>40.371000000000002</v>
      </c>
      <c r="B11" s="12">
        <v>0.64900000000000002</v>
      </c>
      <c r="D11" s="12">
        <v>120.185</v>
      </c>
      <c r="E11" s="12">
        <v>0.84399999999999997</v>
      </c>
    </row>
    <row r="12" spans="1:5" x14ac:dyDescent="0.3">
      <c r="A12" s="12">
        <v>45.292000000000002</v>
      </c>
      <c r="B12" s="12">
        <v>1.0649999999999999</v>
      </c>
      <c r="D12" s="12">
        <v>125.107</v>
      </c>
      <c r="E12" s="12">
        <v>0.57099999999999995</v>
      </c>
    </row>
    <row r="13" spans="1:5" x14ac:dyDescent="0.3">
      <c r="A13" s="12">
        <v>50</v>
      </c>
      <c r="B13" s="12">
        <v>0.77900000000000003</v>
      </c>
      <c r="D13" s="12">
        <v>129.815</v>
      </c>
      <c r="E13" s="12">
        <v>0.71399999999999997</v>
      </c>
    </row>
    <row r="14" spans="1:5" x14ac:dyDescent="0.3">
      <c r="A14" s="12">
        <v>54.921999999999997</v>
      </c>
      <c r="B14" s="12">
        <v>0.69699999999999995</v>
      </c>
      <c r="D14" s="12">
        <v>134.73599999999999</v>
      </c>
      <c r="E14" s="12">
        <v>0.63600000000000001</v>
      </c>
    </row>
    <row r="15" spans="1:5" x14ac:dyDescent="0.3">
      <c r="A15" s="12">
        <v>59.843000000000004</v>
      </c>
      <c r="B15" s="12">
        <v>1.0169999999999999</v>
      </c>
      <c r="D15" s="12">
        <v>139.65799999999999</v>
      </c>
      <c r="E15" s="12">
        <v>0.54100000000000004</v>
      </c>
    </row>
    <row r="16" spans="1:5" x14ac:dyDescent="0.3">
      <c r="A16" s="12">
        <v>65.620999999999995</v>
      </c>
      <c r="B16" s="12">
        <v>0.90500000000000003</v>
      </c>
      <c r="D16" s="12">
        <v>144.57900000000001</v>
      </c>
      <c r="E16" s="12">
        <v>0.54100000000000004</v>
      </c>
    </row>
    <row r="17" spans="1:5" x14ac:dyDescent="0.3">
      <c r="A17" s="12">
        <v>70.328000000000003</v>
      </c>
      <c r="B17" s="12">
        <v>0.58899999999999997</v>
      </c>
      <c r="D17" s="12">
        <v>150.357</v>
      </c>
      <c r="E17" s="12">
        <v>0.57099999999999995</v>
      </c>
    </row>
    <row r="18" spans="1:5" x14ac:dyDescent="0.3">
      <c r="A18" s="12">
        <v>75.25</v>
      </c>
      <c r="B18" s="12">
        <v>0.63600000000000001</v>
      </c>
      <c r="D18" s="12">
        <v>155.27799999999999</v>
      </c>
      <c r="E18" s="12">
        <v>0.46300000000000002</v>
      </c>
    </row>
    <row r="19" spans="1:5" x14ac:dyDescent="0.3">
      <c r="A19" s="12">
        <v>80.171000000000006</v>
      </c>
      <c r="B19" s="12">
        <v>0.48899999999999999</v>
      </c>
      <c r="D19" s="12">
        <v>160.19999999999999</v>
      </c>
      <c r="E19" s="12">
        <v>0.49399999999999999</v>
      </c>
    </row>
    <row r="20" spans="1:5" x14ac:dyDescent="0.3">
      <c r="A20" s="12">
        <v>86.805000000000007</v>
      </c>
      <c r="B20" s="12">
        <v>0.60199999999999998</v>
      </c>
      <c r="D20" s="12">
        <v>164.90700000000001</v>
      </c>
      <c r="E20" s="12">
        <v>0.251</v>
      </c>
    </row>
    <row r="21" spans="1:5" x14ac:dyDescent="0.3">
      <c r="A21" s="12">
        <v>90.013999999999996</v>
      </c>
      <c r="B21" s="12">
        <v>0.57099999999999995</v>
      </c>
      <c r="D21" s="12">
        <v>169.82900000000001</v>
      </c>
      <c r="E21" s="12">
        <v>0.39400000000000002</v>
      </c>
    </row>
    <row r="22" spans="1:5" x14ac:dyDescent="0.3">
      <c r="A22" s="12">
        <v>94.936000000000007</v>
      </c>
      <c r="B22" s="12">
        <v>0.57099999999999995</v>
      </c>
      <c r="D22" s="12">
        <v>174.75</v>
      </c>
      <c r="E22" s="12">
        <v>0.44600000000000001</v>
      </c>
    </row>
    <row r="23" spans="1:5" x14ac:dyDescent="0.3">
      <c r="A23" s="12">
        <v>99.856999999999999</v>
      </c>
      <c r="B23" s="12">
        <v>0.77500000000000002</v>
      </c>
    </row>
    <row r="24" spans="1:5" x14ac:dyDescent="0.3">
      <c r="A24" s="12">
        <v>104.779</v>
      </c>
      <c r="B24" s="12">
        <v>0.64900000000000002</v>
      </c>
    </row>
    <row r="25" spans="1:5" x14ac:dyDescent="0.3">
      <c r="A25" s="12">
        <v>110.342</v>
      </c>
      <c r="B25" s="12">
        <v>0.71399999999999997</v>
      </c>
    </row>
    <row r="26" spans="1:5" x14ac:dyDescent="0.3">
      <c r="A26" s="12">
        <v>115.264</v>
      </c>
      <c r="B26" s="12">
        <v>0.71399999999999997</v>
      </c>
    </row>
    <row r="27" spans="1:5" x14ac:dyDescent="0.3">
      <c r="A27" s="12">
        <v>120.185</v>
      </c>
      <c r="B27" s="12">
        <v>0.84399999999999997</v>
      </c>
    </row>
    <row r="28" spans="1:5" x14ac:dyDescent="0.3">
      <c r="A28" s="12">
        <v>125.107</v>
      </c>
      <c r="B28" s="12">
        <v>0.57099999999999995</v>
      </c>
    </row>
    <row r="29" spans="1:5" x14ac:dyDescent="0.3">
      <c r="A29" s="12">
        <v>129.815</v>
      </c>
      <c r="B29" s="12">
        <v>0.71399999999999997</v>
      </c>
    </row>
    <row r="30" spans="1:5" x14ac:dyDescent="0.3">
      <c r="A30" s="12">
        <v>134.73599999999999</v>
      </c>
      <c r="B30" s="12">
        <v>0.63600000000000001</v>
      </c>
    </row>
    <row r="31" spans="1:5" x14ac:dyDescent="0.3">
      <c r="A31" s="12">
        <v>139.65799999999999</v>
      </c>
      <c r="B31" s="12">
        <v>0.54100000000000004</v>
      </c>
    </row>
    <row r="32" spans="1:5" x14ac:dyDescent="0.3">
      <c r="A32" s="12">
        <v>144.57900000000001</v>
      </c>
      <c r="B32" s="12">
        <v>0.54100000000000004</v>
      </c>
    </row>
    <row r="33" spans="1:2" x14ac:dyDescent="0.3">
      <c r="A33" s="12">
        <v>150.357</v>
      </c>
      <c r="B33" s="12">
        <v>0.57099999999999995</v>
      </c>
    </row>
    <row r="34" spans="1:2" x14ac:dyDescent="0.3">
      <c r="A34" s="12">
        <v>155.27799999999999</v>
      </c>
      <c r="B34" s="12">
        <v>0.46300000000000002</v>
      </c>
    </row>
    <row r="35" spans="1:2" x14ac:dyDescent="0.3">
      <c r="A35" s="12">
        <v>160.19999999999999</v>
      </c>
      <c r="B35" s="12">
        <v>0.49399999999999999</v>
      </c>
    </row>
    <row r="36" spans="1:2" x14ac:dyDescent="0.3">
      <c r="A36" s="12">
        <v>164.90700000000001</v>
      </c>
      <c r="B36" s="12">
        <v>0.251</v>
      </c>
    </row>
    <row r="37" spans="1:2" x14ac:dyDescent="0.3">
      <c r="A37" s="12">
        <v>169.82900000000001</v>
      </c>
      <c r="B37" s="12">
        <v>0.39400000000000002</v>
      </c>
    </row>
    <row r="38" spans="1:2" x14ac:dyDescent="0.3">
      <c r="A38" s="12">
        <v>174.75</v>
      </c>
      <c r="B38" s="12">
        <v>0.44600000000000001</v>
      </c>
    </row>
    <row r="39" spans="1:2" x14ac:dyDescent="0.3">
      <c r="A39" s="12">
        <v>180.52799999999999</v>
      </c>
      <c r="B39" s="12">
        <v>0.39800000000000002</v>
      </c>
    </row>
    <row r="40" spans="1:2" x14ac:dyDescent="0.3">
      <c r="A40" s="12">
        <v>189.51499999999999</v>
      </c>
      <c r="B40" s="12">
        <v>0.42899999999999999</v>
      </c>
    </row>
    <row r="41" spans="1:2" x14ac:dyDescent="0.3">
      <c r="A41" s="12">
        <v>195.078</v>
      </c>
      <c r="B41" s="12">
        <v>0.54100000000000004</v>
      </c>
    </row>
    <row r="42" spans="1:2" x14ac:dyDescent="0.3">
      <c r="A42" s="12">
        <v>200</v>
      </c>
      <c r="B42" s="12">
        <v>0.60199999999999998</v>
      </c>
    </row>
    <row r="43" spans="1:2" x14ac:dyDescent="0.3">
      <c r="A43" s="12">
        <v>204.922</v>
      </c>
      <c r="B43" s="12">
        <v>0.19</v>
      </c>
    </row>
    <row r="44" spans="1:2" x14ac:dyDescent="0.3">
      <c r="A44" s="12">
        <v>209.84299999999999</v>
      </c>
      <c r="B44" s="12">
        <v>0.35099999999999998</v>
      </c>
    </row>
    <row r="45" spans="1:2" x14ac:dyDescent="0.3">
      <c r="A45" s="12">
        <v>214.76499999999999</v>
      </c>
      <c r="B45" s="12">
        <v>0.47599999999999998</v>
      </c>
    </row>
    <row r="46" spans="1:2" x14ac:dyDescent="0.3">
      <c r="A46" s="12">
        <v>219.47200000000001</v>
      </c>
      <c r="B46" s="12">
        <v>0.57099999999999995</v>
      </c>
    </row>
    <row r="47" spans="1:2" x14ac:dyDescent="0.3">
      <c r="A47" s="12">
        <v>225.25</v>
      </c>
      <c r="B47" s="12">
        <v>0.77500000000000002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6DC2-573E-4AF5-95EB-C970BC174D35}">
  <dimension ref="A1:X26"/>
  <sheetViews>
    <sheetView workbookViewId="0">
      <selection activeCell="S13" sqref="S13"/>
    </sheetView>
  </sheetViews>
  <sheetFormatPr defaultRowHeight="13.8" x14ac:dyDescent="0.3"/>
  <cols>
    <col min="1" max="20" width="8.88671875" style="46"/>
    <col min="21" max="21" width="10" style="46" customWidth="1"/>
    <col min="22" max="23" width="9.77734375" style="46" customWidth="1"/>
    <col min="24" max="16384" width="8.88671875" style="46"/>
  </cols>
  <sheetData>
    <row r="1" spans="1:24" ht="15" customHeight="1" thickBot="1" x14ac:dyDescent="0.35">
      <c r="A1" s="98" t="s">
        <v>0</v>
      </c>
      <c r="B1" s="100" t="s">
        <v>54</v>
      </c>
      <c r="C1" s="100"/>
      <c r="D1" s="100"/>
      <c r="E1" s="100"/>
      <c r="F1" s="101" t="s">
        <v>68</v>
      </c>
      <c r="G1" s="102"/>
      <c r="H1" s="102"/>
      <c r="I1" s="102"/>
      <c r="J1" s="103" t="s">
        <v>55</v>
      </c>
      <c r="K1" s="104"/>
      <c r="L1" s="104"/>
      <c r="M1" s="105"/>
      <c r="N1" s="45"/>
      <c r="O1" s="120" t="s">
        <v>65</v>
      </c>
      <c r="P1" s="121"/>
      <c r="Q1" s="121"/>
      <c r="R1" s="121"/>
      <c r="S1" s="121"/>
      <c r="T1" s="121"/>
      <c r="U1" s="124" t="s">
        <v>67</v>
      </c>
      <c r="V1" s="95"/>
      <c r="W1" s="98"/>
    </row>
    <row r="2" spans="1:24" ht="15" customHeight="1" thickBot="1" x14ac:dyDescent="0.4">
      <c r="A2" s="99"/>
      <c r="B2" s="54" t="s">
        <v>61</v>
      </c>
      <c r="C2" s="55" t="s">
        <v>37</v>
      </c>
      <c r="D2" s="55" t="s">
        <v>38</v>
      </c>
      <c r="E2" s="56" t="s">
        <v>3</v>
      </c>
      <c r="F2" s="62" t="s">
        <v>61</v>
      </c>
      <c r="G2" s="63" t="s">
        <v>37</v>
      </c>
      <c r="H2" s="64" t="s">
        <v>38</v>
      </c>
      <c r="I2" s="65" t="s">
        <v>3</v>
      </c>
      <c r="J2" s="67" t="s">
        <v>61</v>
      </c>
      <c r="K2" s="67" t="s">
        <v>37</v>
      </c>
      <c r="L2" s="68" t="s">
        <v>38</v>
      </c>
      <c r="M2" s="68" t="s">
        <v>3</v>
      </c>
      <c r="N2" s="47"/>
      <c r="O2" s="95" t="s">
        <v>56</v>
      </c>
      <c r="P2" s="95"/>
      <c r="Q2" s="95"/>
      <c r="R2" s="96" t="s">
        <v>66</v>
      </c>
      <c r="S2" s="97"/>
      <c r="T2" s="123"/>
      <c r="U2" s="130"/>
      <c r="V2" s="129"/>
      <c r="W2" s="127"/>
    </row>
    <row r="3" spans="1:24" ht="15" customHeight="1" thickBot="1" x14ac:dyDescent="0.35">
      <c r="A3" s="40" t="s">
        <v>6</v>
      </c>
      <c r="B3" s="57">
        <v>0.68</v>
      </c>
      <c r="C3" s="58">
        <v>2807.13</v>
      </c>
      <c r="D3" s="58">
        <v>19.77</v>
      </c>
      <c r="E3" s="59">
        <f>D3/C3</f>
        <v>7.0427803486122834E-3</v>
      </c>
      <c r="F3" s="51">
        <v>0.68</v>
      </c>
      <c r="G3" s="52">
        <v>2843.02</v>
      </c>
      <c r="H3" s="52">
        <v>19.63</v>
      </c>
      <c r="I3" s="66">
        <f>H3/G3</f>
        <v>6.9046295840338792E-3</v>
      </c>
      <c r="J3" s="69">
        <v>0.68</v>
      </c>
      <c r="K3" s="69">
        <v>2843.02</v>
      </c>
      <c r="L3" s="70">
        <v>19.63</v>
      </c>
      <c r="M3" s="70">
        <v>7.0000000000000001E-3</v>
      </c>
      <c r="O3" s="73" t="s">
        <v>57</v>
      </c>
      <c r="P3" s="48" t="s">
        <v>58</v>
      </c>
      <c r="Q3" s="74" t="s">
        <v>59</v>
      </c>
      <c r="R3" s="75" t="s">
        <v>57</v>
      </c>
      <c r="S3" s="48" t="s">
        <v>58</v>
      </c>
      <c r="T3" s="125" t="s">
        <v>59</v>
      </c>
      <c r="U3" s="80" t="s">
        <v>57</v>
      </c>
      <c r="V3" s="79" t="s">
        <v>58</v>
      </c>
      <c r="W3" s="128" t="s">
        <v>59</v>
      </c>
      <c r="X3" s="126"/>
    </row>
    <row r="4" spans="1:24" ht="15" customHeight="1" thickBot="1" x14ac:dyDescent="0.35">
      <c r="A4" s="41" t="s">
        <v>7</v>
      </c>
      <c r="B4" s="60">
        <v>0.43</v>
      </c>
      <c r="C4" s="60">
        <v>555.75</v>
      </c>
      <c r="D4" s="60">
        <v>4.51</v>
      </c>
      <c r="E4" s="61">
        <f>D4/C4</f>
        <v>8.115159694107062E-3</v>
      </c>
      <c r="F4" s="42">
        <v>0.36</v>
      </c>
      <c r="G4" s="42">
        <v>697.36</v>
      </c>
      <c r="H4" s="42">
        <v>4.41</v>
      </c>
      <c r="I4" s="43">
        <f t="shared" ref="I4:I10" si="0">H4/G4</f>
        <v>6.3238499483767351E-3</v>
      </c>
      <c r="J4" s="71">
        <v>0.36</v>
      </c>
      <c r="K4" s="71">
        <v>628.96</v>
      </c>
      <c r="L4" s="71">
        <v>4.3600000000000003</v>
      </c>
      <c r="M4" s="72">
        <f>L4/K4</f>
        <v>6.9320783515644871E-3</v>
      </c>
      <c r="N4" s="119"/>
      <c r="O4" s="60">
        <v>0.54</v>
      </c>
      <c r="P4" s="42">
        <v>0.53</v>
      </c>
      <c r="Q4" s="71">
        <v>0.54</v>
      </c>
      <c r="R4" s="76">
        <v>0.5</v>
      </c>
      <c r="S4" s="42">
        <v>0.53</v>
      </c>
      <c r="T4" s="77">
        <v>0.54</v>
      </c>
      <c r="U4" s="80">
        <v>0.52</v>
      </c>
      <c r="V4" s="79">
        <v>0.53</v>
      </c>
      <c r="W4" s="78">
        <v>0.54</v>
      </c>
    </row>
    <row r="5" spans="1:24" ht="15" customHeight="1" x14ac:dyDescent="0.3">
      <c r="A5" s="41" t="s">
        <v>8</v>
      </c>
      <c r="B5" s="60">
        <v>0.51</v>
      </c>
      <c r="C5" s="60">
        <v>2576.87</v>
      </c>
      <c r="D5" s="60">
        <v>18</v>
      </c>
      <c r="E5" s="61">
        <f t="shared" ref="E5:E10" si="1">D5/C5</f>
        <v>6.9852185015154044E-3</v>
      </c>
      <c r="F5" s="42">
        <v>0.56000000000000005</v>
      </c>
      <c r="G5" s="42">
        <v>2598.36</v>
      </c>
      <c r="H5" s="42">
        <v>18.260000000000002</v>
      </c>
      <c r="I5" s="43">
        <f t="shared" si="0"/>
        <v>7.0275096599393466E-3</v>
      </c>
      <c r="J5" s="71">
        <v>0.52</v>
      </c>
      <c r="K5" s="71">
        <v>2573.5700000000002</v>
      </c>
      <c r="L5" s="71">
        <v>18.09</v>
      </c>
      <c r="M5" s="71">
        <v>7.0000000000000001E-3</v>
      </c>
      <c r="N5" s="118"/>
      <c r="W5" s="49"/>
    </row>
    <row r="6" spans="1:24" ht="15" customHeight="1" x14ac:dyDescent="0.3">
      <c r="A6" s="41" t="s">
        <v>9</v>
      </c>
      <c r="B6" s="60">
        <v>0.5</v>
      </c>
      <c r="C6" s="60">
        <v>556.1</v>
      </c>
      <c r="D6" s="60">
        <v>4.5999999999999996</v>
      </c>
      <c r="E6" s="61">
        <f t="shared" si="1"/>
        <v>8.2718935443265584E-3</v>
      </c>
      <c r="F6" s="42">
        <v>0.63</v>
      </c>
      <c r="G6" s="42">
        <v>158.41999999999999</v>
      </c>
      <c r="H6" s="42">
        <v>2.52</v>
      </c>
      <c r="I6" s="43">
        <f t="shared" si="0"/>
        <v>1.5907082439085975E-2</v>
      </c>
      <c r="J6" s="71">
        <v>0.63</v>
      </c>
      <c r="K6" s="71">
        <v>158.41999999999999</v>
      </c>
      <c r="L6" s="71">
        <v>2.52</v>
      </c>
      <c r="M6" s="72">
        <f t="shared" ref="M6" si="2">L6/K6</f>
        <v>1.5907082439085975E-2</v>
      </c>
      <c r="N6" s="118"/>
    </row>
    <row r="7" spans="1:24" ht="15" customHeight="1" x14ac:dyDescent="0.3">
      <c r="A7" s="41" t="s">
        <v>10</v>
      </c>
      <c r="B7" s="60">
        <v>0.71</v>
      </c>
      <c r="C7" s="60">
        <v>1808.12</v>
      </c>
      <c r="D7" s="60">
        <v>41.12</v>
      </c>
      <c r="E7" s="61">
        <f t="shared" si="1"/>
        <v>2.2741853416808618E-2</v>
      </c>
      <c r="F7" s="42">
        <v>0.67</v>
      </c>
      <c r="G7" s="42">
        <v>3043.76</v>
      </c>
      <c r="H7" s="42">
        <v>41.22</v>
      </c>
      <c r="I7" s="43">
        <f t="shared" si="0"/>
        <v>1.3542460640786394E-2</v>
      </c>
      <c r="J7" s="71">
        <v>0.62</v>
      </c>
      <c r="K7" s="71">
        <v>3422.54</v>
      </c>
      <c r="L7" s="71">
        <v>40.450000000000003</v>
      </c>
      <c r="M7" s="71">
        <v>1.2E-2</v>
      </c>
      <c r="N7" s="118"/>
    </row>
    <row r="8" spans="1:24" ht="15" customHeight="1" x14ac:dyDescent="0.3">
      <c r="A8" s="41" t="s">
        <v>11</v>
      </c>
      <c r="B8" s="60">
        <v>0.49</v>
      </c>
      <c r="C8" s="60">
        <v>2773.27</v>
      </c>
      <c r="D8" s="60">
        <v>14.28</v>
      </c>
      <c r="E8" s="61">
        <f t="shared" si="1"/>
        <v>5.1491560504386517E-3</v>
      </c>
      <c r="F8" s="42">
        <v>0.51</v>
      </c>
      <c r="G8" s="42">
        <v>2385.9</v>
      </c>
      <c r="H8" s="42">
        <v>14.15</v>
      </c>
      <c r="I8" s="43">
        <f t="shared" si="0"/>
        <v>5.9306760551573832E-3</v>
      </c>
      <c r="J8" s="71">
        <v>0.56000000000000005</v>
      </c>
      <c r="K8" s="71">
        <v>2373.5300000000002</v>
      </c>
      <c r="L8" s="71">
        <v>14.08</v>
      </c>
      <c r="M8" s="71">
        <v>6.0000000000000001E-3</v>
      </c>
      <c r="N8" s="118"/>
    </row>
    <row r="9" spans="1:24" ht="15" customHeight="1" x14ac:dyDescent="0.3">
      <c r="A9" s="41" t="s">
        <v>12</v>
      </c>
      <c r="B9" s="60">
        <v>0.5</v>
      </c>
      <c r="C9" s="60">
        <v>2506.7399999999998</v>
      </c>
      <c r="D9" s="60">
        <v>7.06</v>
      </c>
      <c r="E9" s="61">
        <f t="shared" si="1"/>
        <v>2.8164069668174603E-3</v>
      </c>
      <c r="F9" s="42">
        <v>0.37</v>
      </c>
      <c r="G9" s="106" t="s">
        <v>60</v>
      </c>
      <c r="H9" s="107"/>
      <c r="I9" s="108"/>
      <c r="J9" s="71">
        <v>0.5</v>
      </c>
      <c r="K9" s="71">
        <v>4380.1899999999996</v>
      </c>
      <c r="L9" s="71">
        <v>7.01</v>
      </c>
      <c r="M9" s="72">
        <f>L9/K9</f>
        <v>1.60038719781562E-3</v>
      </c>
      <c r="N9" s="119"/>
    </row>
    <row r="10" spans="1:24" ht="15" customHeight="1" x14ac:dyDescent="0.3">
      <c r="A10" s="44" t="s">
        <v>13</v>
      </c>
      <c r="B10" s="60">
        <v>0.5</v>
      </c>
      <c r="C10" s="60">
        <v>1498.39</v>
      </c>
      <c r="D10" s="60">
        <v>4.0999999999999996</v>
      </c>
      <c r="E10" s="61">
        <f t="shared" si="1"/>
        <v>2.7362702634160662E-3</v>
      </c>
      <c r="F10" s="42">
        <v>0.43</v>
      </c>
      <c r="G10" s="42">
        <v>1678.78</v>
      </c>
      <c r="H10" s="42">
        <v>4.59</v>
      </c>
      <c r="I10" s="43">
        <f t="shared" si="0"/>
        <v>2.7341283551150239E-3</v>
      </c>
      <c r="J10" s="71">
        <v>0.43</v>
      </c>
      <c r="K10" s="71">
        <v>1678.78</v>
      </c>
      <c r="L10" s="71">
        <v>4.59</v>
      </c>
      <c r="M10" s="71">
        <v>3.0000000000000001E-3</v>
      </c>
      <c r="N10" s="119"/>
    </row>
    <row r="11" spans="1:24" ht="15" customHeight="1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118"/>
    </row>
    <row r="12" spans="1:24" ht="15" customHeight="1" x14ac:dyDescent="0.3">
      <c r="A12" s="44" t="s">
        <v>14</v>
      </c>
      <c r="B12" s="60">
        <v>0.5</v>
      </c>
      <c r="C12" s="60">
        <v>97.5</v>
      </c>
      <c r="D12" s="60">
        <v>0.86</v>
      </c>
      <c r="E12" s="61">
        <f>D12/C12</f>
        <v>8.82051282051282E-3</v>
      </c>
      <c r="F12" s="42">
        <v>0.64</v>
      </c>
      <c r="G12" s="42">
        <v>152.16</v>
      </c>
      <c r="H12" s="42">
        <v>0.67</v>
      </c>
      <c r="I12" s="43">
        <f t="shared" ref="I12:I26" si="3">H12/G12</f>
        <v>4.4032597266035756E-3</v>
      </c>
      <c r="J12" s="71">
        <v>0.64</v>
      </c>
      <c r="K12" s="71">
        <v>172.61</v>
      </c>
      <c r="L12" s="71">
        <v>0.69</v>
      </c>
      <c r="M12" s="72">
        <v>4.0000000000000001E-3</v>
      </c>
      <c r="N12" s="118"/>
    </row>
    <row r="13" spans="1:24" ht="15" customHeight="1" x14ac:dyDescent="0.3">
      <c r="A13" s="44" t="s">
        <v>15</v>
      </c>
      <c r="B13" s="60">
        <v>0.43</v>
      </c>
      <c r="C13" s="60">
        <v>114.84</v>
      </c>
      <c r="D13" s="60">
        <v>1.1399999999999999</v>
      </c>
      <c r="E13" s="61">
        <f>D13/C13</f>
        <v>9.9268547544409599E-3</v>
      </c>
      <c r="F13" s="42">
        <v>0.56999999999999995</v>
      </c>
      <c r="G13" s="42">
        <v>135.6</v>
      </c>
      <c r="H13" s="42">
        <v>1.04</v>
      </c>
      <c r="I13" s="43">
        <f t="shared" si="3"/>
        <v>7.6696165191740421E-3</v>
      </c>
      <c r="J13" s="71">
        <v>0.56999999999999995</v>
      </c>
      <c r="K13" s="71">
        <v>140.57</v>
      </c>
      <c r="L13" s="71">
        <v>0.99</v>
      </c>
      <c r="M13" s="72">
        <v>7.0000000000000001E-3</v>
      </c>
      <c r="N13" s="118"/>
    </row>
    <row r="14" spans="1:24" ht="15" customHeight="1" x14ac:dyDescent="0.3">
      <c r="A14" s="44" t="s">
        <v>16</v>
      </c>
      <c r="B14" s="60">
        <v>0.67</v>
      </c>
      <c r="C14" s="60">
        <v>144.24</v>
      </c>
      <c r="D14" s="60">
        <v>2.2999999999999998</v>
      </c>
      <c r="E14" s="61">
        <f>D14/C14</f>
        <v>1.5945646145313363E-2</v>
      </c>
      <c r="F14" s="42">
        <v>0.57999999999999996</v>
      </c>
      <c r="G14" s="42">
        <v>170.96</v>
      </c>
      <c r="H14" s="42">
        <v>2.11</v>
      </c>
      <c r="I14" s="43">
        <f t="shared" si="3"/>
        <v>1.2342068320074871E-2</v>
      </c>
      <c r="J14" s="71">
        <v>0.75</v>
      </c>
      <c r="K14" s="71">
        <v>157.38999999999999</v>
      </c>
      <c r="L14" s="71">
        <v>2.11</v>
      </c>
      <c r="M14" s="72">
        <v>1.2999999999999999E-2</v>
      </c>
      <c r="N14" s="118"/>
    </row>
    <row r="15" spans="1:24" ht="15" customHeight="1" x14ac:dyDescent="0.3">
      <c r="A15" s="44" t="s">
        <v>17</v>
      </c>
      <c r="B15" s="60">
        <v>0.5</v>
      </c>
      <c r="C15" s="60">
        <v>217.24</v>
      </c>
      <c r="D15" s="60">
        <v>1.3</v>
      </c>
      <c r="E15" s="61">
        <f>D15/C15</f>
        <v>5.9841649788252623E-3</v>
      </c>
      <c r="F15" s="42">
        <v>0.43</v>
      </c>
      <c r="G15" s="42">
        <v>204.28</v>
      </c>
      <c r="H15" s="42">
        <v>1.34</v>
      </c>
      <c r="I15" s="43">
        <f t="shared" si="3"/>
        <v>6.5596240454278447E-3</v>
      </c>
      <c r="J15" s="71">
        <v>0.5</v>
      </c>
      <c r="K15" s="71">
        <v>186.82</v>
      </c>
      <c r="L15" s="71">
        <v>1.35</v>
      </c>
      <c r="M15" s="72">
        <v>7.2262070442136823E-3</v>
      </c>
      <c r="N15" s="118"/>
    </row>
    <row r="16" spans="1:24" ht="15" customHeight="1" x14ac:dyDescent="0.3">
      <c r="A16" s="44" t="s">
        <v>18</v>
      </c>
      <c r="B16" s="60">
        <v>0.33</v>
      </c>
      <c r="C16" s="88" t="s">
        <v>60</v>
      </c>
      <c r="D16" s="89"/>
      <c r="E16" s="90"/>
      <c r="F16" s="42">
        <v>0.33</v>
      </c>
      <c r="G16" s="42">
        <v>74.650000000000006</v>
      </c>
      <c r="H16" s="42">
        <v>1.2</v>
      </c>
      <c r="I16" s="43">
        <f t="shared" si="3"/>
        <v>1.6075016744809108E-2</v>
      </c>
      <c r="J16" s="71">
        <v>0.33</v>
      </c>
      <c r="K16" s="71">
        <v>69.36</v>
      </c>
      <c r="L16" s="71">
        <v>1.25</v>
      </c>
      <c r="M16" s="72">
        <v>1.8021914648212227E-2</v>
      </c>
      <c r="N16" s="119"/>
      <c r="P16" s="118"/>
    </row>
    <row r="17" spans="1:14" ht="15" customHeight="1" x14ac:dyDescent="0.3">
      <c r="A17" s="122" t="s">
        <v>27</v>
      </c>
      <c r="B17" s="60">
        <v>0.28999999999999998</v>
      </c>
      <c r="C17" s="88" t="s">
        <v>60</v>
      </c>
      <c r="D17" s="89"/>
      <c r="E17" s="90"/>
      <c r="F17" s="42">
        <v>0.56999999999999995</v>
      </c>
      <c r="G17" s="42">
        <v>119.9</v>
      </c>
      <c r="H17" s="42">
        <v>1.47</v>
      </c>
      <c r="I17" s="43">
        <f t="shared" si="3"/>
        <v>1.226021684737281E-2</v>
      </c>
      <c r="J17" s="71">
        <v>0.43</v>
      </c>
      <c r="K17" s="71">
        <v>96.84</v>
      </c>
      <c r="L17" s="71">
        <v>1.39</v>
      </c>
      <c r="M17" s="72">
        <v>1.4E-2</v>
      </c>
    </row>
    <row r="18" spans="1:14" ht="15" customHeight="1" x14ac:dyDescent="0.3">
      <c r="A18" s="44" t="s">
        <v>28</v>
      </c>
      <c r="B18" s="60">
        <v>0.59</v>
      </c>
      <c r="C18" s="88" t="s">
        <v>60</v>
      </c>
      <c r="D18" s="89"/>
      <c r="E18" s="90"/>
      <c r="F18" s="42">
        <v>0.35</v>
      </c>
      <c r="G18" s="42">
        <v>187.43</v>
      </c>
      <c r="H18" s="42">
        <v>1.27</v>
      </c>
      <c r="I18" s="43">
        <f t="shared" si="3"/>
        <v>6.7758629888491706E-3</v>
      </c>
      <c r="J18" s="71">
        <v>0.47</v>
      </c>
      <c r="K18" s="71">
        <v>183</v>
      </c>
      <c r="L18" s="71">
        <v>1.24</v>
      </c>
      <c r="M18" s="72">
        <v>6.7759562841530055E-3</v>
      </c>
    </row>
    <row r="19" spans="1:14" ht="15" customHeight="1" x14ac:dyDescent="0.3">
      <c r="A19" s="44" t="s">
        <v>19</v>
      </c>
      <c r="B19" s="60">
        <v>0.5</v>
      </c>
      <c r="C19" s="60">
        <v>123.06</v>
      </c>
      <c r="D19" s="60">
        <v>0.86</v>
      </c>
      <c r="E19" s="61">
        <f>D19/C19</f>
        <v>6.9884609133755889E-3</v>
      </c>
      <c r="F19" s="42">
        <v>0.6</v>
      </c>
      <c r="G19" s="42">
        <v>166.55</v>
      </c>
      <c r="H19" s="42">
        <v>0.74</v>
      </c>
      <c r="I19" s="43">
        <f t="shared" si="3"/>
        <v>4.4431101771239866E-3</v>
      </c>
      <c r="J19" s="71">
        <v>0.65</v>
      </c>
      <c r="K19" s="71">
        <v>138.76</v>
      </c>
      <c r="L19" s="71">
        <v>0.8</v>
      </c>
      <c r="M19" s="72">
        <v>6.0000000000000001E-3</v>
      </c>
    </row>
    <row r="20" spans="1:14" ht="15" customHeight="1" x14ac:dyDescent="0.3">
      <c r="A20" s="44" t="s">
        <v>20</v>
      </c>
      <c r="B20" s="60">
        <v>0.75</v>
      </c>
      <c r="C20" s="60">
        <v>119.67</v>
      </c>
      <c r="D20" s="60">
        <v>0.56999999999999995</v>
      </c>
      <c r="E20" s="61">
        <f>D20/C20</f>
        <v>4.7630985209325639E-3</v>
      </c>
      <c r="F20" s="42">
        <v>0.5</v>
      </c>
      <c r="G20" s="42">
        <v>129.65</v>
      </c>
      <c r="H20" s="42">
        <v>0.61</v>
      </c>
      <c r="I20" s="43">
        <f t="shared" si="3"/>
        <v>4.704974932510605E-3</v>
      </c>
      <c r="J20" s="71">
        <v>0.5</v>
      </c>
      <c r="K20" s="71">
        <v>121.99</v>
      </c>
      <c r="L20" s="71">
        <v>0.59</v>
      </c>
      <c r="M20" s="72">
        <v>5.0000000000000001E-3</v>
      </c>
    </row>
    <row r="21" spans="1:14" ht="15" customHeight="1" x14ac:dyDescent="0.3">
      <c r="A21" s="44" t="s">
        <v>21</v>
      </c>
      <c r="B21" s="60">
        <v>0.5</v>
      </c>
      <c r="C21" s="60">
        <v>109.05</v>
      </c>
      <c r="D21" s="60">
        <v>0.56999999999999995</v>
      </c>
      <c r="E21" s="61">
        <f>D21/C21</f>
        <v>5.2269601100412653E-3</v>
      </c>
      <c r="F21" s="42">
        <v>0.5</v>
      </c>
      <c r="G21" s="42">
        <v>97.25</v>
      </c>
      <c r="H21" s="42">
        <v>0.65</v>
      </c>
      <c r="I21" s="43">
        <f t="shared" si="3"/>
        <v>6.6838046272493573E-3</v>
      </c>
      <c r="J21" s="71">
        <v>0.5</v>
      </c>
      <c r="K21" s="71">
        <v>101.43</v>
      </c>
      <c r="L21" s="71">
        <v>0.65</v>
      </c>
      <c r="M21" s="72">
        <v>6.0000000000000001E-3</v>
      </c>
    </row>
    <row r="22" spans="1:14" ht="15" customHeight="1" x14ac:dyDescent="0.3">
      <c r="A22" s="44" t="s">
        <v>22</v>
      </c>
      <c r="B22" s="60">
        <v>0.5</v>
      </c>
      <c r="C22" s="88" t="s">
        <v>60</v>
      </c>
      <c r="D22" s="89"/>
      <c r="E22" s="90"/>
      <c r="F22" s="42">
        <v>0.75</v>
      </c>
      <c r="G22" s="42">
        <v>129.91</v>
      </c>
      <c r="H22" s="42">
        <v>0.8</v>
      </c>
      <c r="I22" s="43">
        <f t="shared" si="3"/>
        <v>6.1581094603956592E-3</v>
      </c>
      <c r="J22" s="71">
        <v>0.62</v>
      </c>
      <c r="K22" s="91" t="s">
        <v>60</v>
      </c>
      <c r="L22" s="92"/>
      <c r="M22" s="93"/>
      <c r="N22" s="53"/>
    </row>
    <row r="23" spans="1:14" ht="15" customHeight="1" x14ac:dyDescent="0.3">
      <c r="A23" s="44" t="s">
        <v>23</v>
      </c>
      <c r="B23" s="60">
        <v>0.5</v>
      </c>
      <c r="C23" s="88" t="s">
        <v>60</v>
      </c>
      <c r="D23" s="89"/>
      <c r="E23" s="90"/>
      <c r="F23" s="42">
        <v>0.5</v>
      </c>
      <c r="G23" s="42">
        <v>142.72</v>
      </c>
      <c r="H23" s="42">
        <v>1.48</v>
      </c>
      <c r="I23" s="43">
        <f t="shared" si="3"/>
        <v>1.0369955156950673E-2</v>
      </c>
      <c r="J23" s="71">
        <v>0.5</v>
      </c>
      <c r="K23" s="71">
        <v>142.72</v>
      </c>
      <c r="L23" s="71">
        <v>1.48</v>
      </c>
      <c r="M23" s="72">
        <v>1.0369955156950673E-2</v>
      </c>
    </row>
    <row r="24" spans="1:14" ht="15" customHeight="1" x14ac:dyDescent="0.3">
      <c r="A24" s="44" t="s">
        <v>24</v>
      </c>
      <c r="B24" s="60">
        <v>0.5</v>
      </c>
      <c r="C24" s="60">
        <v>87.19</v>
      </c>
      <c r="D24" s="60">
        <v>1.21</v>
      </c>
      <c r="E24" s="61">
        <f>D24/C24</f>
        <v>1.3877738272737699E-2</v>
      </c>
      <c r="F24" s="42">
        <v>0.5</v>
      </c>
      <c r="G24" s="42">
        <v>81.819999999999993</v>
      </c>
      <c r="H24" s="42">
        <v>1.27</v>
      </c>
      <c r="I24" s="43">
        <f t="shared" si="3"/>
        <v>1.5521877291615744E-2</v>
      </c>
      <c r="J24" s="71">
        <v>0.62</v>
      </c>
      <c r="K24" s="71">
        <v>81.13</v>
      </c>
      <c r="L24" s="71">
        <v>1.26</v>
      </c>
      <c r="M24" s="72">
        <v>1.6E-2</v>
      </c>
    </row>
    <row r="25" spans="1:14" ht="15" customHeight="1" x14ac:dyDescent="0.3">
      <c r="A25" s="44" t="s">
        <v>25</v>
      </c>
      <c r="B25" s="60">
        <v>0.44</v>
      </c>
      <c r="C25" s="60">
        <v>65.39</v>
      </c>
      <c r="D25" s="60">
        <v>1.71</v>
      </c>
      <c r="E25" s="61">
        <f>D25/C25</f>
        <v>2.6150787582199114E-2</v>
      </c>
      <c r="F25" s="42">
        <v>0.63</v>
      </c>
      <c r="G25" s="42">
        <v>140.38999999999999</v>
      </c>
      <c r="H25" s="42">
        <v>1.49</v>
      </c>
      <c r="I25" s="43">
        <f t="shared" si="3"/>
        <v>1.0613291544981838E-2</v>
      </c>
      <c r="J25" s="71">
        <v>0.56000000000000005</v>
      </c>
      <c r="K25" s="71">
        <v>86.48</v>
      </c>
      <c r="L25" s="71">
        <v>1.49</v>
      </c>
      <c r="M25" s="72">
        <v>1.7000000000000001E-2</v>
      </c>
    </row>
    <row r="26" spans="1:14" ht="15" customHeight="1" x14ac:dyDescent="0.3">
      <c r="A26" s="44" t="s">
        <v>26</v>
      </c>
      <c r="B26" s="60">
        <v>0.54</v>
      </c>
      <c r="C26" s="88" t="s">
        <v>60</v>
      </c>
      <c r="D26" s="89"/>
      <c r="E26" s="90"/>
      <c r="F26" s="42">
        <v>0.54</v>
      </c>
      <c r="G26" s="42">
        <v>97.02</v>
      </c>
      <c r="H26" s="42">
        <v>1.22</v>
      </c>
      <c r="I26" s="43">
        <f t="shared" si="3"/>
        <v>1.2574726860441147E-2</v>
      </c>
      <c r="J26" s="71">
        <v>0.46</v>
      </c>
      <c r="K26" s="71">
        <v>102.2</v>
      </c>
      <c r="L26" s="71">
        <v>1.0900000000000001</v>
      </c>
      <c r="M26" s="72">
        <v>1.0999999999999999E-2</v>
      </c>
    </row>
  </sheetData>
  <mergeCells count="17">
    <mergeCell ref="A1:A2"/>
    <mergeCell ref="B1:E1"/>
    <mergeCell ref="F1:I1"/>
    <mergeCell ref="J1:M1"/>
    <mergeCell ref="G9:I9"/>
    <mergeCell ref="U1:W2"/>
    <mergeCell ref="O2:Q2"/>
    <mergeCell ref="R2:T2"/>
    <mergeCell ref="O1:T1"/>
    <mergeCell ref="C26:E26"/>
    <mergeCell ref="C22:E22"/>
    <mergeCell ref="C23:E23"/>
    <mergeCell ref="K22:M22"/>
    <mergeCell ref="A11:M11"/>
    <mergeCell ref="C16:E16"/>
    <mergeCell ref="C17:E17"/>
    <mergeCell ref="C18:E1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D08A-BD24-48A6-ACC8-0D902072C6E3}">
  <dimension ref="A1:E40"/>
  <sheetViews>
    <sheetView workbookViewId="0">
      <selection activeCell="U12" sqref="U12"/>
    </sheetView>
  </sheetViews>
  <sheetFormatPr defaultRowHeight="14.4" x14ac:dyDescent="0.3"/>
  <cols>
    <col min="2" max="2" width="10.109375" bestFit="1" customWidth="1"/>
  </cols>
  <sheetData>
    <row r="1" spans="1:5" ht="18" x14ac:dyDescent="0.3">
      <c r="A1" s="113" t="s">
        <v>19</v>
      </c>
      <c r="B1" s="115"/>
      <c r="D1" s="110" t="s">
        <v>31</v>
      </c>
      <c r="E1" s="110"/>
    </row>
    <row r="2" spans="1:5" ht="15.6" x14ac:dyDescent="0.3">
      <c r="A2" s="25" t="s">
        <v>41</v>
      </c>
      <c r="B2" s="25" t="s">
        <v>63</v>
      </c>
      <c r="D2" s="12">
        <v>45.667000000000002</v>
      </c>
      <c r="E2" s="12">
        <v>0.23</v>
      </c>
    </row>
    <row r="3" spans="1:5" x14ac:dyDescent="0.3">
      <c r="A3" s="12">
        <v>1.333</v>
      </c>
      <c r="B3" s="12">
        <v>0.34699999999999998</v>
      </c>
      <c r="D3" s="12">
        <v>55.5</v>
      </c>
      <c r="E3" s="12">
        <v>0.38300000000000001</v>
      </c>
    </row>
    <row r="4" spans="1:5" x14ac:dyDescent="0.3">
      <c r="A4" s="12">
        <v>4.3330000000000002</v>
      </c>
      <c r="B4" s="12">
        <v>0.30399999999999999</v>
      </c>
      <c r="D4" s="12">
        <v>60.667000000000002</v>
      </c>
      <c r="E4" s="12">
        <v>0.33200000000000002</v>
      </c>
    </row>
    <row r="5" spans="1:5" x14ac:dyDescent="0.3">
      <c r="A5" s="12">
        <v>7.5</v>
      </c>
      <c r="B5" s="12">
        <v>0.40600000000000003</v>
      </c>
      <c r="D5" s="12">
        <v>65.167000000000002</v>
      </c>
      <c r="E5" s="12">
        <v>0.32600000000000001</v>
      </c>
    </row>
    <row r="6" spans="1:5" x14ac:dyDescent="0.3">
      <c r="A6" s="12">
        <v>17.5</v>
      </c>
      <c r="B6" s="12">
        <v>0.59399999999999997</v>
      </c>
      <c r="D6" s="12">
        <v>69.667000000000002</v>
      </c>
      <c r="E6" s="12">
        <v>0.50700000000000001</v>
      </c>
    </row>
    <row r="7" spans="1:5" x14ac:dyDescent="0.3">
      <c r="A7" s="12">
        <v>22.667000000000002</v>
      </c>
      <c r="B7" s="12">
        <v>0.45600000000000002</v>
      </c>
      <c r="D7" s="12">
        <v>75.667000000000002</v>
      </c>
      <c r="E7" s="12">
        <v>0.45600000000000002</v>
      </c>
    </row>
    <row r="8" spans="1:5" x14ac:dyDescent="0.3">
      <c r="A8" s="12">
        <v>25.332999999999998</v>
      </c>
      <c r="B8" s="12">
        <v>0.55000000000000004</v>
      </c>
      <c r="D8" s="12">
        <v>80.167000000000002</v>
      </c>
      <c r="E8" s="12">
        <v>0.433</v>
      </c>
    </row>
    <row r="9" spans="1:5" x14ac:dyDescent="0.3">
      <c r="A9" s="12">
        <v>30.667000000000002</v>
      </c>
      <c r="B9" s="12">
        <v>0.53700000000000003</v>
      </c>
      <c r="D9" s="12">
        <v>85.5</v>
      </c>
      <c r="E9" s="12">
        <v>0.31</v>
      </c>
    </row>
    <row r="10" spans="1:5" x14ac:dyDescent="0.3">
      <c r="A10" s="12">
        <v>35.167000000000002</v>
      </c>
      <c r="B10" s="12">
        <v>0.433</v>
      </c>
      <c r="D10" s="12">
        <v>91.667000000000002</v>
      </c>
      <c r="E10" s="12">
        <v>0.30399999999999999</v>
      </c>
    </row>
    <row r="11" spans="1:5" x14ac:dyDescent="0.3">
      <c r="A11" s="12">
        <v>41.332999999999998</v>
      </c>
      <c r="B11" s="12">
        <v>0.26700000000000002</v>
      </c>
      <c r="D11" s="12">
        <v>95.167000000000002</v>
      </c>
      <c r="E11" s="12">
        <v>0.35399999999999998</v>
      </c>
    </row>
    <row r="12" spans="1:5" x14ac:dyDescent="0.3">
      <c r="A12" s="12">
        <v>45.667000000000002</v>
      </c>
      <c r="B12" s="12">
        <v>0.23</v>
      </c>
      <c r="D12" s="12">
        <v>100.5</v>
      </c>
      <c r="E12" s="12">
        <v>0.42599999999999999</v>
      </c>
    </row>
    <row r="13" spans="1:5" x14ac:dyDescent="0.3">
      <c r="A13" s="12">
        <v>55.5</v>
      </c>
      <c r="B13" s="12">
        <v>0.38300000000000001</v>
      </c>
      <c r="D13" s="12">
        <v>104.833</v>
      </c>
      <c r="E13" s="12">
        <v>0.36699999999999999</v>
      </c>
    </row>
    <row r="14" spans="1:5" x14ac:dyDescent="0.3">
      <c r="A14" s="12">
        <v>60.667000000000002</v>
      </c>
      <c r="B14" s="12">
        <v>0.33200000000000002</v>
      </c>
      <c r="D14" s="12">
        <v>110.167</v>
      </c>
      <c r="E14" s="12">
        <v>0.27300000000000002</v>
      </c>
    </row>
    <row r="15" spans="1:5" x14ac:dyDescent="0.3">
      <c r="A15" s="12">
        <v>65.167000000000002</v>
      </c>
      <c r="B15" s="12">
        <v>0.32600000000000001</v>
      </c>
      <c r="D15" s="12">
        <v>115.5</v>
      </c>
      <c r="E15" s="12">
        <v>0.32600000000000001</v>
      </c>
    </row>
    <row r="16" spans="1:5" x14ac:dyDescent="0.3">
      <c r="A16" s="12">
        <v>69.667000000000002</v>
      </c>
      <c r="B16" s="12">
        <v>0.50700000000000001</v>
      </c>
      <c r="D16" s="12">
        <v>120</v>
      </c>
      <c r="E16" s="12">
        <v>0.31</v>
      </c>
    </row>
    <row r="17" spans="1:5" x14ac:dyDescent="0.3">
      <c r="A17" s="12">
        <v>75.667000000000002</v>
      </c>
      <c r="B17" s="12">
        <v>0.45600000000000002</v>
      </c>
      <c r="D17" s="12">
        <v>125.167</v>
      </c>
      <c r="E17" s="12">
        <v>0.23699999999999999</v>
      </c>
    </row>
    <row r="18" spans="1:5" x14ac:dyDescent="0.3">
      <c r="A18" s="12">
        <v>80.167000000000002</v>
      </c>
      <c r="B18" s="12">
        <v>0.433</v>
      </c>
      <c r="D18" s="12">
        <v>128.833</v>
      </c>
      <c r="E18" s="12">
        <v>0.41899999999999998</v>
      </c>
    </row>
    <row r="19" spans="1:5" x14ac:dyDescent="0.3">
      <c r="A19" s="12">
        <v>85.5</v>
      </c>
      <c r="B19" s="12">
        <v>0.31</v>
      </c>
      <c r="D19" s="12">
        <v>133.167</v>
      </c>
      <c r="E19" s="12">
        <v>0.35399999999999998</v>
      </c>
    </row>
    <row r="20" spans="1:5" x14ac:dyDescent="0.3">
      <c r="A20" s="12">
        <v>91.667000000000002</v>
      </c>
      <c r="B20" s="12">
        <v>0.30399999999999999</v>
      </c>
      <c r="D20" s="12">
        <v>135</v>
      </c>
      <c r="E20" s="12">
        <v>0.19500000000000001</v>
      </c>
    </row>
    <row r="21" spans="1:5" x14ac:dyDescent="0.3">
      <c r="A21" s="12">
        <v>95.167000000000002</v>
      </c>
      <c r="B21" s="12">
        <v>0.35399999999999998</v>
      </c>
      <c r="D21" s="12">
        <v>144.667</v>
      </c>
      <c r="E21" s="12">
        <v>0.33900000000000002</v>
      </c>
    </row>
    <row r="22" spans="1:5" x14ac:dyDescent="0.3">
      <c r="A22" s="12">
        <v>100.5</v>
      </c>
      <c r="B22" s="12">
        <v>0.42599999999999999</v>
      </c>
      <c r="D22" s="12">
        <v>150</v>
      </c>
      <c r="E22" s="12">
        <v>0.41299999999999998</v>
      </c>
    </row>
    <row r="23" spans="1:5" x14ac:dyDescent="0.3">
      <c r="A23" s="12">
        <v>104.833</v>
      </c>
      <c r="B23" s="12">
        <v>0.36699999999999999</v>
      </c>
      <c r="D23" s="12">
        <v>152.667</v>
      </c>
      <c r="E23" s="12">
        <v>0.34599999999999997</v>
      </c>
    </row>
    <row r="24" spans="1:5" x14ac:dyDescent="0.3">
      <c r="A24" s="12">
        <v>110.167</v>
      </c>
      <c r="B24" s="12">
        <v>0.27300000000000002</v>
      </c>
      <c r="D24" s="12">
        <v>158</v>
      </c>
      <c r="E24" s="12">
        <v>0.31</v>
      </c>
    </row>
    <row r="25" spans="1:5" x14ac:dyDescent="0.3">
      <c r="A25" s="12">
        <v>115.5</v>
      </c>
      <c r="B25" s="12">
        <v>0.32600000000000001</v>
      </c>
      <c r="D25" s="12">
        <v>160.5</v>
      </c>
      <c r="E25" s="12">
        <v>0.35599999999999998</v>
      </c>
    </row>
    <row r="26" spans="1:5" x14ac:dyDescent="0.3">
      <c r="A26" s="12">
        <v>120</v>
      </c>
      <c r="B26" s="12">
        <v>0.31</v>
      </c>
    </row>
    <row r="27" spans="1:5" x14ac:dyDescent="0.3">
      <c r="A27" s="12">
        <v>125.167</v>
      </c>
      <c r="B27" s="12">
        <v>0.23699999999999999</v>
      </c>
    </row>
    <row r="28" spans="1:5" x14ac:dyDescent="0.3">
      <c r="A28" s="12">
        <v>128.833</v>
      </c>
      <c r="B28" s="12">
        <v>0.41899999999999998</v>
      </c>
    </row>
    <row r="29" spans="1:5" x14ac:dyDescent="0.3">
      <c r="A29" s="12">
        <v>133.167</v>
      </c>
      <c r="B29" s="12">
        <v>0.35399999999999998</v>
      </c>
    </row>
    <row r="30" spans="1:5" x14ac:dyDescent="0.3">
      <c r="A30" s="12">
        <v>135</v>
      </c>
      <c r="B30" s="12">
        <v>0.19500000000000001</v>
      </c>
    </row>
    <row r="31" spans="1:5" x14ac:dyDescent="0.3">
      <c r="A31" s="12">
        <v>144.667</v>
      </c>
      <c r="B31" s="12">
        <v>0.33900000000000002</v>
      </c>
    </row>
    <row r="32" spans="1:5" x14ac:dyDescent="0.3">
      <c r="A32" s="12">
        <v>150</v>
      </c>
      <c r="B32" s="12">
        <v>0.41299999999999998</v>
      </c>
    </row>
    <row r="33" spans="1:2" x14ac:dyDescent="0.3">
      <c r="A33" s="12">
        <v>152.667</v>
      </c>
      <c r="B33" s="12">
        <v>0.34599999999999997</v>
      </c>
    </row>
    <row r="34" spans="1:2" x14ac:dyDescent="0.3">
      <c r="A34" s="12">
        <v>158</v>
      </c>
      <c r="B34" s="12">
        <v>0.31</v>
      </c>
    </row>
    <row r="35" spans="1:2" x14ac:dyDescent="0.3">
      <c r="A35" s="12">
        <v>160.5</v>
      </c>
      <c r="B35" s="12">
        <v>0.35599999999999998</v>
      </c>
    </row>
    <row r="36" spans="1:2" x14ac:dyDescent="0.3">
      <c r="A36" s="12">
        <v>164.833</v>
      </c>
      <c r="B36" s="12">
        <v>0.33900000000000002</v>
      </c>
    </row>
    <row r="37" spans="1:2" x14ac:dyDescent="0.3">
      <c r="A37" s="12">
        <v>170.333</v>
      </c>
      <c r="B37" s="12">
        <v>0.376</v>
      </c>
    </row>
    <row r="38" spans="1:2" x14ac:dyDescent="0.3">
      <c r="A38" s="12">
        <v>174.667</v>
      </c>
      <c r="B38" s="12">
        <v>0.26700000000000002</v>
      </c>
    </row>
    <row r="39" spans="1:2" x14ac:dyDescent="0.3">
      <c r="A39" s="12">
        <v>180</v>
      </c>
      <c r="B39" s="12">
        <v>0.29499999999999998</v>
      </c>
    </row>
    <row r="40" spans="1:2" x14ac:dyDescent="0.3">
      <c r="A40" s="12">
        <v>184.333</v>
      </c>
      <c r="B40" s="12">
        <v>0.26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B7F3-2D7B-444D-B75C-FBE0A25D6194}">
  <dimension ref="A1:E23"/>
  <sheetViews>
    <sheetView workbookViewId="0">
      <selection activeCell="A8" activeCellId="1" sqref="A2:B2 A8:B15"/>
    </sheetView>
  </sheetViews>
  <sheetFormatPr defaultRowHeight="14.4" x14ac:dyDescent="0.3"/>
  <cols>
    <col min="2" max="2" width="10.109375" bestFit="1" customWidth="1"/>
  </cols>
  <sheetData>
    <row r="1" spans="1:5" ht="18" x14ac:dyDescent="0.3">
      <c r="A1" s="113" t="s">
        <v>20</v>
      </c>
      <c r="B1" s="113"/>
      <c r="D1" s="110" t="s">
        <v>20</v>
      </c>
      <c r="E1" s="110"/>
    </row>
    <row r="2" spans="1:5" ht="15.6" x14ac:dyDescent="0.3">
      <c r="A2" s="25" t="s">
        <v>41</v>
      </c>
      <c r="B2" s="25" t="s">
        <v>63</v>
      </c>
      <c r="D2" s="12">
        <v>39.558</v>
      </c>
      <c r="E2" s="12">
        <v>0.27</v>
      </c>
    </row>
    <row r="3" spans="1:5" x14ac:dyDescent="0.3">
      <c r="A3" s="12">
        <v>16.934000000000001</v>
      </c>
      <c r="B3" s="12">
        <v>0.39900000000000002</v>
      </c>
      <c r="D3" s="12">
        <v>44.779000000000003</v>
      </c>
      <c r="E3" s="12">
        <v>0.29899999999999999</v>
      </c>
    </row>
    <row r="4" spans="1:5" x14ac:dyDescent="0.3">
      <c r="A4" s="12">
        <v>19.478000000000002</v>
      </c>
      <c r="B4" s="12">
        <v>0.33600000000000002</v>
      </c>
      <c r="D4" s="12">
        <v>50.802999999999997</v>
      </c>
      <c r="E4" s="12">
        <v>0.27200000000000002</v>
      </c>
    </row>
    <row r="5" spans="1:5" x14ac:dyDescent="0.3">
      <c r="A5" s="12">
        <v>24.832999999999998</v>
      </c>
      <c r="B5" s="12">
        <v>0.41699999999999998</v>
      </c>
      <c r="D5" s="12">
        <v>54.283999999999999</v>
      </c>
      <c r="E5" s="12">
        <v>0.307</v>
      </c>
    </row>
    <row r="6" spans="1:5" x14ac:dyDescent="0.3">
      <c r="A6" s="12">
        <v>29.92</v>
      </c>
      <c r="B6" s="12">
        <v>0.33600000000000002</v>
      </c>
      <c r="D6" s="12">
        <v>64.725999999999999</v>
      </c>
      <c r="E6" s="12">
        <v>0.253</v>
      </c>
    </row>
    <row r="7" spans="1:5" x14ac:dyDescent="0.3">
      <c r="A7" s="12">
        <v>34.337000000000003</v>
      </c>
      <c r="B7" s="12">
        <v>0.2</v>
      </c>
      <c r="D7" s="12">
        <v>69.945999999999998</v>
      </c>
      <c r="E7" s="12">
        <v>0.3</v>
      </c>
    </row>
    <row r="8" spans="1:5" x14ac:dyDescent="0.3">
      <c r="A8" s="12">
        <v>39.558</v>
      </c>
      <c r="B8" s="12">
        <v>0.27</v>
      </c>
      <c r="D8" s="12">
        <v>73.427000000000007</v>
      </c>
      <c r="E8" s="12">
        <v>0.27200000000000002</v>
      </c>
    </row>
    <row r="9" spans="1:5" x14ac:dyDescent="0.3">
      <c r="A9" s="12">
        <v>44.779000000000003</v>
      </c>
      <c r="B9" s="12">
        <v>0.29899999999999999</v>
      </c>
      <c r="D9" s="12">
        <v>79.584999999999994</v>
      </c>
      <c r="E9" s="12">
        <v>0.27200000000000002</v>
      </c>
    </row>
    <row r="10" spans="1:5" x14ac:dyDescent="0.3">
      <c r="A10" s="12">
        <v>50.802999999999997</v>
      </c>
      <c r="B10" s="12">
        <v>0.27200000000000002</v>
      </c>
    </row>
    <row r="11" spans="1:5" x14ac:dyDescent="0.3">
      <c r="A11" s="12">
        <v>54.283999999999999</v>
      </c>
      <c r="B11" s="12">
        <v>0.307</v>
      </c>
    </row>
    <row r="12" spans="1:5" x14ac:dyDescent="0.3">
      <c r="A12" s="12">
        <v>64.725999999999999</v>
      </c>
      <c r="B12" s="12">
        <v>0.253</v>
      </c>
    </row>
    <row r="13" spans="1:5" x14ac:dyDescent="0.3">
      <c r="A13" s="12">
        <v>69.945999999999998</v>
      </c>
      <c r="B13" s="12">
        <v>0.3</v>
      </c>
    </row>
    <row r="14" spans="1:5" x14ac:dyDescent="0.3">
      <c r="A14" s="12">
        <v>73.427000000000007</v>
      </c>
      <c r="B14" s="12">
        <v>0.27200000000000002</v>
      </c>
    </row>
    <row r="15" spans="1:5" x14ac:dyDescent="0.3">
      <c r="A15" s="12">
        <v>79.584999999999994</v>
      </c>
      <c r="B15" s="12">
        <v>0.27200000000000002</v>
      </c>
    </row>
    <row r="16" spans="1:5" x14ac:dyDescent="0.3">
      <c r="A16" s="12">
        <v>87.349000000000004</v>
      </c>
      <c r="B16" s="12">
        <v>0.307</v>
      </c>
    </row>
    <row r="17" spans="1:2" x14ac:dyDescent="0.3">
      <c r="A17" s="12">
        <v>97.790999999999997</v>
      </c>
      <c r="B17" s="12">
        <v>0.23499999999999999</v>
      </c>
    </row>
    <row r="18" spans="1:2" x14ac:dyDescent="0.3">
      <c r="A18" s="12">
        <v>104.752</v>
      </c>
      <c r="B18" s="12">
        <v>0.217</v>
      </c>
    </row>
    <row r="19" spans="1:2" x14ac:dyDescent="0.3">
      <c r="A19" s="12">
        <v>111.714</v>
      </c>
      <c r="B19" s="12">
        <v>0.28100000000000003</v>
      </c>
    </row>
    <row r="20" spans="1:2" x14ac:dyDescent="0.3">
      <c r="A20" s="12">
        <v>116.934</v>
      </c>
      <c r="B20" s="12">
        <v>0.26300000000000001</v>
      </c>
    </row>
    <row r="21" spans="1:2" x14ac:dyDescent="0.3">
      <c r="A21" s="12">
        <v>122.155</v>
      </c>
      <c r="B21" s="12">
        <v>0.28999999999999998</v>
      </c>
    </row>
    <row r="22" spans="1:2" x14ac:dyDescent="0.3">
      <c r="A22" s="12">
        <v>129.91999999999999</v>
      </c>
      <c r="B22" s="12">
        <v>0.18</v>
      </c>
    </row>
    <row r="23" spans="1:2" x14ac:dyDescent="0.3">
      <c r="A23" s="12">
        <v>139.55799999999999</v>
      </c>
      <c r="B23" s="12">
        <v>0.13600000000000001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8F21-818F-4A11-8152-CCC013657E7A}">
  <dimension ref="A1:E22"/>
  <sheetViews>
    <sheetView workbookViewId="0">
      <selection activeCell="A8" activeCellId="1" sqref="A2:B2 A8:B17"/>
    </sheetView>
  </sheetViews>
  <sheetFormatPr defaultRowHeight="14.4" x14ac:dyDescent="0.3"/>
  <cols>
    <col min="2" max="2" width="10.109375" bestFit="1" customWidth="1"/>
  </cols>
  <sheetData>
    <row r="1" spans="1:5" ht="18" x14ac:dyDescent="0.3">
      <c r="A1" s="113" t="s">
        <v>21</v>
      </c>
      <c r="B1" s="113"/>
      <c r="D1" s="110" t="s">
        <v>21</v>
      </c>
      <c r="E1" s="110"/>
    </row>
    <row r="2" spans="1:5" ht="15.6" x14ac:dyDescent="0.3">
      <c r="A2" s="25" t="s">
        <v>41</v>
      </c>
      <c r="B2" s="25" t="s">
        <v>63</v>
      </c>
      <c r="D2" s="12">
        <v>34.99</v>
      </c>
      <c r="E2" s="12">
        <v>0.36</v>
      </c>
    </row>
    <row r="3" spans="1:5" x14ac:dyDescent="0.3">
      <c r="A3" s="12">
        <v>4.82</v>
      </c>
      <c r="B3" s="12">
        <v>0.34</v>
      </c>
      <c r="D3" s="12">
        <v>39.799999999999997</v>
      </c>
      <c r="E3" s="12">
        <v>0.27</v>
      </c>
    </row>
    <row r="4" spans="1:5" x14ac:dyDescent="0.3">
      <c r="A4" s="12">
        <v>9.64</v>
      </c>
      <c r="B4" s="12">
        <v>0.64</v>
      </c>
      <c r="D4" s="12">
        <v>50.28</v>
      </c>
      <c r="E4" s="12">
        <v>0.45</v>
      </c>
    </row>
    <row r="5" spans="1:5" x14ac:dyDescent="0.3">
      <c r="A5" s="12">
        <v>20.32</v>
      </c>
      <c r="B5" s="12">
        <v>0.65</v>
      </c>
      <c r="D5" s="12">
        <v>55.1</v>
      </c>
      <c r="E5" s="12">
        <v>0.48</v>
      </c>
    </row>
    <row r="6" spans="1:5" x14ac:dyDescent="0.3">
      <c r="A6" s="12">
        <v>25.14</v>
      </c>
      <c r="B6" s="12">
        <v>0.42</v>
      </c>
      <c r="D6" s="12">
        <v>66.83</v>
      </c>
      <c r="E6" s="12">
        <v>0.49</v>
      </c>
    </row>
    <row r="7" spans="1:5" x14ac:dyDescent="0.3">
      <c r="A7" s="12">
        <v>29.96</v>
      </c>
      <c r="B7" s="12">
        <v>0.55000000000000004</v>
      </c>
      <c r="D7" s="12">
        <v>69.760000000000005</v>
      </c>
      <c r="E7" s="12">
        <v>0.27</v>
      </c>
    </row>
    <row r="8" spans="1:5" x14ac:dyDescent="0.3">
      <c r="A8" s="12">
        <v>34.99</v>
      </c>
      <c r="B8" s="12">
        <v>0.36</v>
      </c>
      <c r="D8" s="12">
        <v>78.349999999999994</v>
      </c>
      <c r="E8" s="12">
        <v>0.19</v>
      </c>
    </row>
    <row r="9" spans="1:5" x14ac:dyDescent="0.3">
      <c r="A9" s="12">
        <v>39.799999999999997</v>
      </c>
      <c r="B9" s="12">
        <v>0.27</v>
      </c>
      <c r="D9" s="12">
        <v>85.27</v>
      </c>
      <c r="E9" s="12">
        <v>0.19</v>
      </c>
    </row>
    <row r="10" spans="1:5" x14ac:dyDescent="0.3">
      <c r="A10" s="12">
        <v>50.28</v>
      </c>
      <c r="B10" s="12">
        <v>0.45</v>
      </c>
      <c r="D10" s="12">
        <v>90.08</v>
      </c>
      <c r="E10" s="12">
        <v>0.14000000000000001</v>
      </c>
    </row>
    <row r="11" spans="1:5" x14ac:dyDescent="0.3">
      <c r="A11" s="12">
        <v>55.1</v>
      </c>
      <c r="B11" s="12">
        <v>0.48</v>
      </c>
      <c r="D11" s="12">
        <v>94.9</v>
      </c>
      <c r="E11" s="12">
        <v>0.2</v>
      </c>
    </row>
    <row r="12" spans="1:5" x14ac:dyDescent="0.3">
      <c r="A12" s="12">
        <v>66.83</v>
      </c>
      <c r="B12" s="12">
        <v>0.49</v>
      </c>
    </row>
    <row r="13" spans="1:5" x14ac:dyDescent="0.3">
      <c r="A13" s="12">
        <v>69.760000000000005</v>
      </c>
      <c r="B13" s="12">
        <v>0.27</v>
      </c>
    </row>
    <row r="14" spans="1:5" x14ac:dyDescent="0.3">
      <c r="A14" s="12">
        <v>78.349999999999994</v>
      </c>
      <c r="B14" s="12">
        <v>0.19</v>
      </c>
    </row>
    <row r="15" spans="1:5" x14ac:dyDescent="0.3">
      <c r="A15" s="12">
        <v>85.27</v>
      </c>
      <c r="B15" s="12">
        <v>0.19</v>
      </c>
    </row>
    <row r="16" spans="1:5" x14ac:dyDescent="0.3">
      <c r="A16" s="12">
        <v>90.08</v>
      </c>
      <c r="B16" s="12">
        <v>0.14000000000000001</v>
      </c>
    </row>
    <row r="17" spans="1:2" x14ac:dyDescent="0.3">
      <c r="A17" s="12">
        <v>94.9</v>
      </c>
      <c r="B17" s="12">
        <v>0.2</v>
      </c>
    </row>
    <row r="18" spans="1:2" x14ac:dyDescent="0.3">
      <c r="A18" s="12">
        <v>99.72</v>
      </c>
      <c r="B18" s="12">
        <v>0.22</v>
      </c>
    </row>
    <row r="19" spans="1:2" x14ac:dyDescent="0.3">
      <c r="A19" s="12">
        <v>110.41</v>
      </c>
      <c r="B19" s="12">
        <v>0.27</v>
      </c>
    </row>
    <row r="20" spans="1:2" x14ac:dyDescent="0.3">
      <c r="A20" s="12">
        <v>115.22</v>
      </c>
      <c r="B20" s="12">
        <v>0.18</v>
      </c>
    </row>
    <row r="21" spans="1:2" x14ac:dyDescent="0.3">
      <c r="A21" s="12">
        <v>120.04</v>
      </c>
      <c r="B21" s="12">
        <v>0.22</v>
      </c>
    </row>
    <row r="22" spans="1:2" x14ac:dyDescent="0.3">
      <c r="A22" s="12">
        <v>124.65</v>
      </c>
      <c r="B22" s="12">
        <v>0.19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C426-43F8-4E69-AB74-02A6BF135FDA}">
  <dimension ref="A1:E25"/>
  <sheetViews>
    <sheetView workbookViewId="0">
      <selection activeCell="A6" activeCellId="1" sqref="A2:B2 A6:B15"/>
    </sheetView>
  </sheetViews>
  <sheetFormatPr defaultRowHeight="14.4" x14ac:dyDescent="0.3"/>
  <cols>
    <col min="2" max="2" width="10.109375" bestFit="1" customWidth="1"/>
  </cols>
  <sheetData>
    <row r="1" spans="1:5" ht="18" x14ac:dyDescent="0.3">
      <c r="A1" s="113" t="s">
        <v>23</v>
      </c>
      <c r="B1" s="113"/>
      <c r="D1" s="110" t="s">
        <v>23</v>
      </c>
      <c r="E1" s="110"/>
    </row>
    <row r="2" spans="1:5" ht="15.6" x14ac:dyDescent="0.3">
      <c r="A2" s="25" t="s">
        <v>41</v>
      </c>
      <c r="B2" s="25" t="s">
        <v>63</v>
      </c>
      <c r="D2" s="12">
        <v>19.64</v>
      </c>
      <c r="E2" s="12">
        <v>0.48</v>
      </c>
    </row>
    <row r="3" spans="1:5" x14ac:dyDescent="0.3">
      <c r="A3" s="12">
        <v>2.75</v>
      </c>
      <c r="B3" s="12">
        <v>0.21</v>
      </c>
      <c r="D3" s="12">
        <v>22.43</v>
      </c>
      <c r="E3" s="12">
        <v>0.49</v>
      </c>
    </row>
    <row r="4" spans="1:5" x14ac:dyDescent="0.3">
      <c r="A4" s="12">
        <v>7.48</v>
      </c>
      <c r="B4" s="12">
        <v>0.16</v>
      </c>
      <c r="D4" s="12">
        <v>28.2</v>
      </c>
      <c r="E4" s="12">
        <v>0.56999999999999995</v>
      </c>
    </row>
    <row r="5" spans="1:5" x14ac:dyDescent="0.3">
      <c r="A5" s="12">
        <v>14.94</v>
      </c>
      <c r="B5" s="12">
        <v>0.38</v>
      </c>
      <c r="D5" s="12">
        <v>32.72</v>
      </c>
      <c r="E5" s="12">
        <v>0.53</v>
      </c>
    </row>
    <row r="6" spans="1:5" x14ac:dyDescent="0.3">
      <c r="A6" s="12">
        <v>19.64</v>
      </c>
      <c r="B6" s="12">
        <v>0.48</v>
      </c>
      <c r="D6" s="12">
        <v>37.43</v>
      </c>
      <c r="E6" s="12">
        <v>0.59</v>
      </c>
    </row>
    <row r="7" spans="1:5" x14ac:dyDescent="0.3">
      <c r="A7" s="12">
        <v>22.43</v>
      </c>
      <c r="B7" s="12">
        <v>0.49</v>
      </c>
      <c r="D7" s="12">
        <v>43.21</v>
      </c>
      <c r="E7" s="12">
        <v>0.62</v>
      </c>
    </row>
    <row r="8" spans="1:5" x14ac:dyDescent="0.3">
      <c r="A8" s="12">
        <v>28.2</v>
      </c>
      <c r="B8" s="12">
        <v>0.56999999999999995</v>
      </c>
      <c r="D8" s="12">
        <v>47.89</v>
      </c>
      <c r="E8" s="12">
        <v>0.84</v>
      </c>
    </row>
    <row r="9" spans="1:5" x14ac:dyDescent="0.3">
      <c r="A9" s="12">
        <v>32.72</v>
      </c>
      <c r="B9" s="12">
        <v>0.53</v>
      </c>
      <c r="D9" s="12">
        <v>53.52</v>
      </c>
      <c r="E9" s="12">
        <v>0.59</v>
      </c>
    </row>
    <row r="10" spans="1:5" x14ac:dyDescent="0.3">
      <c r="A10" s="12">
        <v>37.43</v>
      </c>
      <c r="B10" s="12">
        <v>0.59</v>
      </c>
      <c r="D10" s="12">
        <v>60.12</v>
      </c>
      <c r="E10" s="12">
        <v>0.86</v>
      </c>
    </row>
    <row r="11" spans="1:5" x14ac:dyDescent="0.3">
      <c r="A11" s="12">
        <v>43.21</v>
      </c>
      <c r="B11" s="12">
        <v>0.62</v>
      </c>
      <c r="D11" s="12">
        <v>67.64</v>
      </c>
      <c r="E11" s="12">
        <v>0.79</v>
      </c>
    </row>
    <row r="12" spans="1:5" x14ac:dyDescent="0.3">
      <c r="A12" s="12">
        <v>47.89</v>
      </c>
      <c r="B12" s="12">
        <v>0.84</v>
      </c>
    </row>
    <row r="13" spans="1:5" x14ac:dyDescent="0.3">
      <c r="A13" s="12">
        <v>53.52</v>
      </c>
      <c r="B13" s="12">
        <v>0.59</v>
      </c>
    </row>
    <row r="14" spans="1:5" x14ac:dyDescent="0.3">
      <c r="A14" s="12">
        <v>60.12</v>
      </c>
      <c r="B14" s="12">
        <v>0.86</v>
      </c>
    </row>
    <row r="15" spans="1:5" x14ac:dyDescent="0.3">
      <c r="A15" s="12">
        <v>67.64</v>
      </c>
      <c r="B15" s="12">
        <v>0.79</v>
      </c>
    </row>
    <row r="16" spans="1:5" x14ac:dyDescent="0.3">
      <c r="A16" s="12">
        <v>73.209999999999994</v>
      </c>
      <c r="B16" s="12">
        <v>0.84</v>
      </c>
    </row>
    <row r="17" spans="1:2" x14ac:dyDescent="0.3">
      <c r="A17" s="12">
        <v>83.49</v>
      </c>
      <c r="B17" s="12">
        <v>0.92</v>
      </c>
    </row>
    <row r="18" spans="1:2" x14ac:dyDescent="0.3">
      <c r="A18" s="12">
        <v>87.42</v>
      </c>
      <c r="B18" s="12">
        <v>0.62</v>
      </c>
    </row>
    <row r="19" spans="1:2" x14ac:dyDescent="0.3">
      <c r="A19" s="12">
        <v>93.26</v>
      </c>
      <c r="B19" s="12">
        <v>0.43</v>
      </c>
    </row>
    <row r="20" spans="1:2" x14ac:dyDescent="0.3">
      <c r="A20" s="12">
        <v>97.96</v>
      </c>
      <c r="B20" s="12">
        <v>0.51</v>
      </c>
    </row>
    <row r="21" spans="1:2" x14ac:dyDescent="0.3">
      <c r="A21" s="12">
        <v>102.71</v>
      </c>
      <c r="B21" s="12">
        <v>0.38</v>
      </c>
    </row>
    <row r="22" spans="1:2" x14ac:dyDescent="0.3">
      <c r="A22" s="12">
        <v>107.2</v>
      </c>
      <c r="B22" s="12">
        <v>0.46</v>
      </c>
    </row>
    <row r="23" spans="1:2" x14ac:dyDescent="0.3">
      <c r="A23" s="12">
        <v>113</v>
      </c>
      <c r="B23" s="12">
        <v>0.41</v>
      </c>
    </row>
    <row r="24" spans="1:2" x14ac:dyDescent="0.3">
      <c r="A24" s="12">
        <v>117.72</v>
      </c>
      <c r="B24" s="12">
        <v>0.44</v>
      </c>
    </row>
    <row r="25" spans="1:2" x14ac:dyDescent="0.3">
      <c r="A25" s="12">
        <v>122.42</v>
      </c>
      <c r="B25" s="12">
        <v>0.54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F743-3945-4404-BBC8-A16F930C467F}">
  <dimension ref="A1:E27"/>
  <sheetViews>
    <sheetView workbookViewId="0">
      <selection activeCell="A9" activeCellId="1" sqref="A2:B2 A9:B20"/>
    </sheetView>
  </sheetViews>
  <sheetFormatPr defaultRowHeight="14.4" x14ac:dyDescent="0.3"/>
  <cols>
    <col min="2" max="2" width="10.109375" bestFit="1" customWidth="1"/>
  </cols>
  <sheetData>
    <row r="1" spans="1:5" ht="18" x14ac:dyDescent="0.3">
      <c r="A1" s="113" t="s">
        <v>22</v>
      </c>
      <c r="B1" s="113"/>
      <c r="D1" s="110" t="s">
        <v>22</v>
      </c>
      <c r="E1" s="110"/>
    </row>
    <row r="2" spans="1:5" ht="15.6" x14ac:dyDescent="0.3">
      <c r="A2" s="25" t="s">
        <v>41</v>
      </c>
      <c r="B2" s="25" t="s">
        <v>63</v>
      </c>
      <c r="D2" s="12">
        <v>35.380000000000003</v>
      </c>
      <c r="E2" s="12">
        <v>0.36</v>
      </c>
    </row>
    <row r="3" spans="1:5" x14ac:dyDescent="0.3">
      <c r="A3" s="12">
        <v>4.68</v>
      </c>
      <c r="B3" s="12">
        <v>0.67</v>
      </c>
      <c r="D3" s="12">
        <v>37.71</v>
      </c>
      <c r="E3" s="12">
        <v>0.26</v>
      </c>
    </row>
    <row r="4" spans="1:5" x14ac:dyDescent="0.3">
      <c r="A4" s="12">
        <v>9.27</v>
      </c>
      <c r="B4" s="12">
        <v>0.8</v>
      </c>
      <c r="D4" s="12">
        <v>40.21</v>
      </c>
      <c r="E4" s="12">
        <v>0.33</v>
      </c>
    </row>
    <row r="5" spans="1:5" x14ac:dyDescent="0.3">
      <c r="A5" s="12">
        <v>15.37</v>
      </c>
      <c r="B5" s="12">
        <v>0.74</v>
      </c>
      <c r="D5" s="12">
        <v>44.85</v>
      </c>
      <c r="E5" s="12">
        <v>0.21</v>
      </c>
    </row>
    <row r="6" spans="1:5" x14ac:dyDescent="0.3">
      <c r="A6" s="12">
        <v>20.22</v>
      </c>
      <c r="B6" s="12">
        <v>0.62</v>
      </c>
      <c r="D6" s="12">
        <v>46.07</v>
      </c>
      <c r="E6" s="12">
        <v>0.4</v>
      </c>
    </row>
    <row r="7" spans="1:5" x14ac:dyDescent="0.3">
      <c r="A7" s="12">
        <v>25.89</v>
      </c>
      <c r="B7" s="12">
        <v>0.59</v>
      </c>
      <c r="D7" s="12">
        <v>49.64</v>
      </c>
      <c r="E7" s="12">
        <v>0.38</v>
      </c>
    </row>
    <row r="8" spans="1:5" x14ac:dyDescent="0.3">
      <c r="A8" s="12">
        <v>33.06</v>
      </c>
      <c r="B8" s="12">
        <v>0.43</v>
      </c>
      <c r="D8" s="12">
        <v>55.51</v>
      </c>
      <c r="E8" s="12">
        <v>0.4</v>
      </c>
    </row>
    <row r="9" spans="1:5" x14ac:dyDescent="0.3">
      <c r="A9" s="12">
        <v>35.380000000000003</v>
      </c>
      <c r="B9" s="12">
        <v>0.36</v>
      </c>
      <c r="D9" s="12">
        <v>60.14</v>
      </c>
      <c r="E9" s="12">
        <v>0.35</v>
      </c>
    </row>
    <row r="10" spans="1:5" x14ac:dyDescent="0.3">
      <c r="A10" s="12">
        <v>37.71</v>
      </c>
      <c r="B10" s="12">
        <v>0.26</v>
      </c>
      <c r="D10" s="12">
        <v>64.959999999999994</v>
      </c>
      <c r="E10" s="12">
        <v>0.35</v>
      </c>
    </row>
    <row r="11" spans="1:5" x14ac:dyDescent="0.3">
      <c r="A11" s="12">
        <v>40.21</v>
      </c>
      <c r="B11" s="12">
        <v>0.33</v>
      </c>
      <c r="D11" s="12">
        <v>69.58</v>
      </c>
      <c r="E11" s="12">
        <v>0.35</v>
      </c>
    </row>
    <row r="12" spans="1:5" x14ac:dyDescent="0.3">
      <c r="A12" s="12">
        <v>44.85</v>
      </c>
      <c r="B12" s="12">
        <v>0.21</v>
      </c>
      <c r="D12" s="12">
        <v>80.290000000000006</v>
      </c>
      <c r="E12" s="12">
        <v>0.28999999999999998</v>
      </c>
    </row>
    <row r="13" spans="1:5" x14ac:dyDescent="0.3">
      <c r="A13" s="12">
        <v>46.07</v>
      </c>
      <c r="B13" s="12">
        <v>0.4</v>
      </c>
      <c r="D13" s="12">
        <v>84.08</v>
      </c>
      <c r="E13" s="12">
        <v>0.24</v>
      </c>
    </row>
    <row r="14" spans="1:5" x14ac:dyDescent="0.3">
      <c r="A14" s="12">
        <v>49.64</v>
      </c>
      <c r="B14" s="12">
        <v>0.38</v>
      </c>
    </row>
    <row r="15" spans="1:5" x14ac:dyDescent="0.3">
      <c r="A15" s="12">
        <v>55.51</v>
      </c>
      <c r="B15" s="12">
        <v>0.4</v>
      </c>
    </row>
    <row r="16" spans="1:5" x14ac:dyDescent="0.3">
      <c r="A16" s="12">
        <v>60.14</v>
      </c>
      <c r="B16" s="12">
        <v>0.35</v>
      </c>
    </row>
    <row r="17" spans="1:2" x14ac:dyDescent="0.3">
      <c r="A17" s="12">
        <v>64.959999999999994</v>
      </c>
      <c r="B17" s="12">
        <v>0.35</v>
      </c>
    </row>
    <row r="18" spans="1:2" x14ac:dyDescent="0.3">
      <c r="A18" s="12">
        <v>69.58</v>
      </c>
      <c r="B18" s="12">
        <v>0.35</v>
      </c>
    </row>
    <row r="19" spans="1:2" x14ac:dyDescent="0.3">
      <c r="A19" s="12">
        <v>80.290000000000006</v>
      </c>
      <c r="B19" s="12">
        <v>0.28999999999999998</v>
      </c>
    </row>
    <row r="20" spans="1:2" x14ac:dyDescent="0.3">
      <c r="A20" s="12">
        <v>84.08</v>
      </c>
      <c r="B20" s="12">
        <v>0.24</v>
      </c>
    </row>
    <row r="21" spans="1:2" x14ac:dyDescent="0.3">
      <c r="A21" s="12">
        <v>89.52</v>
      </c>
      <c r="B21" s="12">
        <v>0.28000000000000003</v>
      </c>
    </row>
    <row r="22" spans="1:2" x14ac:dyDescent="0.3">
      <c r="A22" s="12">
        <v>94.55</v>
      </c>
      <c r="B22" s="12">
        <v>0.33</v>
      </c>
    </row>
    <row r="23" spans="1:2" x14ac:dyDescent="0.3">
      <c r="A23" s="12">
        <v>100.44</v>
      </c>
      <c r="B23" s="12">
        <v>0.23</v>
      </c>
    </row>
    <row r="24" spans="1:2" x14ac:dyDescent="0.3">
      <c r="A24" s="12">
        <v>106.32</v>
      </c>
      <c r="B24" s="12">
        <v>0.23</v>
      </c>
    </row>
    <row r="25" spans="1:2" x14ac:dyDescent="0.3">
      <c r="A25" s="12">
        <v>114.51</v>
      </c>
      <c r="B25" s="12">
        <v>0.16</v>
      </c>
    </row>
    <row r="26" spans="1:2" x14ac:dyDescent="0.3">
      <c r="A26" s="12">
        <v>120.58</v>
      </c>
      <c r="B26" s="12">
        <v>0.24</v>
      </c>
    </row>
    <row r="27" spans="1:2" x14ac:dyDescent="0.3">
      <c r="A27" s="12">
        <v>125.2</v>
      </c>
      <c r="B27" s="12">
        <v>0.19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2EB3-C297-439B-9441-11AED9EEFC12}">
  <dimension ref="A1:E32"/>
  <sheetViews>
    <sheetView workbookViewId="0">
      <selection activeCell="A15" activeCellId="1" sqref="A2:B2 A15:B26"/>
    </sheetView>
  </sheetViews>
  <sheetFormatPr defaultRowHeight="14.4" x14ac:dyDescent="0.3"/>
  <cols>
    <col min="2" max="2" width="10.109375" bestFit="1" customWidth="1"/>
  </cols>
  <sheetData>
    <row r="1" spans="1:5" ht="18" x14ac:dyDescent="0.3">
      <c r="A1" s="113" t="s">
        <v>24</v>
      </c>
      <c r="B1" s="113"/>
      <c r="D1" s="110" t="s">
        <v>24</v>
      </c>
      <c r="E1" s="110"/>
    </row>
    <row r="2" spans="1:5" ht="15.6" x14ac:dyDescent="0.3">
      <c r="A2" s="25" t="s">
        <v>41</v>
      </c>
      <c r="B2" s="25" t="s">
        <v>63</v>
      </c>
      <c r="D2" s="12">
        <v>28.22</v>
      </c>
      <c r="E2" s="12">
        <v>0.63</v>
      </c>
    </row>
    <row r="3" spans="1:5" x14ac:dyDescent="0.3">
      <c r="A3" s="12">
        <v>1.61</v>
      </c>
      <c r="B3" s="12">
        <v>0.25</v>
      </c>
      <c r="D3" s="12">
        <v>29.97</v>
      </c>
      <c r="E3" s="12">
        <v>0.46</v>
      </c>
    </row>
    <row r="4" spans="1:5" x14ac:dyDescent="0.3">
      <c r="A4" s="12">
        <v>4.1900000000000004</v>
      </c>
      <c r="B4" s="12">
        <v>0.35</v>
      </c>
      <c r="D4" s="12">
        <v>32.35</v>
      </c>
      <c r="E4" s="12">
        <v>0.56000000000000005</v>
      </c>
    </row>
    <row r="5" spans="1:5" x14ac:dyDescent="0.3">
      <c r="A5" s="12">
        <v>6.48</v>
      </c>
      <c r="B5" s="12">
        <v>0.38</v>
      </c>
      <c r="D5" s="12">
        <v>34.94</v>
      </c>
      <c r="E5" s="12">
        <v>0.55000000000000004</v>
      </c>
    </row>
    <row r="6" spans="1:5" x14ac:dyDescent="0.3">
      <c r="A6" s="12">
        <v>8.31</v>
      </c>
      <c r="B6" s="12">
        <v>0.33</v>
      </c>
      <c r="D6" s="12">
        <v>37.44</v>
      </c>
      <c r="E6" s="12">
        <v>0.52</v>
      </c>
    </row>
    <row r="7" spans="1:5" x14ac:dyDescent="0.3">
      <c r="A7" s="12">
        <v>10.69</v>
      </c>
      <c r="B7" s="12">
        <v>0.5</v>
      </c>
      <c r="D7" s="12">
        <v>39.92</v>
      </c>
      <c r="E7" s="12">
        <v>0.62</v>
      </c>
    </row>
    <row r="8" spans="1:5" x14ac:dyDescent="0.3">
      <c r="A8" s="12">
        <v>14.12</v>
      </c>
      <c r="B8" s="12">
        <v>0.75</v>
      </c>
      <c r="D8" s="12">
        <v>43.28</v>
      </c>
      <c r="E8" s="12">
        <v>0.64</v>
      </c>
    </row>
    <row r="9" spans="1:5" x14ac:dyDescent="0.3">
      <c r="A9" s="12">
        <v>15.77</v>
      </c>
      <c r="B9" s="12">
        <v>0.56999999999999995</v>
      </c>
      <c r="D9" s="12">
        <v>45.77</v>
      </c>
      <c r="E9" s="12">
        <v>0.61</v>
      </c>
    </row>
    <row r="10" spans="1:5" x14ac:dyDescent="0.3">
      <c r="A10" s="12">
        <v>18.239999999999998</v>
      </c>
      <c r="B10" s="12">
        <v>0.75</v>
      </c>
      <c r="D10" s="12">
        <v>49.89</v>
      </c>
      <c r="E10" s="12">
        <v>0.6</v>
      </c>
    </row>
    <row r="11" spans="1:5" x14ac:dyDescent="0.3">
      <c r="A11" s="12">
        <v>19.98</v>
      </c>
      <c r="B11" s="12">
        <v>0.59</v>
      </c>
      <c r="D11" s="12">
        <v>54.11</v>
      </c>
      <c r="E11" s="12">
        <v>0.65</v>
      </c>
    </row>
    <row r="12" spans="1:5" x14ac:dyDescent="0.3">
      <c r="A12" s="12">
        <v>21.61</v>
      </c>
      <c r="B12" s="12">
        <v>0.65</v>
      </c>
      <c r="D12" s="12">
        <v>55.83</v>
      </c>
      <c r="E12" s="12">
        <v>0.66</v>
      </c>
    </row>
    <row r="13" spans="1:5" x14ac:dyDescent="0.3">
      <c r="A13" s="12">
        <v>24.09</v>
      </c>
      <c r="B13" s="12">
        <v>0.73</v>
      </c>
      <c r="D13" s="12">
        <v>60.84</v>
      </c>
      <c r="E13" s="12">
        <v>0.47</v>
      </c>
    </row>
    <row r="14" spans="1:5" x14ac:dyDescent="0.3">
      <c r="A14" s="12">
        <v>25.83</v>
      </c>
      <c r="B14" s="12">
        <v>0.56000000000000005</v>
      </c>
    </row>
    <row r="15" spans="1:5" x14ac:dyDescent="0.3">
      <c r="A15" s="12">
        <v>28.22</v>
      </c>
      <c r="B15" s="12">
        <v>0.63</v>
      </c>
    </row>
    <row r="16" spans="1:5" x14ac:dyDescent="0.3">
      <c r="A16" s="12">
        <v>29.97</v>
      </c>
      <c r="B16" s="12">
        <v>0.46</v>
      </c>
    </row>
    <row r="17" spans="1:2" x14ac:dyDescent="0.3">
      <c r="A17" s="12">
        <v>32.35</v>
      </c>
      <c r="B17" s="12">
        <v>0.56000000000000005</v>
      </c>
    </row>
    <row r="18" spans="1:2" x14ac:dyDescent="0.3">
      <c r="A18" s="12">
        <v>34.94</v>
      </c>
      <c r="B18" s="12">
        <v>0.55000000000000004</v>
      </c>
    </row>
    <row r="19" spans="1:2" x14ac:dyDescent="0.3">
      <c r="A19" s="12">
        <v>37.44</v>
      </c>
      <c r="B19" s="12">
        <v>0.52</v>
      </c>
    </row>
    <row r="20" spans="1:2" x14ac:dyDescent="0.3">
      <c r="A20" s="12">
        <v>39.92</v>
      </c>
      <c r="B20" s="12">
        <v>0.62</v>
      </c>
    </row>
    <row r="21" spans="1:2" x14ac:dyDescent="0.3">
      <c r="A21" s="12">
        <v>43.28</v>
      </c>
      <c r="B21" s="12">
        <v>0.64</v>
      </c>
    </row>
    <row r="22" spans="1:2" x14ac:dyDescent="0.3">
      <c r="A22" s="12">
        <v>45.77</v>
      </c>
      <c r="B22" s="12">
        <v>0.61</v>
      </c>
    </row>
    <row r="23" spans="1:2" x14ac:dyDescent="0.3">
      <c r="A23" s="12">
        <v>49.89</v>
      </c>
      <c r="B23" s="12">
        <v>0.6</v>
      </c>
    </row>
    <row r="24" spans="1:2" x14ac:dyDescent="0.3">
      <c r="A24" s="12">
        <v>54.11</v>
      </c>
      <c r="B24" s="12">
        <v>0.65</v>
      </c>
    </row>
    <row r="25" spans="1:2" x14ac:dyDescent="0.3">
      <c r="A25" s="12">
        <v>55.83</v>
      </c>
      <c r="B25" s="12">
        <v>0.66</v>
      </c>
    </row>
    <row r="26" spans="1:2" x14ac:dyDescent="0.3">
      <c r="A26" s="12">
        <v>60.84</v>
      </c>
      <c r="B26" s="12">
        <v>0.47</v>
      </c>
    </row>
    <row r="27" spans="1:2" x14ac:dyDescent="0.3">
      <c r="A27" s="12">
        <v>65.06</v>
      </c>
      <c r="B27" s="12">
        <v>0.41</v>
      </c>
    </row>
    <row r="28" spans="1:2" x14ac:dyDescent="0.3">
      <c r="A28" s="12">
        <v>68.319999999999993</v>
      </c>
      <c r="B28" s="12">
        <v>0.38</v>
      </c>
    </row>
    <row r="29" spans="1:2" x14ac:dyDescent="0.3">
      <c r="A29" s="12">
        <v>69.95</v>
      </c>
      <c r="B29" s="12">
        <v>0.46</v>
      </c>
    </row>
    <row r="30" spans="1:2" x14ac:dyDescent="0.3">
      <c r="A30" s="12">
        <v>71.59</v>
      </c>
      <c r="B30" s="12">
        <v>0.37</v>
      </c>
    </row>
    <row r="31" spans="1:2" x14ac:dyDescent="0.3">
      <c r="A31" s="12">
        <v>73.319999999999993</v>
      </c>
      <c r="B31" s="12">
        <v>0.28000000000000003</v>
      </c>
    </row>
    <row r="32" spans="1:2" x14ac:dyDescent="0.3">
      <c r="A32" s="12">
        <v>75.05</v>
      </c>
      <c r="B32" s="12">
        <v>0.2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2BCD-B997-4115-9BCB-44F38957BD4B}">
  <dimension ref="A1:E31"/>
  <sheetViews>
    <sheetView workbookViewId="0">
      <selection activeCell="A10" activeCellId="1" sqref="A2:B2 A10:B29"/>
    </sheetView>
  </sheetViews>
  <sheetFormatPr defaultRowHeight="14.4" x14ac:dyDescent="0.3"/>
  <cols>
    <col min="2" max="2" width="10.109375" bestFit="1" customWidth="1"/>
  </cols>
  <sheetData>
    <row r="1" spans="1:5" ht="18" x14ac:dyDescent="0.3">
      <c r="A1" s="113" t="s">
        <v>25</v>
      </c>
      <c r="B1" s="113"/>
      <c r="D1" s="110" t="s">
        <v>25</v>
      </c>
      <c r="E1" s="110"/>
    </row>
    <row r="2" spans="1:5" ht="15.6" x14ac:dyDescent="0.3">
      <c r="A2" s="25" t="s">
        <v>41</v>
      </c>
      <c r="B2" s="25" t="s">
        <v>63</v>
      </c>
      <c r="D2" s="12">
        <v>20.65</v>
      </c>
      <c r="E2" s="12">
        <v>0.74</v>
      </c>
    </row>
    <row r="3" spans="1:5" x14ac:dyDescent="0.3">
      <c r="A3" s="12">
        <v>1.63</v>
      </c>
      <c r="B3" s="12">
        <v>0.63</v>
      </c>
      <c r="D3" s="12">
        <v>24.76</v>
      </c>
      <c r="E3" s="12">
        <v>0.88</v>
      </c>
    </row>
    <row r="4" spans="1:5" x14ac:dyDescent="0.3">
      <c r="A4" s="12">
        <v>4.1100000000000003</v>
      </c>
      <c r="B4" s="12">
        <v>0.49</v>
      </c>
      <c r="D4" s="12">
        <v>28.11</v>
      </c>
      <c r="E4" s="12">
        <v>0.94</v>
      </c>
    </row>
    <row r="5" spans="1:5" x14ac:dyDescent="0.3">
      <c r="A5" s="12">
        <v>5.74</v>
      </c>
      <c r="B5" s="12">
        <v>0.79</v>
      </c>
      <c r="D5" s="12">
        <v>31.36</v>
      </c>
      <c r="E5" s="12">
        <v>0.59</v>
      </c>
    </row>
    <row r="6" spans="1:5" x14ac:dyDescent="0.3">
      <c r="A6" s="12">
        <v>8.2200000000000006</v>
      </c>
      <c r="B6" s="12">
        <v>0.71</v>
      </c>
      <c r="D6" s="12">
        <v>34.700000000000003</v>
      </c>
      <c r="E6" s="12">
        <v>0.71</v>
      </c>
    </row>
    <row r="7" spans="1:5" x14ac:dyDescent="0.3">
      <c r="A7" s="12">
        <v>13.19</v>
      </c>
      <c r="B7" s="12">
        <v>0.5</v>
      </c>
      <c r="D7" s="12">
        <v>37.19</v>
      </c>
      <c r="E7" s="12">
        <v>0.54</v>
      </c>
    </row>
    <row r="8" spans="1:5" x14ac:dyDescent="0.3">
      <c r="A8" s="12">
        <v>14.91</v>
      </c>
      <c r="B8" s="12">
        <v>0.67</v>
      </c>
      <c r="D8" s="12">
        <v>41.3</v>
      </c>
      <c r="E8" s="12">
        <v>0.76</v>
      </c>
    </row>
    <row r="9" spans="1:5" x14ac:dyDescent="0.3">
      <c r="A9" s="12">
        <v>17.3</v>
      </c>
      <c r="B9" s="12">
        <v>0.7</v>
      </c>
      <c r="D9" s="12">
        <v>42.16</v>
      </c>
      <c r="E9" s="12">
        <v>0.7</v>
      </c>
    </row>
    <row r="10" spans="1:5" x14ac:dyDescent="0.3">
      <c r="A10" s="12">
        <v>20.65</v>
      </c>
      <c r="B10" s="12">
        <v>0.74</v>
      </c>
      <c r="D10" s="12">
        <v>44.74</v>
      </c>
      <c r="E10" s="12">
        <v>0.69</v>
      </c>
    </row>
    <row r="11" spans="1:5" x14ac:dyDescent="0.3">
      <c r="A11" s="12">
        <v>24.76</v>
      </c>
      <c r="B11" s="12">
        <v>0.88</v>
      </c>
      <c r="D11" s="12">
        <v>46.27</v>
      </c>
      <c r="E11" s="12">
        <v>0.61</v>
      </c>
    </row>
    <row r="12" spans="1:5" x14ac:dyDescent="0.3">
      <c r="A12" s="12">
        <v>28.11</v>
      </c>
      <c r="B12" s="12">
        <v>0.94</v>
      </c>
      <c r="D12" s="12">
        <v>48.66</v>
      </c>
      <c r="E12" s="12">
        <v>0.63</v>
      </c>
    </row>
    <row r="13" spans="1:5" x14ac:dyDescent="0.3">
      <c r="A13" s="12">
        <v>31.36</v>
      </c>
      <c r="B13" s="12">
        <v>0.59</v>
      </c>
      <c r="D13" s="12">
        <v>52.1</v>
      </c>
      <c r="E13" s="12">
        <v>0.63</v>
      </c>
    </row>
    <row r="14" spans="1:5" x14ac:dyDescent="0.3">
      <c r="A14" s="12">
        <v>34.700000000000003</v>
      </c>
      <c r="B14" s="12">
        <v>0.71</v>
      </c>
      <c r="D14" s="12">
        <v>57.07</v>
      </c>
      <c r="E14" s="12">
        <v>0.67</v>
      </c>
    </row>
    <row r="15" spans="1:5" x14ac:dyDescent="0.3">
      <c r="A15" s="12">
        <v>37.19</v>
      </c>
      <c r="B15" s="12">
        <v>0.54</v>
      </c>
      <c r="D15" s="12">
        <v>58.7</v>
      </c>
      <c r="E15" s="12">
        <v>0.91</v>
      </c>
    </row>
    <row r="16" spans="1:5" x14ac:dyDescent="0.3">
      <c r="A16" s="12">
        <v>41.3</v>
      </c>
      <c r="B16" s="12">
        <v>0.76</v>
      </c>
      <c r="D16" s="12">
        <v>62.05</v>
      </c>
      <c r="E16" s="12">
        <v>0.91</v>
      </c>
    </row>
    <row r="17" spans="1:5" x14ac:dyDescent="0.3">
      <c r="A17" s="12">
        <v>42.16</v>
      </c>
      <c r="B17" s="12">
        <v>0.7</v>
      </c>
      <c r="D17" s="12">
        <v>66.25</v>
      </c>
      <c r="E17" s="12">
        <v>0.83</v>
      </c>
    </row>
    <row r="18" spans="1:5" x14ac:dyDescent="0.3">
      <c r="A18" s="12">
        <v>44.74</v>
      </c>
      <c r="B18" s="12">
        <v>0.69</v>
      </c>
      <c r="D18" s="12">
        <v>71.22</v>
      </c>
      <c r="E18" s="12">
        <v>0.72</v>
      </c>
    </row>
    <row r="19" spans="1:5" x14ac:dyDescent="0.3">
      <c r="A19" s="12">
        <v>46.27</v>
      </c>
      <c r="B19" s="12">
        <v>0.61</v>
      </c>
      <c r="D19" s="12">
        <v>76.099999999999994</v>
      </c>
      <c r="E19" s="12">
        <v>0.82</v>
      </c>
    </row>
    <row r="20" spans="1:5" x14ac:dyDescent="0.3">
      <c r="A20" s="12">
        <v>48.66</v>
      </c>
      <c r="B20" s="12">
        <v>0.63</v>
      </c>
      <c r="D20" s="12">
        <v>79.45</v>
      </c>
      <c r="E20" s="12">
        <v>0.54</v>
      </c>
    </row>
    <row r="21" spans="1:5" x14ac:dyDescent="0.3">
      <c r="A21" s="12">
        <v>52.1</v>
      </c>
      <c r="B21" s="12">
        <v>0.63</v>
      </c>
      <c r="D21" s="12">
        <v>81.93</v>
      </c>
      <c r="E21" s="12">
        <v>0.45</v>
      </c>
    </row>
    <row r="22" spans="1:5" x14ac:dyDescent="0.3">
      <c r="A22" s="12">
        <v>57.07</v>
      </c>
      <c r="B22" s="12">
        <v>0.67</v>
      </c>
    </row>
    <row r="23" spans="1:5" x14ac:dyDescent="0.3">
      <c r="A23" s="12">
        <v>58.7</v>
      </c>
      <c r="B23" s="12">
        <v>0.91</v>
      </c>
    </row>
    <row r="24" spans="1:5" x14ac:dyDescent="0.3">
      <c r="A24" s="12">
        <v>62.05</v>
      </c>
      <c r="B24" s="12">
        <v>0.91</v>
      </c>
    </row>
    <row r="25" spans="1:5" x14ac:dyDescent="0.3">
      <c r="A25" s="12">
        <v>66.25</v>
      </c>
      <c r="B25" s="12">
        <v>0.83</v>
      </c>
    </row>
    <row r="26" spans="1:5" x14ac:dyDescent="0.3">
      <c r="A26" s="12">
        <v>71.22</v>
      </c>
      <c r="B26" s="12">
        <v>0.72</v>
      </c>
    </row>
    <row r="27" spans="1:5" x14ac:dyDescent="0.3">
      <c r="A27" s="12">
        <v>76.099999999999994</v>
      </c>
      <c r="B27" s="12">
        <v>0.82</v>
      </c>
    </row>
    <row r="28" spans="1:5" x14ac:dyDescent="0.3">
      <c r="A28" s="12">
        <v>79.45</v>
      </c>
      <c r="B28" s="12">
        <v>0.54</v>
      </c>
    </row>
    <row r="29" spans="1:5" x14ac:dyDescent="0.3">
      <c r="A29" s="12">
        <v>81.93</v>
      </c>
      <c r="B29" s="12">
        <v>0.45</v>
      </c>
    </row>
    <row r="30" spans="1:5" x14ac:dyDescent="0.3">
      <c r="A30" s="12">
        <v>85.18</v>
      </c>
      <c r="B30" s="12">
        <v>0.59</v>
      </c>
    </row>
    <row r="31" spans="1:5" x14ac:dyDescent="0.3">
      <c r="A31" s="12">
        <v>90.25</v>
      </c>
      <c r="B31" s="12">
        <v>0.56999999999999995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3F6A-61AC-4F04-AA9F-02CEA1EA0CBA}">
  <dimension ref="A1:E23"/>
  <sheetViews>
    <sheetView tabSelected="1" workbookViewId="0">
      <selection activeCell="A6" activeCellId="1" sqref="A2:B2 A6:B20"/>
    </sheetView>
  </sheetViews>
  <sheetFormatPr defaultRowHeight="14.4" x14ac:dyDescent="0.3"/>
  <cols>
    <col min="2" max="2" width="10.109375" bestFit="1" customWidth="1"/>
  </cols>
  <sheetData>
    <row r="1" spans="1:5" ht="18" x14ac:dyDescent="0.3">
      <c r="A1" s="113" t="s">
        <v>26</v>
      </c>
      <c r="B1" s="113"/>
      <c r="D1" s="110" t="s">
        <v>26</v>
      </c>
      <c r="E1" s="110"/>
    </row>
    <row r="2" spans="1:5" ht="15.6" x14ac:dyDescent="0.3">
      <c r="A2" s="25" t="s">
        <v>41</v>
      </c>
      <c r="B2" s="25" t="s">
        <v>63</v>
      </c>
      <c r="D2" s="12">
        <v>4.53</v>
      </c>
      <c r="E2" s="12">
        <v>0.41</v>
      </c>
    </row>
    <row r="3" spans="1:5" x14ac:dyDescent="0.3">
      <c r="A3" s="12">
        <v>1.36</v>
      </c>
      <c r="B3" s="12">
        <v>0.21</v>
      </c>
      <c r="D3" s="12">
        <v>9.35</v>
      </c>
      <c r="E3" s="12">
        <v>0.5</v>
      </c>
    </row>
    <row r="4" spans="1:5" x14ac:dyDescent="0.3">
      <c r="A4" s="12">
        <v>2.54</v>
      </c>
      <c r="B4" s="12">
        <v>0.22</v>
      </c>
      <c r="D4" s="12">
        <v>15.55</v>
      </c>
      <c r="E4" s="12">
        <v>0.84</v>
      </c>
    </row>
    <row r="5" spans="1:5" x14ac:dyDescent="0.3">
      <c r="A5" s="12">
        <v>4.53</v>
      </c>
      <c r="B5" s="12">
        <v>0.41</v>
      </c>
      <c r="D5" s="12">
        <v>20.32</v>
      </c>
      <c r="E5" s="12">
        <v>0.8</v>
      </c>
    </row>
    <row r="6" spans="1:5" x14ac:dyDescent="0.3">
      <c r="A6" s="12">
        <v>9.35</v>
      </c>
      <c r="B6" s="12">
        <v>0.5</v>
      </c>
      <c r="D6" s="12">
        <v>25.07</v>
      </c>
      <c r="E6" s="12">
        <v>0.73</v>
      </c>
    </row>
    <row r="7" spans="1:5" x14ac:dyDescent="0.3">
      <c r="A7" s="12">
        <v>15.55</v>
      </c>
      <c r="B7" s="12">
        <v>0.84</v>
      </c>
      <c r="D7" s="12">
        <v>28.49</v>
      </c>
      <c r="E7" s="12">
        <v>0.52</v>
      </c>
    </row>
    <row r="8" spans="1:5" x14ac:dyDescent="0.3">
      <c r="A8" s="12">
        <v>20.32</v>
      </c>
      <c r="B8" s="12">
        <v>0.8</v>
      </c>
      <c r="D8" s="12">
        <v>30.88</v>
      </c>
      <c r="E8" s="12">
        <v>0.39</v>
      </c>
    </row>
    <row r="9" spans="1:5" x14ac:dyDescent="0.3">
      <c r="A9" s="12">
        <v>25.07</v>
      </c>
      <c r="B9" s="12">
        <v>0.73</v>
      </c>
      <c r="D9" s="12">
        <v>34.64</v>
      </c>
      <c r="E9" s="12">
        <v>0.75</v>
      </c>
    </row>
    <row r="10" spans="1:5" x14ac:dyDescent="0.3">
      <c r="A10" s="12">
        <v>28.49</v>
      </c>
      <c r="B10" s="12">
        <v>0.52</v>
      </c>
      <c r="D10" s="12">
        <v>40.47</v>
      </c>
      <c r="E10" s="12">
        <v>0.45</v>
      </c>
    </row>
    <row r="11" spans="1:5" x14ac:dyDescent="0.3">
      <c r="A11" s="12">
        <v>30.88</v>
      </c>
      <c r="B11" s="12">
        <v>0.39</v>
      </c>
      <c r="D11" s="12">
        <v>45.26</v>
      </c>
      <c r="E11" s="12">
        <v>0.46</v>
      </c>
    </row>
    <row r="12" spans="1:5" x14ac:dyDescent="0.3">
      <c r="A12" s="12">
        <v>34.64</v>
      </c>
      <c r="B12" s="12">
        <v>0.75</v>
      </c>
      <c r="D12" s="12">
        <v>48.79</v>
      </c>
      <c r="E12" s="12">
        <v>0.28000000000000003</v>
      </c>
    </row>
    <row r="13" spans="1:5" x14ac:dyDescent="0.3">
      <c r="A13" s="12">
        <v>40.47</v>
      </c>
      <c r="B13" s="12">
        <v>0.45</v>
      </c>
      <c r="D13" s="12">
        <v>59.72</v>
      </c>
      <c r="E13" s="12">
        <v>0.75</v>
      </c>
    </row>
    <row r="14" spans="1:5" x14ac:dyDescent="0.3">
      <c r="A14" s="12">
        <v>45.26</v>
      </c>
      <c r="B14" s="12">
        <v>0.46</v>
      </c>
      <c r="D14" s="12">
        <v>65.66</v>
      </c>
      <c r="E14" s="12">
        <v>0.46</v>
      </c>
    </row>
    <row r="15" spans="1:5" x14ac:dyDescent="0.3">
      <c r="A15" s="12">
        <v>48.79</v>
      </c>
      <c r="B15" s="12">
        <v>0.28000000000000003</v>
      </c>
      <c r="D15" s="12">
        <v>70.41</v>
      </c>
      <c r="E15" s="12">
        <v>0.39</v>
      </c>
    </row>
    <row r="16" spans="1:5" x14ac:dyDescent="0.3">
      <c r="A16" s="12">
        <v>59.72</v>
      </c>
      <c r="B16" s="12">
        <v>0.75</v>
      </c>
      <c r="D16" s="12">
        <v>73.959999999999994</v>
      </c>
      <c r="E16" s="12">
        <v>0.25</v>
      </c>
    </row>
    <row r="17" spans="1:5" x14ac:dyDescent="0.3">
      <c r="A17" s="12">
        <v>65.66</v>
      </c>
      <c r="B17" s="12">
        <v>0.46</v>
      </c>
      <c r="D17" s="12">
        <v>79.95</v>
      </c>
      <c r="E17" s="12">
        <v>0.32</v>
      </c>
    </row>
    <row r="18" spans="1:5" x14ac:dyDescent="0.3">
      <c r="A18" s="12">
        <v>70.41</v>
      </c>
      <c r="B18" s="12">
        <v>0.39</v>
      </c>
      <c r="D18" s="12">
        <v>84.79</v>
      </c>
      <c r="E18" s="12">
        <v>0.48</v>
      </c>
    </row>
    <row r="19" spans="1:5" x14ac:dyDescent="0.3">
      <c r="A19" s="12">
        <v>73.959999999999994</v>
      </c>
      <c r="B19" s="12">
        <v>0.25</v>
      </c>
    </row>
    <row r="20" spans="1:5" x14ac:dyDescent="0.3">
      <c r="A20" s="12">
        <v>79.95</v>
      </c>
      <c r="B20" s="12">
        <v>0.32</v>
      </c>
    </row>
    <row r="21" spans="1:5" x14ac:dyDescent="0.3">
      <c r="A21" s="12">
        <v>84.79</v>
      </c>
      <c r="B21" s="12">
        <v>0.48</v>
      </c>
    </row>
    <row r="22" spans="1:5" x14ac:dyDescent="0.3">
      <c r="A22" s="12">
        <v>90.7</v>
      </c>
      <c r="B22" s="12">
        <v>0.37</v>
      </c>
    </row>
    <row r="23" spans="1:5" x14ac:dyDescent="0.3">
      <c r="A23" s="12">
        <v>96.85</v>
      </c>
      <c r="B23" s="12">
        <v>0.59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4594-4709-4BDE-84C5-B49A452579E8}">
  <dimension ref="A1:BP57"/>
  <sheetViews>
    <sheetView topLeftCell="D1" workbookViewId="0">
      <selection activeCell="X22" sqref="X22"/>
    </sheetView>
  </sheetViews>
  <sheetFormatPr defaultRowHeight="14.4" x14ac:dyDescent="0.3"/>
  <cols>
    <col min="23" max="23" width="10.6640625" bestFit="1" customWidth="1"/>
  </cols>
  <sheetData>
    <row r="1" spans="1:68" x14ac:dyDescent="0.3">
      <c r="A1" s="109" t="s">
        <v>29</v>
      </c>
      <c r="B1" s="109"/>
      <c r="D1" s="109" t="s">
        <v>64</v>
      </c>
      <c r="E1" s="109"/>
      <c r="G1" s="110" t="s">
        <v>30</v>
      </c>
      <c r="H1" s="110"/>
      <c r="J1" s="109" t="s">
        <v>10</v>
      </c>
      <c r="K1" s="109"/>
      <c r="M1" s="109" t="s">
        <v>9</v>
      </c>
      <c r="N1" s="109"/>
      <c r="P1" s="109" t="s">
        <v>7</v>
      </c>
      <c r="Q1" s="109"/>
      <c r="S1" s="109" t="s">
        <v>12</v>
      </c>
      <c r="T1" s="109"/>
      <c r="V1" s="109" t="s">
        <v>13</v>
      </c>
      <c r="W1" s="109"/>
      <c r="Y1" s="110" t="s">
        <v>14</v>
      </c>
      <c r="Z1" s="110"/>
      <c r="AB1" s="110" t="s">
        <v>15</v>
      </c>
      <c r="AC1" s="110"/>
      <c r="AE1" s="110" t="s">
        <v>16</v>
      </c>
      <c r="AF1" s="110"/>
      <c r="AH1" s="110" t="s">
        <v>17</v>
      </c>
      <c r="AI1" s="110"/>
      <c r="AK1" s="110" t="s">
        <v>18</v>
      </c>
      <c r="AL1" s="110"/>
      <c r="AN1" s="110" t="s">
        <v>27</v>
      </c>
      <c r="AO1" s="110"/>
      <c r="AQ1" s="110" t="s">
        <v>28</v>
      </c>
      <c r="AR1" s="110"/>
      <c r="AT1" s="110" t="s">
        <v>31</v>
      </c>
      <c r="AU1" s="110"/>
      <c r="AW1" s="110" t="s">
        <v>20</v>
      </c>
      <c r="AX1" s="110"/>
      <c r="AZ1" s="110" t="s">
        <v>21</v>
      </c>
      <c r="BA1" s="110"/>
      <c r="BC1" s="110" t="s">
        <v>22</v>
      </c>
      <c r="BD1" s="110"/>
      <c r="BF1" s="110" t="s">
        <v>23</v>
      </c>
      <c r="BG1" s="110"/>
      <c r="BH1" s="9"/>
      <c r="BI1" s="110" t="s">
        <v>24</v>
      </c>
      <c r="BJ1" s="110"/>
      <c r="BK1" s="9"/>
      <c r="BL1" s="110" t="s">
        <v>25</v>
      </c>
      <c r="BM1" s="110"/>
      <c r="BN1" s="9"/>
      <c r="BO1" s="110" t="s">
        <v>26</v>
      </c>
      <c r="BP1" s="110"/>
    </row>
    <row r="2" spans="1:68" x14ac:dyDescent="0.3">
      <c r="A2" s="12">
        <v>300</v>
      </c>
      <c r="B2" s="13">
        <v>6.23</v>
      </c>
      <c r="D2" s="14">
        <v>200</v>
      </c>
      <c r="E2" s="13">
        <v>4.8499999999999996</v>
      </c>
      <c r="G2" s="12">
        <v>800</v>
      </c>
      <c r="H2" s="12">
        <v>6.8</v>
      </c>
      <c r="J2" s="11">
        <v>350</v>
      </c>
      <c r="K2" s="11">
        <v>13</v>
      </c>
      <c r="M2" s="11">
        <v>105</v>
      </c>
      <c r="N2" s="11">
        <v>1.35</v>
      </c>
      <c r="P2" s="11">
        <v>360</v>
      </c>
      <c r="Q2" s="11">
        <v>2.5</v>
      </c>
      <c r="S2" s="11">
        <v>100</v>
      </c>
      <c r="T2" s="11">
        <v>4</v>
      </c>
      <c r="V2" s="11">
        <v>100</v>
      </c>
      <c r="W2" s="11">
        <v>0.8</v>
      </c>
      <c r="Y2" s="12">
        <v>10.9739</v>
      </c>
      <c r="Z2" s="12">
        <v>0.25169999999999998</v>
      </c>
      <c r="AB2" s="12">
        <v>50</v>
      </c>
      <c r="AC2" s="12">
        <v>0.41478100000000001</v>
      </c>
      <c r="AE2" s="12">
        <v>64.222999999999999</v>
      </c>
      <c r="AF2" s="12">
        <v>0.84782610000000003</v>
      </c>
      <c r="AH2" s="12">
        <v>84.685599999999994</v>
      </c>
      <c r="AI2" s="12">
        <v>0.58572999999999997</v>
      </c>
      <c r="AK2" s="12">
        <v>20.171150000000001</v>
      </c>
      <c r="AL2" s="12">
        <v>0.56863980000000003</v>
      </c>
      <c r="AN2" s="12">
        <v>55.91133</v>
      </c>
      <c r="AO2" s="12">
        <v>0.95210729999999999</v>
      </c>
      <c r="AQ2" s="12">
        <v>75.25</v>
      </c>
      <c r="AR2" s="12">
        <v>0.63600000000000001</v>
      </c>
      <c r="AT2" s="12">
        <v>45.667000000000002</v>
      </c>
      <c r="AU2" s="12">
        <v>0.23</v>
      </c>
      <c r="AW2" s="12">
        <v>39.558</v>
      </c>
      <c r="AX2" s="12">
        <v>0.27</v>
      </c>
      <c r="AZ2" s="12">
        <v>34.99</v>
      </c>
      <c r="BA2" s="12">
        <v>0.36</v>
      </c>
      <c r="BC2" s="12">
        <v>35.380000000000003</v>
      </c>
      <c r="BD2" s="12">
        <v>0.36</v>
      </c>
      <c r="BF2" s="12">
        <v>19.64</v>
      </c>
      <c r="BG2" s="12">
        <v>0.48</v>
      </c>
      <c r="BH2" s="9"/>
      <c r="BI2" s="12">
        <v>28.22</v>
      </c>
      <c r="BJ2" s="12">
        <v>0.63</v>
      </c>
      <c r="BK2" s="9"/>
      <c r="BL2" s="12">
        <v>20.65</v>
      </c>
      <c r="BM2" s="12">
        <v>0.74</v>
      </c>
      <c r="BN2" s="9"/>
      <c r="BO2" s="12">
        <v>4.53</v>
      </c>
      <c r="BP2" s="12">
        <v>0.41</v>
      </c>
    </row>
    <row r="3" spans="1:68" x14ac:dyDescent="0.3">
      <c r="A3" s="12">
        <v>320</v>
      </c>
      <c r="B3" s="13">
        <v>6.43</v>
      </c>
      <c r="D3" s="14">
        <v>220</v>
      </c>
      <c r="E3" s="13">
        <v>5.05</v>
      </c>
      <c r="G3" s="12">
        <v>820</v>
      </c>
      <c r="H3" s="12">
        <v>6.85</v>
      </c>
      <c r="J3" s="11">
        <v>400</v>
      </c>
      <c r="K3" s="11">
        <v>14</v>
      </c>
      <c r="M3" s="11">
        <v>110</v>
      </c>
      <c r="N3" s="11">
        <v>1.35</v>
      </c>
      <c r="P3" s="11">
        <v>380</v>
      </c>
      <c r="Q3" s="11">
        <v>2.25</v>
      </c>
      <c r="S3" s="11">
        <v>120</v>
      </c>
      <c r="T3" s="11">
        <v>4</v>
      </c>
      <c r="V3" s="11">
        <v>110</v>
      </c>
      <c r="W3" s="11">
        <v>0.95</v>
      </c>
      <c r="Y3" s="12">
        <v>15.0594</v>
      </c>
      <c r="Z3" s="12">
        <v>0.24940000000000001</v>
      </c>
      <c r="AB3" s="12">
        <v>54.604999999999997</v>
      </c>
      <c r="AC3" s="12">
        <v>0.56233390000000005</v>
      </c>
      <c r="AE3" s="12">
        <v>69.227999999999994</v>
      </c>
      <c r="AF3" s="12">
        <v>0.89855070000000004</v>
      </c>
      <c r="AH3" s="12">
        <v>89.959429999999998</v>
      </c>
      <c r="AI3" s="12">
        <v>0.51692979999999999</v>
      </c>
      <c r="AK3" s="12">
        <v>22.738389999999999</v>
      </c>
      <c r="AL3" s="12">
        <v>0.71788410000000002</v>
      </c>
      <c r="AN3" s="12">
        <v>60.098520000000001</v>
      </c>
      <c r="AO3" s="12">
        <v>0.75862070000000004</v>
      </c>
      <c r="AQ3" s="12">
        <v>80.171000000000006</v>
      </c>
      <c r="AR3" s="12">
        <v>0.48899999999999999</v>
      </c>
      <c r="AT3" s="12">
        <v>55.5</v>
      </c>
      <c r="AU3" s="12">
        <v>0.38300000000000001</v>
      </c>
      <c r="AW3" s="12">
        <v>44.779000000000003</v>
      </c>
      <c r="AX3" s="12">
        <v>0.29899999999999999</v>
      </c>
      <c r="AZ3" s="12">
        <v>39.799999999999997</v>
      </c>
      <c r="BA3" s="12">
        <v>0.27</v>
      </c>
      <c r="BC3" s="12">
        <v>37.71</v>
      </c>
      <c r="BD3" s="12">
        <v>0.26</v>
      </c>
      <c r="BF3" s="12">
        <v>22.43</v>
      </c>
      <c r="BG3" s="12">
        <v>0.49</v>
      </c>
      <c r="BH3" s="9"/>
      <c r="BI3" s="12">
        <v>29.97</v>
      </c>
      <c r="BJ3" s="12">
        <v>0.46</v>
      </c>
      <c r="BK3" s="9"/>
      <c r="BL3" s="12">
        <v>24.76</v>
      </c>
      <c r="BM3" s="12">
        <v>0.88</v>
      </c>
      <c r="BN3" s="9"/>
      <c r="BO3" s="12">
        <v>9.35</v>
      </c>
      <c r="BP3" s="12">
        <v>0.5</v>
      </c>
    </row>
    <row r="4" spans="1:68" x14ac:dyDescent="0.3">
      <c r="A4" s="12">
        <v>340</v>
      </c>
      <c r="B4" s="13">
        <v>6.55</v>
      </c>
      <c r="D4" s="14">
        <v>240</v>
      </c>
      <c r="E4" s="13">
        <v>5.25</v>
      </c>
      <c r="G4" s="12">
        <v>840</v>
      </c>
      <c r="H4" s="12">
        <v>6.85</v>
      </c>
      <c r="J4" s="11">
        <v>450</v>
      </c>
      <c r="K4" s="11">
        <v>14</v>
      </c>
      <c r="M4" s="11">
        <v>115</v>
      </c>
      <c r="N4" s="11">
        <v>1.2</v>
      </c>
      <c r="P4" s="11">
        <v>400</v>
      </c>
      <c r="Q4" s="11">
        <v>2.1</v>
      </c>
      <c r="S4" s="11">
        <v>140</v>
      </c>
      <c r="T4" s="11">
        <v>4</v>
      </c>
      <c r="V4" s="11">
        <v>120</v>
      </c>
      <c r="W4" s="11">
        <v>1.1000000000000001</v>
      </c>
      <c r="Y4" s="12">
        <v>20</v>
      </c>
      <c r="Z4" s="12">
        <v>0.45029999999999998</v>
      </c>
      <c r="AB4" s="12">
        <v>63.377000000000002</v>
      </c>
      <c r="AC4" s="12">
        <v>0.5847289</v>
      </c>
      <c r="AE4" s="12">
        <v>74.236999999999995</v>
      </c>
      <c r="AF4" s="12">
        <v>0.97826089999999999</v>
      </c>
      <c r="AH4" s="12">
        <v>94.624750000000006</v>
      </c>
      <c r="AI4" s="12">
        <v>0.60485029999999995</v>
      </c>
      <c r="AK4" s="12">
        <v>24.81663</v>
      </c>
      <c r="AL4" s="12">
        <v>0.53652390000000005</v>
      </c>
      <c r="AN4" s="12">
        <v>65.270939999999996</v>
      </c>
      <c r="AO4" s="12">
        <v>0.65325670000000002</v>
      </c>
      <c r="AQ4" s="12">
        <v>86.805000000000007</v>
      </c>
      <c r="AR4" s="12">
        <v>0.60199999999999998</v>
      </c>
      <c r="AT4" s="12">
        <v>60.667000000000002</v>
      </c>
      <c r="AU4" s="12">
        <v>0.33200000000000002</v>
      </c>
      <c r="AW4" s="12">
        <v>50.802999999999997</v>
      </c>
      <c r="AX4" s="12">
        <v>0.27200000000000002</v>
      </c>
      <c r="AZ4" s="12">
        <v>50.28</v>
      </c>
      <c r="BA4" s="12">
        <v>0.45</v>
      </c>
      <c r="BC4" s="12">
        <v>40.21</v>
      </c>
      <c r="BD4" s="12">
        <v>0.33</v>
      </c>
      <c r="BF4" s="12">
        <v>28.2</v>
      </c>
      <c r="BG4" s="12">
        <v>0.56999999999999995</v>
      </c>
      <c r="BH4" s="9"/>
      <c r="BI4" s="12">
        <v>32.35</v>
      </c>
      <c r="BJ4" s="12">
        <v>0.56000000000000005</v>
      </c>
      <c r="BK4" s="9"/>
      <c r="BL4" s="12">
        <v>28.11</v>
      </c>
      <c r="BM4" s="12">
        <v>0.94</v>
      </c>
      <c r="BN4" s="9"/>
      <c r="BO4" s="12">
        <v>15.55</v>
      </c>
      <c r="BP4" s="12">
        <v>0.84</v>
      </c>
    </row>
    <row r="5" spans="1:68" x14ac:dyDescent="0.3">
      <c r="A5" s="12">
        <v>360</v>
      </c>
      <c r="B5" s="13">
        <v>6.73</v>
      </c>
      <c r="D5" s="14">
        <v>260</v>
      </c>
      <c r="E5" s="13">
        <v>5.45</v>
      </c>
      <c r="G5" s="12">
        <v>860</v>
      </c>
      <c r="H5" s="12">
        <v>6.8</v>
      </c>
      <c r="J5" s="11">
        <v>500</v>
      </c>
      <c r="K5" s="11">
        <v>13</v>
      </c>
      <c r="M5" s="11">
        <v>120</v>
      </c>
      <c r="N5" s="11">
        <v>1.3</v>
      </c>
      <c r="P5" s="11">
        <v>420</v>
      </c>
      <c r="Q5" s="11">
        <v>2</v>
      </c>
      <c r="S5" s="11">
        <v>160</v>
      </c>
      <c r="T5" s="11">
        <v>3.75</v>
      </c>
      <c r="V5" s="11">
        <v>130</v>
      </c>
      <c r="W5" s="11">
        <v>1.05</v>
      </c>
      <c r="Y5" s="12">
        <v>25.035599999999999</v>
      </c>
      <c r="Z5" s="12">
        <v>0.19980000000000001</v>
      </c>
      <c r="AB5" s="12">
        <v>74.781000000000006</v>
      </c>
      <c r="AC5" s="12">
        <v>0.47444839999999999</v>
      </c>
      <c r="AE5" s="12">
        <v>79.242000000000004</v>
      </c>
      <c r="AF5" s="12">
        <v>1.0289855000000001</v>
      </c>
      <c r="AH5" s="12">
        <v>99.695740000000001</v>
      </c>
      <c r="AI5" s="12">
        <v>0.58620050000000001</v>
      </c>
      <c r="AK5" s="12">
        <v>28.973109999999998</v>
      </c>
      <c r="AL5" s="12">
        <v>0.56863980000000003</v>
      </c>
      <c r="AN5" s="12">
        <v>69.950739999999996</v>
      </c>
      <c r="AO5" s="12">
        <v>0.52298849999999997</v>
      </c>
      <c r="AQ5" s="12">
        <v>90.013999999999996</v>
      </c>
      <c r="AR5" s="12">
        <v>0.57099999999999995</v>
      </c>
      <c r="AT5" s="12">
        <v>65.167000000000002</v>
      </c>
      <c r="AU5" s="12">
        <v>0.32600000000000001</v>
      </c>
      <c r="AW5" s="12">
        <v>54.283999999999999</v>
      </c>
      <c r="AX5" s="12">
        <v>0.307</v>
      </c>
      <c r="AZ5" s="12">
        <v>55.1</v>
      </c>
      <c r="BA5" s="12">
        <v>0.48</v>
      </c>
      <c r="BC5" s="12">
        <v>44.85</v>
      </c>
      <c r="BD5" s="12">
        <v>0.21</v>
      </c>
      <c r="BF5" s="12">
        <v>32.72</v>
      </c>
      <c r="BG5" s="12">
        <v>0.53</v>
      </c>
      <c r="BH5" s="9"/>
      <c r="BI5" s="12">
        <v>34.94</v>
      </c>
      <c r="BJ5" s="12">
        <v>0.55000000000000004</v>
      </c>
      <c r="BK5" s="9"/>
      <c r="BL5" s="12">
        <v>31.36</v>
      </c>
      <c r="BM5" s="12">
        <v>0.59</v>
      </c>
      <c r="BN5" s="9"/>
      <c r="BO5" s="12">
        <v>20.32</v>
      </c>
      <c r="BP5" s="12">
        <v>0.8</v>
      </c>
    </row>
    <row r="6" spans="1:68" x14ac:dyDescent="0.3">
      <c r="A6" s="12">
        <v>380</v>
      </c>
      <c r="B6" s="13">
        <v>6.6</v>
      </c>
      <c r="D6" s="14">
        <v>280</v>
      </c>
      <c r="E6" s="13">
        <v>5.6</v>
      </c>
      <c r="G6" s="12">
        <v>880</v>
      </c>
      <c r="H6" s="12">
        <v>6.9</v>
      </c>
      <c r="J6" s="11">
        <v>550</v>
      </c>
      <c r="K6" s="11">
        <v>11.5</v>
      </c>
      <c r="M6" s="11">
        <v>125</v>
      </c>
      <c r="N6" s="11">
        <v>1.25</v>
      </c>
      <c r="P6" s="11">
        <v>440</v>
      </c>
      <c r="Q6" s="11">
        <v>1.9</v>
      </c>
      <c r="S6" s="11">
        <v>180</v>
      </c>
      <c r="T6" s="11">
        <v>3.25</v>
      </c>
      <c r="V6" s="11">
        <v>140</v>
      </c>
      <c r="W6" s="11">
        <v>1.2</v>
      </c>
      <c r="Y6" s="12">
        <v>29.976199999999999</v>
      </c>
      <c r="Z6" s="12">
        <v>0.19980000000000001</v>
      </c>
      <c r="AB6" s="12">
        <v>83.772000000000006</v>
      </c>
      <c r="AC6" s="12">
        <v>0.43622909999999998</v>
      </c>
      <c r="AE6" s="12">
        <v>86.843000000000004</v>
      </c>
      <c r="AF6" s="12">
        <v>0.95652170000000003</v>
      </c>
      <c r="AH6" s="12">
        <v>104.96957</v>
      </c>
      <c r="AI6" s="12">
        <v>0.73056650000000001</v>
      </c>
      <c r="AK6" s="12">
        <v>34.22983</v>
      </c>
      <c r="AL6" s="12">
        <v>0.68765739999999997</v>
      </c>
      <c r="AN6" s="12">
        <v>75.123149999999995</v>
      </c>
      <c r="AO6" s="12">
        <v>0.52298849999999997</v>
      </c>
      <c r="AQ6" s="12">
        <v>94.936000000000007</v>
      </c>
      <c r="AR6" s="12">
        <v>0.57099999999999995</v>
      </c>
      <c r="AT6" s="12">
        <v>69.667000000000002</v>
      </c>
      <c r="AU6" s="12">
        <v>0.50700000000000001</v>
      </c>
      <c r="AW6" s="12">
        <v>64.725999999999999</v>
      </c>
      <c r="AX6" s="12">
        <v>0.253</v>
      </c>
      <c r="AZ6" s="12">
        <v>66.83</v>
      </c>
      <c r="BA6" s="12">
        <v>0.49</v>
      </c>
      <c r="BC6" s="12">
        <v>46.07</v>
      </c>
      <c r="BD6" s="12">
        <v>0.4</v>
      </c>
      <c r="BF6" s="12">
        <v>37.43</v>
      </c>
      <c r="BG6" s="12">
        <v>0.59</v>
      </c>
      <c r="BH6" s="9"/>
      <c r="BI6" s="12">
        <v>37.44</v>
      </c>
      <c r="BJ6" s="12">
        <v>0.52</v>
      </c>
      <c r="BK6" s="9"/>
      <c r="BL6" s="12">
        <v>34.700000000000003</v>
      </c>
      <c r="BM6" s="12">
        <v>0.71</v>
      </c>
      <c r="BN6" s="9"/>
      <c r="BO6" s="12">
        <v>25.07</v>
      </c>
      <c r="BP6" s="12">
        <v>0.73</v>
      </c>
    </row>
    <row r="7" spans="1:68" x14ac:dyDescent="0.3">
      <c r="A7" s="12">
        <v>400</v>
      </c>
      <c r="B7" s="13">
        <v>7.03</v>
      </c>
      <c r="D7" s="14">
        <v>300</v>
      </c>
      <c r="E7" s="13">
        <v>5.8</v>
      </c>
      <c r="G7" s="12">
        <v>900</v>
      </c>
      <c r="H7" s="12">
        <v>6.95</v>
      </c>
      <c r="J7" s="11">
        <v>650</v>
      </c>
      <c r="K7" s="11">
        <v>11</v>
      </c>
      <c r="M7" s="11">
        <v>130</v>
      </c>
      <c r="N7" s="11">
        <v>1</v>
      </c>
      <c r="P7" s="11">
        <v>450</v>
      </c>
      <c r="Q7" s="11">
        <v>2</v>
      </c>
      <c r="S7" s="11">
        <v>200</v>
      </c>
      <c r="T7" s="11">
        <v>3.25</v>
      </c>
      <c r="V7" s="11">
        <v>150</v>
      </c>
      <c r="W7" s="11">
        <v>1.2</v>
      </c>
      <c r="Y7" s="12">
        <v>35.011899999999997</v>
      </c>
      <c r="Z7" s="12">
        <v>0.4007</v>
      </c>
      <c r="AB7" s="12">
        <v>90.132000000000005</v>
      </c>
      <c r="AC7" s="12">
        <v>0.64810939999999995</v>
      </c>
      <c r="AE7" s="12">
        <v>94.456999999999994</v>
      </c>
      <c r="AF7" s="12">
        <v>1.0072464000000001</v>
      </c>
      <c r="AH7" s="12">
        <v>109.63489</v>
      </c>
      <c r="AI7" s="12">
        <v>0.68369080000000004</v>
      </c>
      <c r="AK7" s="12">
        <v>37.897309999999997</v>
      </c>
      <c r="AL7" s="12">
        <v>0.57808559999999998</v>
      </c>
      <c r="AN7" s="12">
        <v>80.295569999999998</v>
      </c>
      <c r="AO7" s="12">
        <v>0.62068970000000001</v>
      </c>
      <c r="AQ7" s="12">
        <v>99.856999999999999</v>
      </c>
      <c r="AR7" s="12">
        <v>0.77500000000000002</v>
      </c>
      <c r="AT7" s="12">
        <v>75.667000000000002</v>
      </c>
      <c r="AU7" s="12">
        <v>0.45600000000000002</v>
      </c>
      <c r="AW7" s="12">
        <v>69.945999999999998</v>
      </c>
      <c r="AX7" s="12">
        <v>0.3</v>
      </c>
      <c r="AZ7" s="12">
        <v>69.760000000000005</v>
      </c>
      <c r="BA7" s="12">
        <v>0.27</v>
      </c>
      <c r="BC7" s="12">
        <v>49.64</v>
      </c>
      <c r="BD7" s="12">
        <v>0.38</v>
      </c>
      <c r="BF7" s="12">
        <v>43.21</v>
      </c>
      <c r="BG7" s="12">
        <v>0.62</v>
      </c>
      <c r="BH7" s="9"/>
      <c r="BI7" s="12">
        <v>39.92</v>
      </c>
      <c r="BJ7" s="12">
        <v>0.62</v>
      </c>
      <c r="BK7" s="9"/>
      <c r="BL7" s="12">
        <v>37.19</v>
      </c>
      <c r="BM7" s="12">
        <v>0.54</v>
      </c>
      <c r="BN7" s="9"/>
      <c r="BO7" s="12">
        <v>28.49</v>
      </c>
      <c r="BP7" s="12">
        <v>0.52</v>
      </c>
    </row>
    <row r="8" spans="1:68" x14ac:dyDescent="0.3">
      <c r="A8" s="12">
        <v>420</v>
      </c>
      <c r="B8" s="13">
        <v>7.18</v>
      </c>
      <c r="D8" s="14">
        <v>320</v>
      </c>
      <c r="E8" s="13">
        <v>5.95</v>
      </c>
      <c r="G8" s="12">
        <v>920</v>
      </c>
      <c r="H8" s="12">
        <v>6.95</v>
      </c>
      <c r="J8" s="11">
        <v>700</v>
      </c>
      <c r="K8" s="11">
        <v>15</v>
      </c>
      <c r="M8" s="11">
        <v>135</v>
      </c>
      <c r="N8" s="11">
        <v>0.95</v>
      </c>
      <c r="P8" s="11">
        <v>460</v>
      </c>
      <c r="Q8" s="11">
        <v>2.1</v>
      </c>
      <c r="S8" s="11">
        <v>480</v>
      </c>
      <c r="T8" s="11">
        <v>3.65</v>
      </c>
      <c r="V8" s="11">
        <v>160</v>
      </c>
      <c r="W8" s="11">
        <v>1.25</v>
      </c>
      <c r="Y8" s="12">
        <v>40.047499999999999</v>
      </c>
      <c r="Z8" s="12">
        <v>0.3014</v>
      </c>
      <c r="AB8" s="12">
        <v>94.518000000000001</v>
      </c>
      <c r="AC8" s="12">
        <v>0.4623372</v>
      </c>
      <c r="AE8" s="12">
        <v>104.73399999999999</v>
      </c>
      <c r="AF8" s="12">
        <v>1.5507245999999999</v>
      </c>
      <c r="AH8" s="12">
        <v>114.70587999999999</v>
      </c>
      <c r="AI8" s="12">
        <v>0.69325409999999998</v>
      </c>
      <c r="AK8" s="12">
        <v>39.975549999999998</v>
      </c>
      <c r="AL8" s="12">
        <v>0.44017630000000002</v>
      </c>
      <c r="AN8" s="12">
        <v>84.975369999999998</v>
      </c>
      <c r="AO8" s="12">
        <v>0.82950190000000001</v>
      </c>
      <c r="AQ8" s="12">
        <v>104.779</v>
      </c>
      <c r="AR8" s="12">
        <v>0.64900000000000002</v>
      </c>
      <c r="AT8" s="12">
        <v>80.167000000000002</v>
      </c>
      <c r="AU8" s="12">
        <v>0.433</v>
      </c>
      <c r="AW8" s="12">
        <v>73.427000000000007</v>
      </c>
      <c r="AX8" s="12">
        <v>0.27200000000000002</v>
      </c>
      <c r="AZ8" s="12">
        <v>78.349999999999994</v>
      </c>
      <c r="BA8" s="12">
        <v>0.19</v>
      </c>
      <c r="BC8" s="12">
        <v>55.51</v>
      </c>
      <c r="BD8" s="12">
        <v>0.4</v>
      </c>
      <c r="BF8" s="12">
        <v>47.89</v>
      </c>
      <c r="BG8" s="12">
        <v>0.84</v>
      </c>
      <c r="BH8" s="9"/>
      <c r="BI8" s="12">
        <v>43.28</v>
      </c>
      <c r="BJ8" s="12">
        <v>0.64</v>
      </c>
      <c r="BK8" s="9"/>
      <c r="BL8" s="12">
        <v>41.3</v>
      </c>
      <c r="BM8" s="12">
        <v>0.76</v>
      </c>
      <c r="BN8" s="9"/>
      <c r="BO8" s="12">
        <v>30.88</v>
      </c>
      <c r="BP8" s="12">
        <v>0.39</v>
      </c>
    </row>
    <row r="9" spans="1:68" x14ac:dyDescent="0.3">
      <c r="A9" s="12">
        <v>440</v>
      </c>
      <c r="B9" s="13">
        <v>7.3</v>
      </c>
      <c r="D9" s="14">
        <v>340</v>
      </c>
      <c r="E9" s="13">
        <v>6.15</v>
      </c>
      <c r="G9" s="12">
        <v>940</v>
      </c>
      <c r="H9" s="12">
        <v>7</v>
      </c>
      <c r="J9" s="11">
        <v>750</v>
      </c>
      <c r="K9" s="11">
        <v>19</v>
      </c>
      <c r="M9" s="11">
        <v>140</v>
      </c>
      <c r="N9" s="11">
        <v>0.85</v>
      </c>
      <c r="P9" s="11">
        <v>470</v>
      </c>
      <c r="Q9" s="11">
        <v>1.9</v>
      </c>
      <c r="S9" s="11">
        <v>500</v>
      </c>
      <c r="T9" s="11">
        <v>3.5</v>
      </c>
      <c r="V9" s="11">
        <v>170</v>
      </c>
      <c r="W9" s="11">
        <v>1.25</v>
      </c>
      <c r="Y9" s="12">
        <v>44.988100000000003</v>
      </c>
      <c r="Z9" s="12">
        <v>0.24940000000000001</v>
      </c>
      <c r="AB9" s="12">
        <v>99.781000000000006</v>
      </c>
      <c r="AC9" s="12">
        <v>0.53410749999999996</v>
      </c>
      <c r="AE9" s="12">
        <v>114.68300000000001</v>
      </c>
      <c r="AF9" s="12">
        <v>1.0797101</v>
      </c>
      <c r="AH9" s="12">
        <v>119.97972</v>
      </c>
      <c r="AI9" s="12">
        <v>0.56489279999999997</v>
      </c>
      <c r="AK9" s="12">
        <v>45.110019999999999</v>
      </c>
      <c r="AL9" s="12">
        <v>0.44962220000000003</v>
      </c>
      <c r="AN9" s="12">
        <v>89.039410000000004</v>
      </c>
      <c r="AO9" s="12">
        <v>0.48275859999999998</v>
      </c>
      <c r="AQ9" s="12">
        <v>110.342</v>
      </c>
      <c r="AR9" s="12">
        <v>0.71399999999999997</v>
      </c>
      <c r="AT9" s="12">
        <v>85.5</v>
      </c>
      <c r="AU9" s="12">
        <v>0.31</v>
      </c>
      <c r="AW9" s="12">
        <v>79.584999999999994</v>
      </c>
      <c r="AX9" s="12">
        <v>0.27200000000000002</v>
      </c>
      <c r="AZ9" s="12">
        <v>85.27</v>
      </c>
      <c r="BA9" s="12">
        <v>0.19</v>
      </c>
      <c r="BC9" s="12">
        <v>60.14</v>
      </c>
      <c r="BD9" s="12">
        <v>0.35</v>
      </c>
      <c r="BF9" s="12">
        <v>53.52</v>
      </c>
      <c r="BG9" s="12">
        <v>0.59</v>
      </c>
      <c r="BH9" s="9"/>
      <c r="BI9" s="12">
        <v>45.77</v>
      </c>
      <c r="BJ9" s="12">
        <v>0.61</v>
      </c>
      <c r="BK9" s="9"/>
      <c r="BL9" s="12">
        <v>42.16</v>
      </c>
      <c r="BM9" s="12">
        <v>0.7</v>
      </c>
      <c r="BN9" s="9"/>
      <c r="BO9" s="12">
        <v>34.64</v>
      </c>
      <c r="BP9" s="12">
        <v>0.75</v>
      </c>
    </row>
    <row r="10" spans="1:68" x14ac:dyDescent="0.3">
      <c r="A10" s="12">
        <v>460</v>
      </c>
      <c r="B10" s="13">
        <v>7.44</v>
      </c>
      <c r="D10" s="14">
        <v>360</v>
      </c>
      <c r="E10" s="13">
        <v>6.3</v>
      </c>
      <c r="G10" s="12">
        <v>960</v>
      </c>
      <c r="H10" s="12">
        <v>6.95</v>
      </c>
      <c r="J10" s="11">
        <v>800</v>
      </c>
      <c r="K10" s="11">
        <v>20.5</v>
      </c>
      <c r="M10" s="11">
        <v>145</v>
      </c>
      <c r="N10" s="11">
        <v>0.85</v>
      </c>
      <c r="P10" s="11">
        <v>480</v>
      </c>
      <c r="Q10" s="11">
        <v>2</v>
      </c>
      <c r="S10" s="11">
        <v>520</v>
      </c>
      <c r="T10" s="11">
        <v>3.5</v>
      </c>
      <c r="V10" s="11">
        <v>180</v>
      </c>
      <c r="W10" s="11">
        <v>1.3</v>
      </c>
      <c r="Y10" s="12">
        <v>46.983400000000003</v>
      </c>
      <c r="Z10" s="12">
        <v>0.3488</v>
      </c>
      <c r="AB10" s="12">
        <v>104.167</v>
      </c>
      <c r="AC10" s="12">
        <v>0.3862141</v>
      </c>
      <c r="AE10" s="12">
        <v>124.943</v>
      </c>
      <c r="AF10" s="12">
        <v>1.4710144999999999</v>
      </c>
      <c r="AH10" s="12">
        <v>124.64503000000001</v>
      </c>
      <c r="AI10" s="12">
        <v>0.4992084</v>
      </c>
      <c r="AK10" s="12">
        <v>50.366750000000003</v>
      </c>
      <c r="AL10" s="12">
        <v>0.48929470000000003</v>
      </c>
      <c r="AN10" s="12">
        <v>90.024630000000002</v>
      </c>
      <c r="AO10" s="12">
        <v>0.52490420000000004</v>
      </c>
      <c r="AQ10" s="12">
        <v>115.264</v>
      </c>
      <c r="AR10" s="12">
        <v>0.71399999999999997</v>
      </c>
      <c r="AT10" s="12">
        <v>91.667000000000002</v>
      </c>
      <c r="AU10" s="12">
        <v>0.30399999999999999</v>
      </c>
      <c r="AZ10" s="12">
        <v>90.08</v>
      </c>
      <c r="BA10" s="12">
        <v>0.14000000000000001</v>
      </c>
      <c r="BC10" s="12">
        <v>64.959999999999994</v>
      </c>
      <c r="BD10" s="12">
        <v>0.35</v>
      </c>
      <c r="BF10" s="12">
        <v>60.12</v>
      </c>
      <c r="BG10" s="12">
        <v>0.86</v>
      </c>
      <c r="BH10" s="9"/>
      <c r="BI10" s="12">
        <v>49.89</v>
      </c>
      <c r="BJ10" s="12">
        <v>0.6</v>
      </c>
      <c r="BK10" s="9"/>
      <c r="BL10" s="12">
        <v>44.74</v>
      </c>
      <c r="BM10" s="12">
        <v>0.69</v>
      </c>
      <c r="BN10" s="9"/>
      <c r="BO10" s="12">
        <v>40.47</v>
      </c>
      <c r="BP10" s="12">
        <v>0.45</v>
      </c>
    </row>
    <row r="11" spans="1:68" x14ac:dyDescent="0.3">
      <c r="A11" s="12">
        <v>480</v>
      </c>
      <c r="B11" s="13">
        <v>4.5599999999999996</v>
      </c>
      <c r="D11" s="14">
        <v>380</v>
      </c>
      <c r="E11" s="13">
        <v>6.4</v>
      </c>
      <c r="G11" s="12">
        <v>980</v>
      </c>
      <c r="H11" s="12">
        <v>7</v>
      </c>
      <c r="J11" s="11">
        <v>850</v>
      </c>
      <c r="K11" s="11">
        <v>20.5</v>
      </c>
      <c r="M11" s="11">
        <v>150</v>
      </c>
      <c r="N11" s="11">
        <v>0.55000000000000004</v>
      </c>
      <c r="P11" s="11">
        <v>490</v>
      </c>
      <c r="Q11" s="11">
        <v>2.0499999999999998</v>
      </c>
      <c r="S11" s="11">
        <v>540</v>
      </c>
      <c r="T11" s="11">
        <v>3.5</v>
      </c>
      <c r="V11" s="11">
        <v>190</v>
      </c>
      <c r="W11" s="11">
        <v>1.3</v>
      </c>
      <c r="Y11" s="12">
        <v>51.068899999999999</v>
      </c>
      <c r="Z11" s="12">
        <v>0.24940000000000001</v>
      </c>
      <c r="AB11" s="12">
        <v>109.649</v>
      </c>
      <c r="AC11" s="12">
        <v>0.43524889999999999</v>
      </c>
      <c r="AE11" s="12">
        <v>134.89400000000001</v>
      </c>
      <c r="AF11" s="12">
        <v>1.0289855000000001</v>
      </c>
      <c r="AH11" s="12">
        <v>129.71601999999999</v>
      </c>
      <c r="AI11" s="12">
        <v>0.56519799999999998</v>
      </c>
      <c r="AK11" s="12">
        <v>52.933990000000001</v>
      </c>
      <c r="AL11" s="12">
        <v>0.4571788</v>
      </c>
      <c r="AN11" s="12">
        <v>92.241380000000007</v>
      </c>
      <c r="AO11" s="12">
        <v>0.5153257</v>
      </c>
      <c r="AQ11" s="12">
        <v>120.185</v>
      </c>
      <c r="AR11" s="12">
        <v>0.84399999999999997</v>
      </c>
      <c r="AT11" s="12">
        <v>95.167000000000002</v>
      </c>
      <c r="AU11" s="12">
        <v>0.35399999999999998</v>
      </c>
      <c r="AZ11" s="12">
        <v>94.9</v>
      </c>
      <c r="BA11" s="12">
        <v>0.2</v>
      </c>
      <c r="BC11" s="12">
        <v>69.58</v>
      </c>
      <c r="BD11" s="12">
        <v>0.35</v>
      </c>
      <c r="BF11" s="12">
        <v>67.64</v>
      </c>
      <c r="BG11" s="12">
        <v>0.79</v>
      </c>
      <c r="BH11" s="9"/>
      <c r="BI11" s="12">
        <v>54.11</v>
      </c>
      <c r="BJ11" s="12">
        <v>0.65</v>
      </c>
      <c r="BK11" s="9"/>
      <c r="BL11" s="12">
        <v>46.27</v>
      </c>
      <c r="BM11" s="12">
        <v>0.61</v>
      </c>
      <c r="BN11" s="9"/>
      <c r="BO11" s="12">
        <v>45.26</v>
      </c>
      <c r="BP11" s="12">
        <v>0.46</v>
      </c>
    </row>
    <row r="12" spans="1:68" x14ac:dyDescent="0.3">
      <c r="A12" s="12">
        <v>500</v>
      </c>
      <c r="B12" s="13">
        <v>7.7</v>
      </c>
      <c r="D12" s="14">
        <v>400</v>
      </c>
      <c r="E12" s="13">
        <v>6.5</v>
      </c>
      <c r="G12" s="12">
        <v>1000</v>
      </c>
      <c r="H12" s="12">
        <v>7</v>
      </c>
      <c r="J12" s="11">
        <v>900</v>
      </c>
      <c r="K12" s="11">
        <v>20.6</v>
      </c>
      <c r="M12" s="11">
        <v>155</v>
      </c>
      <c r="N12" s="11">
        <v>0.3</v>
      </c>
      <c r="P12" s="11">
        <v>500</v>
      </c>
      <c r="Q12" s="11">
        <v>2.25</v>
      </c>
      <c r="S12" s="11">
        <v>560</v>
      </c>
      <c r="T12" s="11">
        <v>4</v>
      </c>
      <c r="V12" s="11">
        <v>200</v>
      </c>
      <c r="W12" s="11">
        <v>1.35</v>
      </c>
      <c r="Y12" s="12">
        <v>60.094999999999999</v>
      </c>
      <c r="Z12" s="12">
        <v>0.3014</v>
      </c>
      <c r="AB12" s="12">
        <v>119.518</v>
      </c>
      <c r="AC12" s="12">
        <v>0.4727539</v>
      </c>
      <c r="AE12" s="12">
        <v>144.887</v>
      </c>
      <c r="AF12" s="12">
        <v>0.95652170000000003</v>
      </c>
      <c r="AH12" s="12">
        <v>134.98985999999999</v>
      </c>
      <c r="AI12" s="12">
        <v>0.58730689999999997</v>
      </c>
      <c r="AN12" s="12">
        <v>94.211820000000003</v>
      </c>
      <c r="AO12" s="12">
        <v>0.44444440000000002</v>
      </c>
      <c r="AQ12" s="12">
        <v>125.107</v>
      </c>
      <c r="AR12" s="12">
        <v>0.57099999999999995</v>
      </c>
      <c r="AT12" s="12">
        <v>100.5</v>
      </c>
      <c r="AU12" s="12">
        <v>0.42599999999999999</v>
      </c>
      <c r="BC12" s="12">
        <v>80.290000000000006</v>
      </c>
      <c r="BD12" s="12">
        <v>0.28999999999999998</v>
      </c>
      <c r="BF12" s="9"/>
      <c r="BG12" s="9"/>
      <c r="BH12" s="9"/>
      <c r="BI12" s="12">
        <v>55.83</v>
      </c>
      <c r="BJ12" s="12">
        <v>0.66</v>
      </c>
      <c r="BK12" s="9"/>
      <c r="BL12" s="12">
        <v>48.66</v>
      </c>
      <c r="BM12" s="12">
        <v>0.63</v>
      </c>
      <c r="BN12" s="9"/>
      <c r="BO12" s="12">
        <v>48.79</v>
      </c>
      <c r="BP12" s="12">
        <v>0.28000000000000003</v>
      </c>
    </row>
    <row r="13" spans="1:68" x14ac:dyDescent="0.3">
      <c r="A13" s="12">
        <v>520</v>
      </c>
      <c r="B13" s="13">
        <v>7.8</v>
      </c>
      <c r="D13" s="14">
        <v>420</v>
      </c>
      <c r="E13" s="13">
        <v>6.7</v>
      </c>
      <c r="G13" s="12">
        <v>1020</v>
      </c>
      <c r="H13" s="12">
        <v>7</v>
      </c>
      <c r="J13" s="11">
        <v>950</v>
      </c>
      <c r="K13" s="11">
        <v>20.75</v>
      </c>
      <c r="M13" s="11">
        <v>160</v>
      </c>
      <c r="N13" s="11">
        <v>0.3</v>
      </c>
      <c r="P13" s="11">
        <v>510</v>
      </c>
      <c r="Q13" s="11">
        <v>2.25</v>
      </c>
      <c r="S13" s="11">
        <v>580</v>
      </c>
      <c r="T13" s="11">
        <v>3.5</v>
      </c>
      <c r="V13" s="11">
        <v>210</v>
      </c>
      <c r="W13" s="11">
        <v>1.35</v>
      </c>
      <c r="Y13" s="12">
        <v>73.111599999999996</v>
      </c>
      <c r="Z13" s="12">
        <v>0.5</v>
      </c>
      <c r="AE13" s="12">
        <v>150.095</v>
      </c>
      <c r="AF13" s="12">
        <v>0.86956520000000004</v>
      </c>
      <c r="AH13" s="12">
        <v>139.65517</v>
      </c>
      <c r="AI13" s="12">
        <v>0.68463189999999996</v>
      </c>
      <c r="AQ13" s="12">
        <v>129.815</v>
      </c>
      <c r="AR13" s="12">
        <v>0.71399999999999997</v>
      </c>
      <c r="AT13" s="12">
        <v>104.833</v>
      </c>
      <c r="AU13" s="12">
        <v>0.36699999999999999</v>
      </c>
      <c r="BC13" s="12">
        <v>84.08</v>
      </c>
      <c r="BD13" s="12">
        <v>0.24</v>
      </c>
      <c r="BF13" s="9"/>
      <c r="BG13" s="9"/>
      <c r="BH13" s="9"/>
      <c r="BI13" s="12">
        <v>60.84</v>
      </c>
      <c r="BJ13" s="12">
        <v>0.47</v>
      </c>
      <c r="BK13" s="9"/>
      <c r="BL13" s="12">
        <v>52.1</v>
      </c>
      <c r="BM13" s="12">
        <v>0.63</v>
      </c>
      <c r="BN13" s="9"/>
      <c r="BO13" s="12">
        <v>59.72</v>
      </c>
      <c r="BP13" s="12">
        <v>0.75</v>
      </c>
    </row>
    <row r="14" spans="1:68" x14ac:dyDescent="0.3">
      <c r="A14" s="12">
        <v>540</v>
      </c>
      <c r="B14" s="13">
        <v>7.92</v>
      </c>
      <c r="D14" s="14">
        <v>440</v>
      </c>
      <c r="E14" s="13">
        <v>6.8</v>
      </c>
      <c r="G14" s="12">
        <v>1040</v>
      </c>
      <c r="H14" s="12">
        <v>7.05</v>
      </c>
      <c r="J14" s="11">
        <v>1000</v>
      </c>
      <c r="K14" s="11">
        <v>15.5</v>
      </c>
      <c r="P14" s="11">
        <v>520</v>
      </c>
      <c r="Q14" s="11">
        <v>2</v>
      </c>
      <c r="S14" s="11">
        <v>600</v>
      </c>
      <c r="T14" s="11">
        <v>3.25</v>
      </c>
      <c r="V14" s="11">
        <v>220</v>
      </c>
      <c r="W14" s="11">
        <v>1.35</v>
      </c>
      <c r="Y14" s="12">
        <v>81.092600000000004</v>
      </c>
      <c r="Z14" s="12">
        <v>0.4007</v>
      </c>
      <c r="AE14" s="12">
        <v>154.02799999999999</v>
      </c>
      <c r="AF14" s="12">
        <v>1.057971</v>
      </c>
      <c r="AH14" s="12">
        <v>144.72617</v>
      </c>
      <c r="AI14" s="12">
        <v>0.50924219999999998</v>
      </c>
      <c r="AQ14" s="12">
        <v>134.73599999999999</v>
      </c>
      <c r="AR14" s="12">
        <v>0.63600000000000001</v>
      </c>
      <c r="AT14" s="12">
        <v>110.167</v>
      </c>
      <c r="AU14" s="12">
        <v>0.27300000000000002</v>
      </c>
      <c r="BF14" s="9"/>
      <c r="BG14" s="9"/>
      <c r="BH14" s="9"/>
      <c r="BI14" s="9"/>
      <c r="BJ14" s="9"/>
      <c r="BK14" s="9"/>
      <c r="BL14" s="12">
        <v>57.07</v>
      </c>
      <c r="BM14" s="12">
        <v>0.67</v>
      </c>
      <c r="BN14" s="9"/>
      <c r="BO14" s="12">
        <v>65.66</v>
      </c>
      <c r="BP14" s="12">
        <v>0.46</v>
      </c>
    </row>
    <row r="15" spans="1:68" x14ac:dyDescent="0.3">
      <c r="A15" s="12">
        <v>560</v>
      </c>
      <c r="B15" s="13">
        <v>8.02</v>
      </c>
      <c r="D15" s="14">
        <v>460</v>
      </c>
      <c r="E15" s="13">
        <v>6.9</v>
      </c>
      <c r="G15" s="12">
        <v>1060</v>
      </c>
      <c r="H15" s="12">
        <v>7</v>
      </c>
      <c r="J15" s="11">
        <v>1100</v>
      </c>
      <c r="K15" s="11">
        <v>19</v>
      </c>
      <c r="P15" s="11">
        <v>530</v>
      </c>
      <c r="Q15" s="11">
        <v>1.7</v>
      </c>
      <c r="S15" s="11">
        <v>620</v>
      </c>
      <c r="T15" s="11">
        <v>3.25</v>
      </c>
      <c r="V15" s="11">
        <v>230</v>
      </c>
      <c r="W15" s="11">
        <v>1.35</v>
      </c>
      <c r="Y15" s="12">
        <v>85.083100000000002</v>
      </c>
      <c r="Z15" s="12">
        <v>0.35099999999999998</v>
      </c>
      <c r="AE15" s="12">
        <v>162.483</v>
      </c>
      <c r="AF15" s="12">
        <v>0.84782610000000003</v>
      </c>
      <c r="AH15" s="12">
        <v>150</v>
      </c>
      <c r="AI15" s="12">
        <v>0.67555180000000004</v>
      </c>
      <c r="AQ15" s="12">
        <v>139.65799999999999</v>
      </c>
      <c r="AR15" s="12">
        <v>0.54100000000000004</v>
      </c>
      <c r="AT15" s="12">
        <v>115.5</v>
      </c>
      <c r="AU15" s="12">
        <v>0.32600000000000001</v>
      </c>
      <c r="BF15" s="9"/>
      <c r="BG15" s="9"/>
      <c r="BH15" s="9"/>
      <c r="BI15" s="9"/>
      <c r="BJ15" s="9"/>
      <c r="BK15" s="9"/>
      <c r="BL15" s="12">
        <v>58.7</v>
      </c>
      <c r="BM15" s="12">
        <v>0.91</v>
      </c>
      <c r="BN15" s="9"/>
      <c r="BO15" s="12">
        <v>70.41</v>
      </c>
      <c r="BP15" s="12">
        <v>0.39</v>
      </c>
    </row>
    <row r="16" spans="1:68" x14ac:dyDescent="0.3">
      <c r="A16" s="12">
        <v>580</v>
      </c>
      <c r="B16" s="13">
        <v>8.14</v>
      </c>
      <c r="D16" s="14">
        <v>480</v>
      </c>
      <c r="E16" s="13">
        <v>7</v>
      </c>
      <c r="G16" s="12">
        <v>1080</v>
      </c>
      <c r="H16" s="12">
        <v>7.05</v>
      </c>
      <c r="J16" s="11">
        <v>1150</v>
      </c>
      <c r="K16" s="11">
        <v>20</v>
      </c>
      <c r="P16" s="11">
        <v>540</v>
      </c>
      <c r="Q16" s="11">
        <v>1.25</v>
      </c>
      <c r="S16" s="11">
        <v>640</v>
      </c>
      <c r="T16" s="11">
        <v>3.25</v>
      </c>
      <c r="V16" s="11">
        <v>240</v>
      </c>
      <c r="W16" s="11">
        <v>1.5</v>
      </c>
      <c r="Y16" s="12">
        <v>90.118799999999993</v>
      </c>
      <c r="Z16" s="12">
        <v>0.24940000000000001</v>
      </c>
      <c r="AE16" s="12">
        <v>169.21700000000001</v>
      </c>
      <c r="AF16" s="12">
        <v>0.79710139999999996</v>
      </c>
      <c r="AH16" s="12">
        <v>154.66531000000001</v>
      </c>
      <c r="AI16" s="12">
        <v>0.66002400000000006</v>
      </c>
      <c r="AQ16" s="12">
        <v>144.57900000000001</v>
      </c>
      <c r="AR16" s="12">
        <v>0.54100000000000004</v>
      </c>
      <c r="AT16" s="12">
        <v>120</v>
      </c>
      <c r="AU16" s="12">
        <v>0.31</v>
      </c>
      <c r="BF16" s="9"/>
      <c r="BG16" s="9"/>
      <c r="BH16" s="9"/>
      <c r="BI16" s="9"/>
      <c r="BJ16" s="9"/>
      <c r="BK16" s="9"/>
      <c r="BL16" s="12">
        <v>62.05</v>
      </c>
      <c r="BM16" s="12">
        <v>0.91</v>
      </c>
      <c r="BN16" s="9"/>
      <c r="BO16" s="12">
        <v>73.959999999999994</v>
      </c>
      <c r="BP16" s="12">
        <v>0.25</v>
      </c>
    </row>
    <row r="17" spans="1:68" x14ac:dyDescent="0.3">
      <c r="A17" s="12">
        <v>600</v>
      </c>
      <c r="B17" s="13">
        <v>8</v>
      </c>
      <c r="D17" s="14">
        <v>500</v>
      </c>
      <c r="E17" s="13">
        <v>7.15</v>
      </c>
      <c r="G17" s="12">
        <v>1100</v>
      </c>
      <c r="H17" s="12">
        <v>7.05</v>
      </c>
      <c r="J17" s="11">
        <v>1200</v>
      </c>
      <c r="K17" s="11">
        <v>17.5</v>
      </c>
      <c r="P17" s="11">
        <v>550</v>
      </c>
      <c r="Q17" s="11">
        <v>0.75</v>
      </c>
      <c r="S17" s="11">
        <v>660</v>
      </c>
      <c r="T17" s="11">
        <v>3.5</v>
      </c>
      <c r="V17" s="11">
        <v>250</v>
      </c>
      <c r="W17" s="11">
        <v>1.6</v>
      </c>
      <c r="Y17" s="12">
        <v>100.095</v>
      </c>
      <c r="Z17" s="12">
        <v>0.49769999999999998</v>
      </c>
      <c r="AE17" s="12">
        <v>174.41499999999999</v>
      </c>
      <c r="AF17" s="12">
        <v>0.61594199999999999</v>
      </c>
      <c r="AH17" s="12">
        <v>159.73631</v>
      </c>
      <c r="AI17" s="12">
        <v>0.55046510000000004</v>
      </c>
      <c r="AQ17" s="12">
        <v>150.357</v>
      </c>
      <c r="AR17" s="12">
        <v>0.57099999999999995</v>
      </c>
      <c r="AT17" s="12">
        <v>125.167</v>
      </c>
      <c r="AU17" s="12">
        <v>0.23699999999999999</v>
      </c>
      <c r="BF17" s="9"/>
      <c r="BG17" s="9"/>
      <c r="BH17" s="9"/>
      <c r="BI17" s="9"/>
      <c r="BJ17" s="9"/>
      <c r="BK17" s="9"/>
      <c r="BL17" s="12">
        <v>66.25</v>
      </c>
      <c r="BM17" s="12">
        <v>0.83</v>
      </c>
      <c r="BN17" s="9"/>
      <c r="BO17" s="12">
        <v>79.95</v>
      </c>
      <c r="BP17" s="12">
        <v>0.32</v>
      </c>
    </row>
    <row r="18" spans="1:68" x14ac:dyDescent="0.3">
      <c r="A18" s="12">
        <v>620</v>
      </c>
      <c r="B18" s="13">
        <v>8.3000000000000007</v>
      </c>
      <c r="D18" s="14">
        <v>520</v>
      </c>
      <c r="E18" s="13">
        <v>7.2</v>
      </c>
      <c r="G18" s="12">
        <v>1120</v>
      </c>
      <c r="H18" s="12">
        <v>7</v>
      </c>
      <c r="J18" s="11">
        <v>1250</v>
      </c>
      <c r="K18" s="11">
        <v>20</v>
      </c>
      <c r="P18" s="11">
        <v>560</v>
      </c>
      <c r="Q18" s="11">
        <v>1</v>
      </c>
      <c r="S18" s="11">
        <v>680</v>
      </c>
      <c r="T18" s="11">
        <v>3.25</v>
      </c>
      <c r="V18" s="116">
        <v>260</v>
      </c>
      <c r="W18" s="11">
        <v>1.59</v>
      </c>
      <c r="Y18" s="12">
        <v>105.0356</v>
      </c>
      <c r="Z18" s="12">
        <v>0.3488</v>
      </c>
      <c r="AH18" s="12">
        <v>165.01014000000001</v>
      </c>
      <c r="AI18" s="12">
        <v>0.55063050000000002</v>
      </c>
      <c r="AQ18" s="12">
        <v>155.27799999999999</v>
      </c>
      <c r="AR18" s="12">
        <v>0.46300000000000002</v>
      </c>
      <c r="AT18" s="12">
        <v>128.833</v>
      </c>
      <c r="AU18" s="12">
        <v>0.41899999999999998</v>
      </c>
      <c r="BF18" s="9"/>
      <c r="BG18" s="9"/>
      <c r="BH18" s="9"/>
      <c r="BI18" s="9"/>
      <c r="BJ18" s="9"/>
      <c r="BK18" s="9"/>
      <c r="BL18" s="12">
        <v>71.22</v>
      </c>
      <c r="BM18" s="12">
        <v>0.72</v>
      </c>
      <c r="BN18" s="9"/>
      <c r="BO18" s="12">
        <v>84.79</v>
      </c>
      <c r="BP18" s="12">
        <v>0.48</v>
      </c>
    </row>
    <row r="19" spans="1:68" x14ac:dyDescent="0.3">
      <c r="A19" s="12">
        <v>640</v>
      </c>
      <c r="B19" s="13">
        <v>8.42</v>
      </c>
      <c r="D19" s="14">
        <v>540</v>
      </c>
      <c r="E19" s="13">
        <v>7.4</v>
      </c>
      <c r="G19" s="12">
        <v>1140</v>
      </c>
      <c r="H19" s="12">
        <v>7</v>
      </c>
      <c r="J19" s="11">
        <v>1300</v>
      </c>
      <c r="K19" s="11">
        <v>20.7</v>
      </c>
      <c r="P19" s="11">
        <v>570</v>
      </c>
      <c r="Q19" s="11">
        <v>0.25</v>
      </c>
      <c r="S19" s="11">
        <v>700</v>
      </c>
      <c r="T19" s="11">
        <v>3.25</v>
      </c>
      <c r="V19" s="11">
        <v>270</v>
      </c>
      <c r="W19" s="11">
        <v>1.75</v>
      </c>
      <c r="Y19" s="12">
        <v>111.1164</v>
      </c>
      <c r="Z19" s="12">
        <v>0.24940000000000001</v>
      </c>
      <c r="AH19" s="12">
        <v>169.67545999999999</v>
      </c>
      <c r="AI19" s="12">
        <v>0.67930330000000005</v>
      </c>
      <c r="AQ19" s="12">
        <v>160.19999999999999</v>
      </c>
      <c r="AR19" s="12">
        <v>0.49399999999999999</v>
      </c>
      <c r="AT19" s="12">
        <v>133.167</v>
      </c>
      <c r="AU19" s="12">
        <v>0.35399999999999998</v>
      </c>
      <c r="BF19" s="9"/>
      <c r="BG19" s="9"/>
      <c r="BH19" s="9"/>
      <c r="BI19" s="9"/>
      <c r="BJ19" s="9"/>
      <c r="BK19" s="9"/>
      <c r="BL19" s="12">
        <v>76.099999999999994</v>
      </c>
      <c r="BM19" s="12">
        <v>0.82</v>
      </c>
      <c r="BN19" s="9"/>
      <c r="BO19" s="9"/>
      <c r="BP19" s="9"/>
    </row>
    <row r="20" spans="1:68" x14ac:dyDescent="0.3">
      <c r="A20" s="12">
        <v>660</v>
      </c>
      <c r="B20" s="13">
        <v>8.5</v>
      </c>
      <c r="D20" s="14">
        <v>560</v>
      </c>
      <c r="E20" s="13">
        <v>7.45</v>
      </c>
      <c r="G20" s="12">
        <v>1160</v>
      </c>
      <c r="H20" s="12">
        <v>7</v>
      </c>
      <c r="J20" s="11">
        <v>1350</v>
      </c>
      <c r="K20" s="11">
        <v>20.85</v>
      </c>
      <c r="S20" s="11">
        <v>720</v>
      </c>
      <c r="T20" s="11">
        <v>3</v>
      </c>
      <c r="AQ20" s="12">
        <v>164.90700000000001</v>
      </c>
      <c r="AR20" s="12">
        <v>0.251</v>
      </c>
      <c r="AT20" s="12">
        <v>135</v>
      </c>
      <c r="AU20" s="12">
        <v>0.19500000000000001</v>
      </c>
      <c r="BF20" s="9"/>
      <c r="BG20" s="9"/>
      <c r="BH20" s="9"/>
      <c r="BI20" s="9"/>
      <c r="BJ20" s="9"/>
      <c r="BK20" s="9"/>
      <c r="BL20" s="12">
        <v>79.45</v>
      </c>
      <c r="BM20" s="12">
        <v>0.54</v>
      </c>
      <c r="BN20" s="9"/>
      <c r="BO20" s="9"/>
      <c r="BP20" s="9"/>
    </row>
    <row r="21" spans="1:68" x14ac:dyDescent="0.3">
      <c r="A21" s="12">
        <v>680</v>
      </c>
      <c r="B21" s="13">
        <v>8.4</v>
      </c>
      <c r="D21" s="14">
        <v>580</v>
      </c>
      <c r="E21" s="13">
        <v>7.55</v>
      </c>
      <c r="G21" s="12">
        <v>1180</v>
      </c>
      <c r="H21" s="12">
        <v>6.95</v>
      </c>
      <c r="J21" s="11">
        <v>1400</v>
      </c>
      <c r="K21" s="11">
        <v>21</v>
      </c>
      <c r="S21" s="11">
        <v>740</v>
      </c>
      <c r="T21" s="11">
        <v>3.5</v>
      </c>
      <c r="AQ21" s="12">
        <v>169.82900000000001</v>
      </c>
      <c r="AR21" s="12">
        <v>0.39400000000000002</v>
      </c>
      <c r="AT21" s="12">
        <v>144.667</v>
      </c>
      <c r="AU21" s="12">
        <v>0.33900000000000002</v>
      </c>
      <c r="BF21" s="9"/>
      <c r="BG21" s="9"/>
      <c r="BH21" s="9"/>
      <c r="BI21" s="9"/>
      <c r="BJ21" s="9"/>
      <c r="BK21" s="9"/>
      <c r="BL21" s="12">
        <v>81.93</v>
      </c>
      <c r="BM21" s="12">
        <v>0.45</v>
      </c>
      <c r="BN21" s="9"/>
      <c r="BO21" s="9"/>
      <c r="BP21" s="9"/>
    </row>
    <row r="22" spans="1:68" x14ac:dyDescent="0.3">
      <c r="A22" s="12">
        <v>700</v>
      </c>
      <c r="B22" s="13">
        <v>8.67</v>
      </c>
      <c r="D22" s="14">
        <v>600</v>
      </c>
      <c r="E22" s="13">
        <v>7.6</v>
      </c>
      <c r="G22" s="12">
        <v>1200</v>
      </c>
      <c r="H22" s="12">
        <v>7</v>
      </c>
      <c r="J22" s="11">
        <v>1450</v>
      </c>
      <c r="K22" s="11">
        <v>21.2</v>
      </c>
      <c r="S22" s="11">
        <v>760</v>
      </c>
      <c r="T22" s="11">
        <v>3.75</v>
      </c>
      <c r="AQ22" s="12">
        <v>174.75</v>
      </c>
      <c r="AR22" s="12">
        <v>0.44600000000000001</v>
      </c>
      <c r="AT22" s="12">
        <v>150</v>
      </c>
      <c r="AU22" s="12">
        <v>0.41299999999999998</v>
      </c>
    </row>
    <row r="23" spans="1:68" x14ac:dyDescent="0.3">
      <c r="A23" s="12">
        <v>720</v>
      </c>
      <c r="B23" s="13">
        <v>8.75</v>
      </c>
      <c r="D23" s="14">
        <v>620</v>
      </c>
      <c r="E23" s="13">
        <v>7.7</v>
      </c>
      <c r="G23" s="12">
        <v>1220</v>
      </c>
      <c r="H23" s="12">
        <v>6.9</v>
      </c>
      <c r="J23" s="11">
        <v>1500</v>
      </c>
      <c r="K23" s="11">
        <v>21</v>
      </c>
      <c r="S23" s="11">
        <v>780</v>
      </c>
      <c r="T23" s="11">
        <v>3.5</v>
      </c>
      <c r="AT23" s="12">
        <v>152.667</v>
      </c>
      <c r="AU23" s="12">
        <v>0.34599999999999997</v>
      </c>
    </row>
    <row r="24" spans="1:68" x14ac:dyDescent="0.3">
      <c r="A24" s="12">
        <v>740</v>
      </c>
      <c r="B24" s="13">
        <v>8.82</v>
      </c>
      <c r="D24" s="14">
        <v>640</v>
      </c>
      <c r="E24" s="13">
        <v>7.85</v>
      </c>
      <c r="G24" s="12">
        <v>1240</v>
      </c>
      <c r="H24" s="12">
        <v>7.05</v>
      </c>
      <c r="J24" s="11">
        <v>1550</v>
      </c>
      <c r="K24" s="11">
        <v>21.1</v>
      </c>
      <c r="S24" s="11">
        <v>800</v>
      </c>
      <c r="T24" s="11">
        <v>3.5</v>
      </c>
      <c r="AT24" s="12">
        <v>158</v>
      </c>
      <c r="AU24" s="12">
        <v>0.31</v>
      </c>
    </row>
    <row r="25" spans="1:68" x14ac:dyDescent="0.3">
      <c r="A25" s="12">
        <v>760</v>
      </c>
      <c r="B25" s="13">
        <v>8.9</v>
      </c>
      <c r="D25" s="14">
        <v>660</v>
      </c>
      <c r="E25" s="13">
        <v>7.9</v>
      </c>
      <c r="G25" s="12">
        <v>1260</v>
      </c>
      <c r="H25" s="12">
        <v>6.85</v>
      </c>
      <c r="J25" s="11">
        <v>1600</v>
      </c>
      <c r="K25" s="11">
        <v>20.95</v>
      </c>
      <c r="S25" s="11">
        <v>820</v>
      </c>
      <c r="T25" s="11">
        <v>3.25</v>
      </c>
      <c r="AT25" s="12">
        <v>160.5</v>
      </c>
      <c r="AU25" s="12">
        <v>0.35599999999999998</v>
      </c>
    </row>
    <row r="26" spans="1:68" x14ac:dyDescent="0.3">
      <c r="A26" s="12">
        <v>780</v>
      </c>
      <c r="B26" s="13">
        <v>8.9499999999999993</v>
      </c>
      <c r="D26" s="14">
        <v>680</v>
      </c>
      <c r="E26" s="13">
        <v>8</v>
      </c>
      <c r="G26" s="12">
        <v>1280</v>
      </c>
      <c r="H26" s="12">
        <v>7</v>
      </c>
      <c r="J26" s="11">
        <v>1650</v>
      </c>
      <c r="K26" s="11">
        <v>20.8</v>
      </c>
      <c r="S26" s="11">
        <v>840</v>
      </c>
      <c r="T26" s="11">
        <v>3.5</v>
      </c>
    </row>
    <row r="27" spans="1:68" x14ac:dyDescent="0.3">
      <c r="A27" s="12">
        <v>800</v>
      </c>
      <c r="B27" s="13">
        <v>9.02</v>
      </c>
      <c r="D27" s="14">
        <v>700</v>
      </c>
      <c r="E27" s="13">
        <v>7.9</v>
      </c>
      <c r="G27" s="12">
        <v>1300</v>
      </c>
      <c r="H27" s="12">
        <v>6.9</v>
      </c>
      <c r="S27" s="11">
        <v>860</v>
      </c>
      <c r="T27" s="11">
        <v>3.65</v>
      </c>
    </row>
    <row r="28" spans="1:68" x14ac:dyDescent="0.3">
      <c r="A28" s="12">
        <v>820</v>
      </c>
      <c r="B28" s="13">
        <v>9.1</v>
      </c>
      <c r="D28" s="14">
        <v>720</v>
      </c>
      <c r="E28" s="13">
        <v>8.1</v>
      </c>
      <c r="G28" s="12">
        <v>1320</v>
      </c>
      <c r="H28" s="12">
        <v>6.85</v>
      </c>
      <c r="S28" s="11">
        <v>880</v>
      </c>
      <c r="T28" s="11">
        <v>3.5</v>
      </c>
    </row>
    <row r="29" spans="1:68" x14ac:dyDescent="0.3">
      <c r="A29" s="12">
        <v>840</v>
      </c>
      <c r="B29" s="13">
        <v>9.15</v>
      </c>
      <c r="D29" s="14">
        <v>740</v>
      </c>
      <c r="E29" s="13">
        <v>8</v>
      </c>
      <c r="G29" s="12">
        <v>1340</v>
      </c>
      <c r="H29" s="12">
        <v>6.8</v>
      </c>
      <c r="S29" s="11">
        <v>900</v>
      </c>
      <c r="T29" s="11">
        <v>3.7</v>
      </c>
    </row>
    <row r="30" spans="1:68" x14ac:dyDescent="0.3">
      <c r="A30" s="12">
        <v>860</v>
      </c>
      <c r="B30" s="13">
        <v>9.1999999999999993</v>
      </c>
      <c r="D30" s="14">
        <v>760</v>
      </c>
      <c r="E30" s="13">
        <v>8.25</v>
      </c>
      <c r="G30" s="12">
        <v>1360</v>
      </c>
      <c r="H30" s="12">
        <v>6.8</v>
      </c>
      <c r="S30" s="11">
        <v>920</v>
      </c>
      <c r="T30" s="11">
        <v>3.5</v>
      </c>
    </row>
    <row r="31" spans="1:68" x14ac:dyDescent="0.3">
      <c r="A31" s="12">
        <v>880</v>
      </c>
      <c r="B31" s="13">
        <v>9.25</v>
      </c>
      <c r="D31" s="14">
        <v>780</v>
      </c>
      <c r="E31" s="13">
        <v>8.3000000000000007</v>
      </c>
      <c r="G31" s="12">
        <v>1380</v>
      </c>
      <c r="H31" s="12">
        <v>6.75</v>
      </c>
      <c r="S31" s="11">
        <v>940</v>
      </c>
      <c r="T31" s="11">
        <v>3.5</v>
      </c>
    </row>
    <row r="32" spans="1:68" x14ac:dyDescent="0.3">
      <c r="A32" s="12">
        <v>900</v>
      </c>
      <c r="B32" s="13">
        <v>9.4499999999999993</v>
      </c>
      <c r="D32" s="14">
        <v>800</v>
      </c>
      <c r="E32" s="13">
        <v>8.4499999999999993</v>
      </c>
      <c r="G32" s="12">
        <v>1400</v>
      </c>
      <c r="H32" s="12">
        <v>6.7</v>
      </c>
      <c r="S32" s="11">
        <v>990</v>
      </c>
      <c r="T32" s="11">
        <v>3</v>
      </c>
    </row>
    <row r="33" spans="1:20" x14ac:dyDescent="0.3">
      <c r="A33" s="12">
        <v>920</v>
      </c>
      <c r="B33" s="13">
        <v>9.35</v>
      </c>
      <c r="D33" s="14">
        <v>820</v>
      </c>
      <c r="E33" s="13">
        <v>8.4</v>
      </c>
      <c r="G33" s="12">
        <v>1420</v>
      </c>
      <c r="H33" s="12">
        <v>6.65</v>
      </c>
      <c r="S33" s="11">
        <v>1010</v>
      </c>
      <c r="T33" s="11">
        <v>3.5</v>
      </c>
    </row>
    <row r="34" spans="1:20" x14ac:dyDescent="0.3">
      <c r="A34" s="12">
        <v>940</v>
      </c>
      <c r="B34" s="13">
        <v>9.4</v>
      </c>
      <c r="D34" s="14">
        <v>840</v>
      </c>
      <c r="E34" s="13">
        <v>8.5</v>
      </c>
      <c r="G34" s="12">
        <v>1440</v>
      </c>
      <c r="H34" s="12">
        <v>6.65</v>
      </c>
      <c r="S34" s="11">
        <v>1030</v>
      </c>
      <c r="T34" s="11">
        <v>3.5</v>
      </c>
    </row>
    <row r="35" spans="1:20" x14ac:dyDescent="0.3">
      <c r="A35" s="12">
        <v>960</v>
      </c>
      <c r="B35" s="13">
        <v>9.4499999999999993</v>
      </c>
      <c r="D35" s="14">
        <v>860</v>
      </c>
      <c r="E35" s="13">
        <v>8.4499999999999993</v>
      </c>
      <c r="G35" s="12">
        <v>1460</v>
      </c>
      <c r="H35" s="12">
        <v>6.6</v>
      </c>
      <c r="S35" s="11">
        <v>1050</v>
      </c>
      <c r="T35" s="11">
        <v>3.25</v>
      </c>
    </row>
    <row r="36" spans="1:20" x14ac:dyDescent="0.3">
      <c r="A36" s="12">
        <v>980</v>
      </c>
      <c r="B36" s="13">
        <v>9.48</v>
      </c>
      <c r="D36" s="14">
        <v>880</v>
      </c>
      <c r="E36" s="13">
        <v>8.5500000000000007</v>
      </c>
      <c r="G36" s="12">
        <v>1480</v>
      </c>
      <c r="H36" s="12">
        <v>6.55</v>
      </c>
    </row>
    <row r="37" spans="1:20" x14ac:dyDescent="0.3">
      <c r="A37" s="12">
        <v>1000</v>
      </c>
      <c r="B37" s="13">
        <v>9.5299999999999994</v>
      </c>
      <c r="D37" s="14">
        <v>900</v>
      </c>
      <c r="E37" s="13">
        <v>8.6</v>
      </c>
      <c r="G37" s="12">
        <v>1500</v>
      </c>
      <c r="H37" s="12">
        <v>6.5</v>
      </c>
    </row>
    <row r="38" spans="1:20" x14ac:dyDescent="0.3">
      <c r="A38" s="12">
        <v>1020</v>
      </c>
      <c r="B38" s="13">
        <v>9.5500000000000007</v>
      </c>
      <c r="D38" s="14">
        <v>920</v>
      </c>
      <c r="E38" s="13">
        <v>8.65</v>
      </c>
      <c r="G38" s="12">
        <v>1520</v>
      </c>
      <c r="H38" s="12">
        <v>6.4</v>
      </c>
    </row>
    <row r="39" spans="1:20" x14ac:dyDescent="0.3">
      <c r="A39" s="12">
        <v>1040</v>
      </c>
      <c r="B39" s="13">
        <v>9.6</v>
      </c>
      <c r="D39" s="14">
        <v>940</v>
      </c>
      <c r="E39" s="13">
        <v>8.6999999999999993</v>
      </c>
      <c r="G39" s="12">
        <v>1540</v>
      </c>
      <c r="H39" s="12">
        <v>6.35</v>
      </c>
    </row>
    <row r="40" spans="1:20" x14ac:dyDescent="0.3">
      <c r="A40" s="12">
        <v>1060</v>
      </c>
      <c r="B40" s="13">
        <v>9.5500000000000007</v>
      </c>
      <c r="D40" s="14">
        <v>960</v>
      </c>
      <c r="E40" s="13">
        <v>8.65</v>
      </c>
      <c r="G40" s="12">
        <v>1560</v>
      </c>
      <c r="H40" s="12">
        <v>6.3</v>
      </c>
    </row>
    <row r="41" spans="1:20" x14ac:dyDescent="0.3">
      <c r="A41" s="12">
        <v>1080</v>
      </c>
      <c r="B41" s="13">
        <v>9.65</v>
      </c>
      <c r="D41" s="14">
        <v>980</v>
      </c>
      <c r="E41" s="13">
        <v>8.75</v>
      </c>
      <c r="G41" s="12">
        <v>1580</v>
      </c>
      <c r="H41" s="12">
        <v>6.25</v>
      </c>
    </row>
    <row r="42" spans="1:20" x14ac:dyDescent="0.3">
      <c r="A42" s="12">
        <v>1100</v>
      </c>
      <c r="B42" s="13">
        <v>9.68</v>
      </c>
      <c r="D42" s="14">
        <v>1000</v>
      </c>
      <c r="E42" s="13">
        <v>8.8000000000000007</v>
      </c>
      <c r="G42" s="12">
        <v>1600</v>
      </c>
      <c r="H42" s="12">
        <v>6.15</v>
      </c>
    </row>
    <row r="43" spans="1:20" x14ac:dyDescent="0.3">
      <c r="A43" s="12">
        <v>1120</v>
      </c>
      <c r="B43" s="13">
        <v>9.6999999999999993</v>
      </c>
      <c r="D43" s="14">
        <v>1020</v>
      </c>
      <c r="E43" s="13">
        <v>8.85</v>
      </c>
    </row>
    <row r="44" spans="1:20" x14ac:dyDescent="0.3">
      <c r="A44" s="12">
        <v>1140</v>
      </c>
      <c r="B44" s="13">
        <v>9.6</v>
      </c>
      <c r="D44" s="14">
        <v>1040</v>
      </c>
      <c r="E44" s="13">
        <v>8.75</v>
      </c>
    </row>
    <row r="45" spans="1:20" x14ac:dyDescent="0.3">
      <c r="A45" s="12">
        <v>1160</v>
      </c>
      <c r="B45" s="13">
        <v>9.73</v>
      </c>
      <c r="D45" s="14">
        <v>1060</v>
      </c>
      <c r="E45" s="13">
        <v>8.85</v>
      </c>
    </row>
    <row r="46" spans="1:20" x14ac:dyDescent="0.3">
      <c r="A46" s="12">
        <v>1180</v>
      </c>
      <c r="B46" s="13">
        <v>9.75</v>
      </c>
      <c r="D46" s="14">
        <v>1080</v>
      </c>
      <c r="E46" s="13">
        <v>8.8000000000000007</v>
      </c>
    </row>
    <row r="47" spans="1:20" x14ac:dyDescent="0.3">
      <c r="A47" s="12">
        <v>1200</v>
      </c>
      <c r="B47" s="13">
        <v>9.65</v>
      </c>
      <c r="D47" s="14">
        <v>1100</v>
      </c>
      <c r="E47" s="13">
        <v>8.85</v>
      </c>
    </row>
    <row r="48" spans="1:20" x14ac:dyDescent="0.3">
      <c r="A48" s="12">
        <v>1220</v>
      </c>
      <c r="B48" s="13">
        <v>9.7799999999999994</v>
      </c>
      <c r="D48" s="14">
        <v>1120</v>
      </c>
      <c r="E48" s="13">
        <v>8.85</v>
      </c>
    </row>
    <row r="49" spans="1:5" x14ac:dyDescent="0.3">
      <c r="A49" s="12">
        <v>1240</v>
      </c>
      <c r="B49" s="13">
        <v>9.77</v>
      </c>
      <c r="D49" s="14">
        <v>1140</v>
      </c>
      <c r="E49" s="13">
        <v>8.9</v>
      </c>
    </row>
    <row r="50" spans="1:5" x14ac:dyDescent="0.3">
      <c r="A50" s="12">
        <v>1260</v>
      </c>
      <c r="B50" s="13">
        <v>9.8000000000000007</v>
      </c>
      <c r="D50" s="14">
        <v>1160</v>
      </c>
      <c r="E50" s="13">
        <v>8.9499999999999993</v>
      </c>
    </row>
    <row r="51" spans="1:5" x14ac:dyDescent="0.3">
      <c r="A51" s="12">
        <v>1280</v>
      </c>
      <c r="B51" s="13">
        <v>9.8000000000000007</v>
      </c>
      <c r="D51" s="14">
        <v>1180</v>
      </c>
      <c r="E51" s="13">
        <v>8.85</v>
      </c>
    </row>
    <row r="52" spans="1:5" x14ac:dyDescent="0.3">
      <c r="A52" s="12">
        <v>1300</v>
      </c>
      <c r="B52" s="13">
        <v>9.8000000000000007</v>
      </c>
      <c r="D52" s="14">
        <v>1200</v>
      </c>
      <c r="E52" s="13">
        <v>8.8000000000000007</v>
      </c>
    </row>
    <row r="53" spans="1:5" x14ac:dyDescent="0.3">
      <c r="D53" s="14">
        <v>1220</v>
      </c>
      <c r="E53" s="13">
        <v>8.9</v>
      </c>
    </row>
    <row r="54" spans="1:5" x14ac:dyDescent="0.3">
      <c r="D54" s="14">
        <v>1240</v>
      </c>
      <c r="E54" s="13">
        <v>9</v>
      </c>
    </row>
    <row r="55" spans="1:5" x14ac:dyDescent="0.3">
      <c r="D55" s="14">
        <v>1260</v>
      </c>
      <c r="E55" s="13">
        <v>8.9</v>
      </c>
    </row>
    <row r="56" spans="1:5" x14ac:dyDescent="0.3">
      <c r="D56" s="14">
        <v>1280</v>
      </c>
      <c r="E56" s="13">
        <v>8.8000000000000007</v>
      </c>
    </row>
    <row r="57" spans="1:5" x14ac:dyDescent="0.3">
      <c r="D57" s="14">
        <v>1300</v>
      </c>
      <c r="E57" s="13">
        <v>9</v>
      </c>
    </row>
  </sheetData>
  <mergeCells count="23">
    <mergeCell ref="BC1:BD1"/>
    <mergeCell ref="BF1:BG1"/>
    <mergeCell ref="BI1:BJ1"/>
    <mergeCell ref="BL1:BM1"/>
    <mergeCell ref="BO1:BP1"/>
    <mergeCell ref="AZ1:BA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T1:AU1"/>
    <mergeCell ref="AW1:AX1"/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6A36-1A25-48BA-9C36-6F830EB90612}">
  <dimension ref="A1:F24"/>
  <sheetViews>
    <sheetView topLeftCell="C1" zoomScale="77" zoomScaleNormal="100" workbookViewId="0">
      <selection activeCell="V13" sqref="V13"/>
    </sheetView>
  </sheetViews>
  <sheetFormatPr defaultRowHeight="14.4" x14ac:dyDescent="0.3"/>
  <cols>
    <col min="1" max="1" width="11.6640625" bestFit="1" customWidth="1"/>
    <col min="2" max="2" width="14.109375" bestFit="1" customWidth="1"/>
    <col min="3" max="3" width="10.109375" bestFit="1" customWidth="1"/>
    <col min="4" max="4" width="13.6640625" bestFit="1" customWidth="1"/>
    <col min="5" max="5" width="12.109375" bestFit="1" customWidth="1"/>
    <col min="6" max="6" width="10.77734375" bestFit="1" customWidth="1"/>
  </cols>
  <sheetData>
    <row r="1" spans="1:6" ht="19.95" customHeight="1" x14ac:dyDescent="0.3">
      <c r="A1" s="39" t="s">
        <v>36</v>
      </c>
      <c r="B1" s="39" t="s">
        <v>51</v>
      </c>
      <c r="C1" s="39" t="s">
        <v>50</v>
      </c>
      <c r="D1" s="39" t="s">
        <v>52</v>
      </c>
      <c r="E1" s="39" t="s">
        <v>53</v>
      </c>
      <c r="F1" s="39" t="s">
        <v>49</v>
      </c>
    </row>
    <row r="2" spans="1:6" x14ac:dyDescent="0.3">
      <c r="A2" s="38" t="s">
        <v>6</v>
      </c>
      <c r="B2" s="12">
        <v>3</v>
      </c>
      <c r="C2" s="12">
        <v>13</v>
      </c>
      <c r="D2" s="12">
        <f>C2-B2</f>
        <v>10</v>
      </c>
      <c r="E2" s="12">
        <f t="shared" ref="E2:E24" si="0">F2-C2</f>
        <v>14.2</v>
      </c>
      <c r="F2" s="12">
        <v>27.2</v>
      </c>
    </row>
    <row r="3" spans="1:6" x14ac:dyDescent="0.3">
      <c r="A3" s="38" t="s">
        <v>7</v>
      </c>
      <c r="B3" s="12">
        <v>3.6</v>
      </c>
      <c r="C3" s="12">
        <v>5.7</v>
      </c>
      <c r="D3" s="12">
        <f t="shared" ref="D3:D24" si="1">C3-B3</f>
        <v>2.1</v>
      </c>
      <c r="E3" s="12">
        <f t="shared" si="0"/>
        <v>0.39999999999999947</v>
      </c>
      <c r="F3" s="12">
        <v>6.1</v>
      </c>
    </row>
    <row r="4" spans="1:6" x14ac:dyDescent="0.3">
      <c r="A4" s="38" t="s">
        <v>8</v>
      </c>
      <c r="B4" s="12">
        <v>2</v>
      </c>
      <c r="C4" s="12">
        <v>13</v>
      </c>
      <c r="D4" s="12">
        <f t="shared" si="1"/>
        <v>11</v>
      </c>
      <c r="E4" s="12">
        <f t="shared" si="0"/>
        <v>13.399999999999999</v>
      </c>
      <c r="F4" s="12">
        <v>26.4</v>
      </c>
    </row>
    <row r="5" spans="1:6" x14ac:dyDescent="0.3">
      <c r="A5" s="38" t="s">
        <v>9</v>
      </c>
      <c r="B5" s="12">
        <v>1.05</v>
      </c>
      <c r="C5" s="12">
        <v>1.6</v>
      </c>
      <c r="D5" s="12">
        <f t="shared" si="1"/>
        <v>0.55000000000000004</v>
      </c>
      <c r="E5" s="12">
        <f t="shared" si="0"/>
        <v>0.29999999999999982</v>
      </c>
      <c r="F5" s="12">
        <v>1.9</v>
      </c>
    </row>
    <row r="6" spans="1:6" x14ac:dyDescent="0.3">
      <c r="A6" s="38" t="s">
        <v>10</v>
      </c>
      <c r="B6" s="12">
        <v>3.5</v>
      </c>
      <c r="C6" s="12">
        <v>16.5</v>
      </c>
      <c r="D6" s="12">
        <f t="shared" si="1"/>
        <v>13</v>
      </c>
      <c r="E6" s="12">
        <f t="shared" si="0"/>
        <v>15.5</v>
      </c>
      <c r="F6" s="12">
        <v>32</v>
      </c>
    </row>
    <row r="7" spans="1:6" x14ac:dyDescent="0.3">
      <c r="A7" s="38" t="s">
        <v>11</v>
      </c>
      <c r="B7" s="12">
        <v>8</v>
      </c>
      <c r="C7" s="12">
        <v>16</v>
      </c>
      <c r="D7" s="12">
        <f t="shared" si="1"/>
        <v>8</v>
      </c>
      <c r="E7" s="12">
        <f t="shared" si="0"/>
        <v>6</v>
      </c>
      <c r="F7" s="12">
        <v>22</v>
      </c>
    </row>
    <row r="8" spans="1:6" x14ac:dyDescent="0.3">
      <c r="A8" s="38" t="s">
        <v>12</v>
      </c>
      <c r="B8" s="12">
        <v>1</v>
      </c>
      <c r="C8" s="12">
        <v>10.5</v>
      </c>
      <c r="D8" s="12">
        <f t="shared" si="1"/>
        <v>9.5</v>
      </c>
      <c r="E8" s="12">
        <f t="shared" si="0"/>
        <v>29.5</v>
      </c>
      <c r="F8" s="12">
        <v>40</v>
      </c>
    </row>
    <row r="9" spans="1:6" x14ac:dyDescent="0.3">
      <c r="A9" s="16" t="s">
        <v>13</v>
      </c>
      <c r="B9" s="12">
        <v>1</v>
      </c>
      <c r="C9" s="12">
        <v>2.7</v>
      </c>
      <c r="D9" s="12">
        <f t="shared" si="1"/>
        <v>1.7000000000000002</v>
      </c>
      <c r="E9" s="12">
        <f t="shared" si="0"/>
        <v>13.900000000000002</v>
      </c>
      <c r="F9" s="12">
        <v>16.600000000000001</v>
      </c>
    </row>
    <row r="10" spans="1:6" x14ac:dyDescent="0.3">
      <c r="A10" s="16" t="s">
        <v>14</v>
      </c>
      <c r="B10" s="12">
        <v>10.9739</v>
      </c>
      <c r="C10" s="12">
        <v>111.1164</v>
      </c>
      <c r="D10" s="12">
        <f t="shared" si="1"/>
        <v>100.1425</v>
      </c>
      <c r="E10" s="12">
        <f t="shared" si="0"/>
        <v>58.283600000000007</v>
      </c>
      <c r="F10" s="12">
        <v>169.4</v>
      </c>
    </row>
    <row r="11" spans="1:6" x14ac:dyDescent="0.3">
      <c r="A11" s="16" t="s">
        <v>15</v>
      </c>
      <c r="B11" s="12">
        <v>50</v>
      </c>
      <c r="C11" s="12">
        <v>119.518</v>
      </c>
      <c r="D11" s="12">
        <f t="shared" si="1"/>
        <v>69.518000000000001</v>
      </c>
      <c r="E11" s="12">
        <f t="shared" si="0"/>
        <v>31.081999999999994</v>
      </c>
      <c r="F11" s="12">
        <v>150.6</v>
      </c>
    </row>
    <row r="12" spans="1:6" x14ac:dyDescent="0.3">
      <c r="A12" s="16" t="s">
        <v>16</v>
      </c>
      <c r="B12" s="12">
        <v>64.222999999999999</v>
      </c>
      <c r="C12" s="12">
        <v>174.41499999999999</v>
      </c>
      <c r="D12" s="12">
        <f t="shared" si="1"/>
        <v>110.19199999999999</v>
      </c>
      <c r="E12" s="12">
        <f t="shared" si="0"/>
        <v>23.784999999999997</v>
      </c>
      <c r="F12" s="12">
        <v>198.2</v>
      </c>
    </row>
    <row r="13" spans="1:6" x14ac:dyDescent="0.3">
      <c r="A13" s="16" t="s">
        <v>17</v>
      </c>
      <c r="B13" s="12">
        <v>84.685599999999994</v>
      </c>
      <c r="C13" s="12">
        <v>169.6754</v>
      </c>
      <c r="D13" s="12">
        <f t="shared" si="1"/>
        <v>84.989800000000002</v>
      </c>
      <c r="E13" s="12">
        <f t="shared" si="0"/>
        <v>42.524599999999992</v>
      </c>
      <c r="F13" s="12">
        <v>212.2</v>
      </c>
    </row>
    <row r="14" spans="1:6" x14ac:dyDescent="0.3">
      <c r="A14" s="16" t="s">
        <v>18</v>
      </c>
      <c r="B14" s="12">
        <v>20.171150000000001</v>
      </c>
      <c r="C14" s="12">
        <v>52.933990000000001</v>
      </c>
      <c r="D14" s="12">
        <f t="shared" si="1"/>
        <v>32.762839999999997</v>
      </c>
      <c r="E14" s="12">
        <f t="shared" si="0"/>
        <v>33.666009999999993</v>
      </c>
      <c r="F14" s="12">
        <v>86.6</v>
      </c>
    </row>
    <row r="15" spans="1:6" x14ac:dyDescent="0.3">
      <c r="A15" s="20" t="s">
        <v>27</v>
      </c>
      <c r="B15" s="12">
        <v>55.91133</v>
      </c>
      <c r="C15" s="12">
        <v>94.211820000000003</v>
      </c>
      <c r="D15" s="12">
        <f t="shared" si="1"/>
        <v>38.300490000000003</v>
      </c>
      <c r="E15" s="12">
        <f t="shared" si="0"/>
        <v>19.98818</v>
      </c>
      <c r="F15" s="12">
        <v>114.2</v>
      </c>
    </row>
    <row r="16" spans="1:6" x14ac:dyDescent="0.3">
      <c r="A16" s="16" t="s">
        <v>28</v>
      </c>
      <c r="B16" s="12">
        <v>75.25</v>
      </c>
      <c r="C16" s="12">
        <v>174.75</v>
      </c>
      <c r="D16" s="12">
        <f t="shared" si="1"/>
        <v>99.5</v>
      </c>
      <c r="E16" s="12">
        <f t="shared" si="0"/>
        <v>59.25</v>
      </c>
      <c r="F16" s="12">
        <v>234</v>
      </c>
    </row>
    <row r="17" spans="1:6" x14ac:dyDescent="0.3">
      <c r="A17" s="16" t="s">
        <v>19</v>
      </c>
      <c r="B17" s="12">
        <v>45.667000000000002</v>
      </c>
      <c r="C17" s="12">
        <v>160.5</v>
      </c>
      <c r="D17" s="12">
        <f t="shared" si="1"/>
        <v>114.833</v>
      </c>
      <c r="E17" s="12">
        <f t="shared" si="0"/>
        <v>36.099999999999994</v>
      </c>
      <c r="F17" s="12">
        <v>196.6</v>
      </c>
    </row>
    <row r="18" spans="1:6" x14ac:dyDescent="0.3">
      <c r="A18" s="16" t="s">
        <v>20</v>
      </c>
      <c r="B18" s="12">
        <v>39.558</v>
      </c>
      <c r="C18" s="12">
        <v>79.584999999999994</v>
      </c>
      <c r="D18" s="12">
        <f t="shared" si="1"/>
        <v>40.026999999999994</v>
      </c>
      <c r="E18" s="12">
        <f t="shared" si="0"/>
        <v>64.415000000000006</v>
      </c>
      <c r="F18" s="12">
        <v>144</v>
      </c>
    </row>
    <row r="19" spans="1:6" x14ac:dyDescent="0.3">
      <c r="A19" s="16" t="s">
        <v>21</v>
      </c>
      <c r="B19" s="12">
        <v>34.99</v>
      </c>
      <c r="C19" s="12">
        <v>94.9</v>
      </c>
      <c r="D19" s="12">
        <f t="shared" si="1"/>
        <v>59.910000000000004</v>
      </c>
      <c r="E19" s="12">
        <f t="shared" si="0"/>
        <v>31.699999999999989</v>
      </c>
      <c r="F19" s="12">
        <v>126.6</v>
      </c>
    </row>
    <row r="20" spans="1:6" x14ac:dyDescent="0.3">
      <c r="A20" s="16" t="s">
        <v>22</v>
      </c>
      <c r="B20" s="12">
        <v>35.380000000000003</v>
      </c>
      <c r="C20" s="12">
        <v>84.08</v>
      </c>
      <c r="D20" s="12">
        <f t="shared" si="1"/>
        <v>48.699999999999996</v>
      </c>
      <c r="E20" s="12">
        <f t="shared" si="0"/>
        <v>42.519999999999996</v>
      </c>
      <c r="F20" s="12">
        <v>126.6</v>
      </c>
    </row>
    <row r="21" spans="1:6" x14ac:dyDescent="0.3">
      <c r="A21" s="16" t="s">
        <v>23</v>
      </c>
      <c r="B21" s="12">
        <v>19.64</v>
      </c>
      <c r="C21" s="12">
        <v>67.64</v>
      </c>
      <c r="D21" s="12">
        <f t="shared" si="1"/>
        <v>48</v>
      </c>
      <c r="E21" s="12">
        <f t="shared" si="0"/>
        <v>65.160000000000011</v>
      </c>
      <c r="F21" s="12">
        <v>132.80000000000001</v>
      </c>
    </row>
    <row r="22" spans="1:6" x14ac:dyDescent="0.3">
      <c r="A22" s="16" t="s">
        <v>24</v>
      </c>
      <c r="B22" s="12">
        <v>28.22</v>
      </c>
      <c r="C22" s="12">
        <v>60.84</v>
      </c>
      <c r="D22" s="12">
        <f t="shared" si="1"/>
        <v>32.620000000000005</v>
      </c>
      <c r="E22" s="12">
        <f t="shared" si="0"/>
        <v>36.759999999999991</v>
      </c>
      <c r="F22" s="12">
        <v>97.6</v>
      </c>
    </row>
    <row r="23" spans="1:6" x14ac:dyDescent="0.3">
      <c r="A23" s="16" t="s">
        <v>25</v>
      </c>
      <c r="B23" s="12">
        <v>20.65</v>
      </c>
      <c r="C23" s="12">
        <v>81.93</v>
      </c>
      <c r="D23" s="12">
        <f t="shared" si="1"/>
        <v>61.280000000000008</v>
      </c>
      <c r="E23" s="12">
        <f t="shared" si="0"/>
        <v>22.86999999999999</v>
      </c>
      <c r="F23" s="12">
        <v>104.8</v>
      </c>
    </row>
    <row r="24" spans="1:6" x14ac:dyDescent="0.3">
      <c r="A24" s="16" t="s">
        <v>26</v>
      </c>
      <c r="B24" s="12">
        <v>4.53</v>
      </c>
      <c r="C24" s="12">
        <v>84.79</v>
      </c>
      <c r="D24" s="12">
        <f t="shared" si="1"/>
        <v>80.260000000000005</v>
      </c>
      <c r="E24" s="12">
        <f t="shared" si="0"/>
        <v>19.409999999999997</v>
      </c>
      <c r="F24" s="12">
        <v>104.2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BE8A-58BB-48A6-AD3B-213EB8B426B2}">
  <dimension ref="A1:I94"/>
  <sheetViews>
    <sheetView workbookViewId="0">
      <selection activeCell="F22" sqref="F22"/>
    </sheetView>
  </sheetViews>
  <sheetFormatPr defaultRowHeight="14.4" x14ac:dyDescent="0.3"/>
  <cols>
    <col min="2" max="2" width="10.21875" bestFit="1" customWidth="1"/>
  </cols>
  <sheetData>
    <row r="1" spans="1:9" ht="18" x14ac:dyDescent="0.35">
      <c r="A1" s="111" t="s">
        <v>6</v>
      </c>
      <c r="B1" s="112"/>
      <c r="D1" s="109" t="s">
        <v>29</v>
      </c>
      <c r="E1" s="109"/>
    </row>
    <row r="2" spans="1:9" x14ac:dyDescent="0.3">
      <c r="A2" s="24" t="s">
        <v>40</v>
      </c>
      <c r="B2" s="24" t="s">
        <v>62</v>
      </c>
      <c r="D2" s="12">
        <v>300</v>
      </c>
      <c r="E2" s="13">
        <v>6.23</v>
      </c>
    </row>
    <row r="3" spans="1:9" x14ac:dyDescent="0.3">
      <c r="A3" s="12">
        <v>10</v>
      </c>
      <c r="B3" s="13">
        <v>1.2</v>
      </c>
      <c r="D3" s="12">
        <v>320</v>
      </c>
      <c r="E3" s="13">
        <v>6.43</v>
      </c>
    </row>
    <row r="4" spans="1:9" x14ac:dyDescent="0.3">
      <c r="A4" s="12">
        <v>20</v>
      </c>
      <c r="B4" s="13">
        <v>1.7</v>
      </c>
      <c r="D4" s="12">
        <v>340</v>
      </c>
      <c r="E4" s="13">
        <v>6.55</v>
      </c>
    </row>
    <row r="5" spans="1:9" x14ac:dyDescent="0.3">
      <c r="A5" s="12">
        <v>40</v>
      </c>
      <c r="B5" s="13">
        <v>2.37</v>
      </c>
      <c r="D5" s="12">
        <v>360</v>
      </c>
      <c r="E5" s="13">
        <v>6.73</v>
      </c>
    </row>
    <row r="6" spans="1:9" x14ac:dyDescent="0.3">
      <c r="A6" s="12">
        <v>60</v>
      </c>
      <c r="B6" s="13">
        <v>2.9</v>
      </c>
      <c r="D6" s="12">
        <v>380</v>
      </c>
      <c r="E6" s="13">
        <v>6.6</v>
      </c>
    </row>
    <row r="7" spans="1:9" x14ac:dyDescent="0.3">
      <c r="A7" s="12">
        <v>80</v>
      </c>
      <c r="B7" s="13">
        <v>3.36</v>
      </c>
      <c r="D7" s="12">
        <v>400</v>
      </c>
      <c r="E7" s="13">
        <v>7.03</v>
      </c>
    </row>
    <row r="8" spans="1:9" x14ac:dyDescent="0.3">
      <c r="A8" s="12">
        <v>100</v>
      </c>
      <c r="B8" s="13">
        <v>3.73</v>
      </c>
      <c r="D8" s="12">
        <v>420</v>
      </c>
      <c r="E8" s="13">
        <v>7.18</v>
      </c>
    </row>
    <row r="9" spans="1:9" x14ac:dyDescent="0.3">
      <c r="A9" s="12">
        <v>120</v>
      </c>
      <c r="B9" s="13">
        <v>4.0999999999999996</v>
      </c>
      <c r="D9" s="12">
        <v>440</v>
      </c>
      <c r="E9" s="13">
        <v>7.3</v>
      </c>
    </row>
    <row r="10" spans="1:9" x14ac:dyDescent="0.3">
      <c r="A10" s="12">
        <v>140</v>
      </c>
      <c r="B10" s="13">
        <v>4.4000000000000004</v>
      </c>
      <c r="D10" s="12">
        <v>460</v>
      </c>
      <c r="E10" s="13">
        <v>7.44</v>
      </c>
    </row>
    <row r="11" spans="1:9" x14ac:dyDescent="0.3">
      <c r="A11" s="12">
        <v>160</v>
      </c>
      <c r="B11" s="13">
        <v>4.7</v>
      </c>
      <c r="D11" s="12">
        <v>480</v>
      </c>
      <c r="E11" s="13">
        <v>4.5599999999999996</v>
      </c>
    </row>
    <row r="12" spans="1:9" x14ac:dyDescent="0.3">
      <c r="A12" s="12">
        <v>180</v>
      </c>
      <c r="B12" s="13">
        <v>4.9400000000000004</v>
      </c>
      <c r="D12" s="12">
        <v>500</v>
      </c>
      <c r="E12" s="13">
        <v>7.7</v>
      </c>
    </row>
    <row r="13" spans="1:9" x14ac:dyDescent="0.3">
      <c r="A13" s="12">
        <v>200</v>
      </c>
      <c r="B13" s="13">
        <v>5.2</v>
      </c>
      <c r="D13" s="12">
        <v>520</v>
      </c>
      <c r="E13" s="13">
        <v>7.8</v>
      </c>
    </row>
    <row r="14" spans="1:9" x14ac:dyDescent="0.3">
      <c r="A14" s="12">
        <v>220</v>
      </c>
      <c r="B14" s="13">
        <v>5.4</v>
      </c>
      <c r="D14" s="12">
        <v>540</v>
      </c>
      <c r="E14" s="13">
        <v>7.92</v>
      </c>
      <c r="I14" s="22"/>
    </row>
    <row r="15" spans="1:9" x14ac:dyDescent="0.3">
      <c r="A15" s="12">
        <v>240</v>
      </c>
      <c r="B15" s="13">
        <v>5.62</v>
      </c>
      <c r="D15" s="12">
        <v>560</v>
      </c>
      <c r="E15" s="13">
        <v>8.02</v>
      </c>
    </row>
    <row r="16" spans="1:9" x14ac:dyDescent="0.3">
      <c r="A16" s="12">
        <v>260</v>
      </c>
      <c r="B16" s="13">
        <v>5.85</v>
      </c>
      <c r="D16" s="12">
        <v>580</v>
      </c>
      <c r="E16" s="13">
        <v>8.14</v>
      </c>
    </row>
    <row r="17" spans="1:5" x14ac:dyDescent="0.3">
      <c r="A17" s="12">
        <v>280</v>
      </c>
      <c r="B17" s="13">
        <v>6.05</v>
      </c>
      <c r="D17" s="12">
        <v>600</v>
      </c>
      <c r="E17" s="13">
        <v>8</v>
      </c>
    </row>
    <row r="18" spans="1:5" x14ac:dyDescent="0.3">
      <c r="A18" s="12">
        <v>300</v>
      </c>
      <c r="B18" s="13">
        <v>6.23</v>
      </c>
      <c r="D18" s="12">
        <v>620</v>
      </c>
      <c r="E18" s="13">
        <v>8.3000000000000007</v>
      </c>
    </row>
    <row r="19" spans="1:5" x14ac:dyDescent="0.3">
      <c r="A19" s="12">
        <v>320</v>
      </c>
      <c r="B19" s="13">
        <v>6.43</v>
      </c>
      <c r="D19" s="12">
        <v>640</v>
      </c>
      <c r="E19" s="13">
        <v>8.42</v>
      </c>
    </row>
    <row r="20" spans="1:5" x14ac:dyDescent="0.3">
      <c r="A20" s="12">
        <v>340</v>
      </c>
      <c r="B20" s="13">
        <v>6.55</v>
      </c>
      <c r="D20" s="12">
        <v>660</v>
      </c>
      <c r="E20" s="13">
        <v>8.5</v>
      </c>
    </row>
    <row r="21" spans="1:5" x14ac:dyDescent="0.3">
      <c r="A21" s="12">
        <v>360</v>
      </c>
      <c r="B21" s="13">
        <v>6.73</v>
      </c>
      <c r="D21" s="12">
        <v>680</v>
      </c>
      <c r="E21" s="13">
        <v>8.4</v>
      </c>
    </row>
    <row r="22" spans="1:5" x14ac:dyDescent="0.3">
      <c r="A22" s="12">
        <v>380</v>
      </c>
      <c r="B22" s="13">
        <v>6.6</v>
      </c>
      <c r="D22" s="12">
        <v>700</v>
      </c>
      <c r="E22" s="13">
        <v>8.67</v>
      </c>
    </row>
    <row r="23" spans="1:5" x14ac:dyDescent="0.3">
      <c r="A23" s="12">
        <v>400</v>
      </c>
      <c r="B23" s="13">
        <v>7.03</v>
      </c>
      <c r="D23" s="12">
        <v>720</v>
      </c>
      <c r="E23" s="13">
        <v>8.75</v>
      </c>
    </row>
    <row r="24" spans="1:5" x14ac:dyDescent="0.3">
      <c r="A24" s="12">
        <v>420</v>
      </c>
      <c r="B24" s="13">
        <v>7.18</v>
      </c>
      <c r="D24" s="12">
        <v>740</v>
      </c>
      <c r="E24" s="13">
        <v>8.82</v>
      </c>
    </row>
    <row r="25" spans="1:5" x14ac:dyDescent="0.3">
      <c r="A25" s="12">
        <v>440</v>
      </c>
      <c r="B25" s="13">
        <v>7.3</v>
      </c>
      <c r="D25" s="12">
        <v>760</v>
      </c>
      <c r="E25" s="13">
        <v>8.9</v>
      </c>
    </row>
    <row r="26" spans="1:5" x14ac:dyDescent="0.3">
      <c r="A26" s="12">
        <v>460</v>
      </c>
      <c r="B26" s="13">
        <v>7.44</v>
      </c>
      <c r="D26" s="12">
        <v>780</v>
      </c>
      <c r="E26" s="13">
        <v>8.9499999999999993</v>
      </c>
    </row>
    <row r="27" spans="1:5" x14ac:dyDescent="0.3">
      <c r="A27" s="12">
        <v>480</v>
      </c>
      <c r="B27" s="13">
        <v>4.5599999999999996</v>
      </c>
      <c r="D27" s="12">
        <v>800</v>
      </c>
      <c r="E27" s="13">
        <v>9.02</v>
      </c>
    </row>
    <row r="28" spans="1:5" x14ac:dyDescent="0.3">
      <c r="A28" s="12">
        <v>500</v>
      </c>
      <c r="B28" s="13">
        <v>7.7</v>
      </c>
      <c r="D28" s="12">
        <v>820</v>
      </c>
      <c r="E28" s="13">
        <v>9.1</v>
      </c>
    </row>
    <row r="29" spans="1:5" x14ac:dyDescent="0.3">
      <c r="A29" s="12">
        <v>520</v>
      </c>
      <c r="B29" s="13">
        <v>7.8</v>
      </c>
      <c r="D29" s="12">
        <v>840</v>
      </c>
      <c r="E29" s="13">
        <v>9.15</v>
      </c>
    </row>
    <row r="30" spans="1:5" x14ac:dyDescent="0.3">
      <c r="A30" s="12">
        <v>540</v>
      </c>
      <c r="B30" s="13">
        <v>7.92</v>
      </c>
      <c r="D30" s="12">
        <v>860</v>
      </c>
      <c r="E30" s="13">
        <v>9.1999999999999993</v>
      </c>
    </row>
    <row r="31" spans="1:5" x14ac:dyDescent="0.3">
      <c r="A31" s="12">
        <v>560</v>
      </c>
      <c r="B31" s="13">
        <v>8.02</v>
      </c>
      <c r="D31" s="12">
        <v>880</v>
      </c>
      <c r="E31" s="13">
        <v>9.25</v>
      </c>
    </row>
    <row r="32" spans="1:5" x14ac:dyDescent="0.3">
      <c r="A32" s="12">
        <v>580</v>
      </c>
      <c r="B32" s="13">
        <v>8.14</v>
      </c>
      <c r="D32" s="12">
        <v>900</v>
      </c>
      <c r="E32" s="13">
        <v>9.4499999999999993</v>
      </c>
    </row>
    <row r="33" spans="1:5" x14ac:dyDescent="0.3">
      <c r="A33" s="12">
        <v>600</v>
      </c>
      <c r="B33" s="13">
        <v>8</v>
      </c>
      <c r="D33" s="12">
        <v>920</v>
      </c>
      <c r="E33" s="13">
        <v>9.35</v>
      </c>
    </row>
    <row r="34" spans="1:5" x14ac:dyDescent="0.3">
      <c r="A34" s="12">
        <v>620</v>
      </c>
      <c r="B34" s="13">
        <v>8.3000000000000007</v>
      </c>
      <c r="D34" s="12">
        <v>940</v>
      </c>
      <c r="E34" s="13">
        <v>9.4</v>
      </c>
    </row>
    <row r="35" spans="1:5" x14ac:dyDescent="0.3">
      <c r="A35" s="12">
        <v>640</v>
      </c>
      <c r="B35" s="13">
        <v>8.42</v>
      </c>
      <c r="D35" s="12">
        <v>960</v>
      </c>
      <c r="E35" s="13">
        <v>9.4499999999999993</v>
      </c>
    </row>
    <row r="36" spans="1:5" x14ac:dyDescent="0.3">
      <c r="A36" s="12">
        <v>660</v>
      </c>
      <c r="B36" s="13">
        <v>8.5</v>
      </c>
      <c r="D36" s="12">
        <v>980</v>
      </c>
      <c r="E36" s="13">
        <v>9.48</v>
      </c>
    </row>
    <row r="37" spans="1:5" x14ac:dyDescent="0.3">
      <c r="A37" s="12">
        <v>680</v>
      </c>
      <c r="B37" s="13">
        <v>8.4</v>
      </c>
      <c r="D37" s="12">
        <v>1000</v>
      </c>
      <c r="E37" s="13">
        <v>9.5299999999999994</v>
      </c>
    </row>
    <row r="38" spans="1:5" x14ac:dyDescent="0.3">
      <c r="A38" s="12">
        <v>700</v>
      </c>
      <c r="B38" s="13">
        <v>8.67</v>
      </c>
      <c r="D38" s="12">
        <v>1020</v>
      </c>
      <c r="E38" s="13">
        <v>9.5500000000000007</v>
      </c>
    </row>
    <row r="39" spans="1:5" x14ac:dyDescent="0.3">
      <c r="A39" s="12">
        <v>720</v>
      </c>
      <c r="B39" s="13">
        <v>8.75</v>
      </c>
      <c r="D39" s="12">
        <v>1040</v>
      </c>
      <c r="E39" s="13">
        <v>9.6</v>
      </c>
    </row>
    <row r="40" spans="1:5" x14ac:dyDescent="0.3">
      <c r="A40" s="12">
        <v>740</v>
      </c>
      <c r="B40" s="13">
        <v>8.82</v>
      </c>
      <c r="D40" s="12">
        <v>1060</v>
      </c>
      <c r="E40" s="13">
        <v>9.5500000000000007</v>
      </c>
    </row>
    <row r="41" spans="1:5" x14ac:dyDescent="0.3">
      <c r="A41" s="12">
        <v>760</v>
      </c>
      <c r="B41" s="13">
        <v>8.9</v>
      </c>
      <c r="D41" s="12">
        <v>1080</v>
      </c>
      <c r="E41" s="13">
        <v>9.65</v>
      </c>
    </row>
    <row r="42" spans="1:5" x14ac:dyDescent="0.3">
      <c r="A42" s="12">
        <v>780</v>
      </c>
      <c r="B42" s="13">
        <v>8.9499999999999993</v>
      </c>
      <c r="D42" s="12">
        <v>1100</v>
      </c>
      <c r="E42" s="13">
        <v>9.68</v>
      </c>
    </row>
    <row r="43" spans="1:5" x14ac:dyDescent="0.3">
      <c r="A43" s="12">
        <v>800</v>
      </c>
      <c r="B43" s="13">
        <v>9.02</v>
      </c>
      <c r="D43" s="12">
        <v>1120</v>
      </c>
      <c r="E43" s="13">
        <v>9.6999999999999993</v>
      </c>
    </row>
    <row r="44" spans="1:5" x14ac:dyDescent="0.3">
      <c r="A44" s="12">
        <v>820</v>
      </c>
      <c r="B44" s="13">
        <v>9.1</v>
      </c>
      <c r="D44" s="12">
        <v>1140</v>
      </c>
      <c r="E44" s="13">
        <v>9.6</v>
      </c>
    </row>
    <row r="45" spans="1:5" x14ac:dyDescent="0.3">
      <c r="A45" s="12">
        <v>840</v>
      </c>
      <c r="B45" s="13">
        <v>9.15</v>
      </c>
      <c r="D45" s="12">
        <v>1160</v>
      </c>
      <c r="E45" s="13">
        <v>9.73</v>
      </c>
    </row>
    <row r="46" spans="1:5" x14ac:dyDescent="0.3">
      <c r="A46" s="12">
        <v>860</v>
      </c>
      <c r="B46" s="13">
        <v>9.1999999999999993</v>
      </c>
      <c r="D46" s="12">
        <v>1180</v>
      </c>
      <c r="E46" s="13">
        <v>9.75</v>
      </c>
    </row>
    <row r="47" spans="1:5" x14ac:dyDescent="0.3">
      <c r="A47" s="12">
        <v>880</v>
      </c>
      <c r="B47" s="13">
        <v>9.25</v>
      </c>
      <c r="D47" s="12">
        <v>1200</v>
      </c>
      <c r="E47" s="13">
        <v>9.65</v>
      </c>
    </row>
    <row r="48" spans="1:5" x14ac:dyDescent="0.3">
      <c r="A48" s="12">
        <v>900</v>
      </c>
      <c r="B48" s="13">
        <v>9.4499999999999993</v>
      </c>
      <c r="D48" s="12">
        <v>1220</v>
      </c>
      <c r="E48" s="13">
        <v>9.7799999999999994</v>
      </c>
    </row>
    <row r="49" spans="1:5" x14ac:dyDescent="0.3">
      <c r="A49" s="12">
        <v>920</v>
      </c>
      <c r="B49" s="13">
        <v>9.35</v>
      </c>
      <c r="D49" s="12">
        <v>1240</v>
      </c>
      <c r="E49" s="13">
        <v>9.77</v>
      </c>
    </row>
    <row r="50" spans="1:5" x14ac:dyDescent="0.3">
      <c r="A50" s="12">
        <v>940</v>
      </c>
      <c r="B50" s="13">
        <v>9.4</v>
      </c>
      <c r="D50" s="12">
        <v>1260</v>
      </c>
      <c r="E50" s="13">
        <v>9.8000000000000007</v>
      </c>
    </row>
    <row r="51" spans="1:5" x14ac:dyDescent="0.3">
      <c r="A51" s="12">
        <v>960</v>
      </c>
      <c r="B51" s="13">
        <v>9.4499999999999993</v>
      </c>
      <c r="D51" s="12">
        <v>1280</v>
      </c>
      <c r="E51" s="13">
        <v>9.8000000000000007</v>
      </c>
    </row>
    <row r="52" spans="1:5" x14ac:dyDescent="0.3">
      <c r="A52" s="12">
        <v>980</v>
      </c>
      <c r="B52" s="13">
        <v>9.48</v>
      </c>
      <c r="D52" s="12">
        <v>1300</v>
      </c>
      <c r="E52" s="13">
        <v>9.8000000000000007</v>
      </c>
    </row>
    <row r="53" spans="1:5" x14ac:dyDescent="0.3">
      <c r="A53" s="12">
        <v>1000</v>
      </c>
      <c r="B53" s="13">
        <v>9.5299999999999994</v>
      </c>
    </row>
    <row r="54" spans="1:5" x14ac:dyDescent="0.3">
      <c r="A54" s="12">
        <v>1020</v>
      </c>
      <c r="B54" s="13">
        <v>9.5500000000000007</v>
      </c>
    </row>
    <row r="55" spans="1:5" x14ac:dyDescent="0.3">
      <c r="A55" s="12">
        <v>1040</v>
      </c>
      <c r="B55" s="13">
        <v>9.6</v>
      </c>
    </row>
    <row r="56" spans="1:5" x14ac:dyDescent="0.3">
      <c r="A56" s="12">
        <v>1060</v>
      </c>
      <c r="B56" s="13">
        <v>9.5500000000000007</v>
      </c>
    </row>
    <row r="57" spans="1:5" x14ac:dyDescent="0.3">
      <c r="A57" s="12">
        <v>1080</v>
      </c>
      <c r="B57" s="13">
        <v>9.65</v>
      </c>
    </row>
    <row r="58" spans="1:5" x14ac:dyDescent="0.3">
      <c r="A58" s="12">
        <v>1100</v>
      </c>
      <c r="B58" s="13">
        <v>9.68</v>
      </c>
    </row>
    <row r="59" spans="1:5" x14ac:dyDescent="0.3">
      <c r="A59" s="12">
        <v>1120</v>
      </c>
      <c r="B59" s="13">
        <v>9.6999999999999993</v>
      </c>
    </row>
    <row r="60" spans="1:5" x14ac:dyDescent="0.3">
      <c r="A60" s="12">
        <v>1140</v>
      </c>
      <c r="B60" s="13">
        <v>9.6</v>
      </c>
    </row>
    <row r="61" spans="1:5" x14ac:dyDescent="0.3">
      <c r="A61" s="12">
        <v>1160</v>
      </c>
      <c r="B61" s="13">
        <v>9.73</v>
      </c>
    </row>
    <row r="62" spans="1:5" x14ac:dyDescent="0.3">
      <c r="A62" s="12">
        <v>1180</v>
      </c>
      <c r="B62" s="13">
        <v>9.75</v>
      </c>
    </row>
    <row r="63" spans="1:5" x14ac:dyDescent="0.3">
      <c r="A63" s="12">
        <v>1200</v>
      </c>
      <c r="B63" s="13">
        <v>9.65</v>
      </c>
    </row>
    <row r="64" spans="1:5" x14ac:dyDescent="0.3">
      <c r="A64" s="12">
        <v>1220</v>
      </c>
      <c r="B64" s="13">
        <v>9.7799999999999994</v>
      </c>
    </row>
    <row r="65" spans="1:2" x14ac:dyDescent="0.3">
      <c r="A65" s="12">
        <v>1240</v>
      </c>
      <c r="B65" s="13">
        <v>9.77</v>
      </c>
    </row>
    <row r="66" spans="1:2" x14ac:dyDescent="0.3">
      <c r="A66" s="12">
        <v>1260</v>
      </c>
      <c r="B66" s="13">
        <v>9.8000000000000007</v>
      </c>
    </row>
    <row r="67" spans="1:2" x14ac:dyDescent="0.3">
      <c r="A67" s="12">
        <v>1280</v>
      </c>
      <c r="B67" s="13">
        <v>9.8000000000000007</v>
      </c>
    </row>
    <row r="68" spans="1:2" x14ac:dyDescent="0.3">
      <c r="A68" s="12">
        <v>1300</v>
      </c>
      <c r="B68" s="13">
        <v>9.8000000000000007</v>
      </c>
    </row>
    <row r="69" spans="1:2" x14ac:dyDescent="0.3">
      <c r="A69" s="12">
        <v>1320</v>
      </c>
      <c r="B69" s="13">
        <v>9.75</v>
      </c>
    </row>
    <row r="70" spans="1:2" x14ac:dyDescent="0.3">
      <c r="A70" s="12">
        <v>1340</v>
      </c>
      <c r="B70" s="13">
        <v>9.8000000000000007</v>
      </c>
    </row>
    <row r="71" spans="1:2" x14ac:dyDescent="0.3">
      <c r="A71" s="12">
        <v>1360</v>
      </c>
      <c r="B71" s="13">
        <v>9.8000000000000007</v>
      </c>
    </row>
    <row r="72" spans="1:2" x14ac:dyDescent="0.3">
      <c r="A72" s="12">
        <v>1380</v>
      </c>
      <c r="B72" s="13">
        <v>9.76</v>
      </c>
    </row>
    <row r="73" spans="1:2" x14ac:dyDescent="0.3">
      <c r="A73" s="12">
        <v>1400</v>
      </c>
      <c r="B73" s="13">
        <v>9.7799999999999994</v>
      </c>
    </row>
    <row r="74" spans="1:2" x14ac:dyDescent="0.3">
      <c r="A74" s="12">
        <v>1420</v>
      </c>
      <c r="B74" s="13">
        <v>9.7799999999999994</v>
      </c>
    </row>
    <row r="75" spans="1:2" x14ac:dyDescent="0.3">
      <c r="A75" s="12">
        <v>1440</v>
      </c>
      <c r="B75" s="13">
        <v>9.7799999999999994</v>
      </c>
    </row>
    <row r="76" spans="1:2" x14ac:dyDescent="0.3">
      <c r="A76" s="12">
        <v>1460</v>
      </c>
      <c r="B76" s="13">
        <v>9.75</v>
      </c>
    </row>
    <row r="77" spans="1:2" x14ac:dyDescent="0.3">
      <c r="A77" s="12">
        <v>1480</v>
      </c>
      <c r="B77" s="13">
        <v>9.73</v>
      </c>
    </row>
    <row r="78" spans="1:2" x14ac:dyDescent="0.3">
      <c r="A78" s="12">
        <v>1500</v>
      </c>
      <c r="B78" s="13">
        <v>9.6</v>
      </c>
    </row>
    <row r="79" spans="1:2" x14ac:dyDescent="0.3">
      <c r="A79" s="12">
        <v>1520</v>
      </c>
      <c r="B79" s="13">
        <v>9.68</v>
      </c>
    </row>
    <row r="80" spans="1:2" x14ac:dyDescent="0.3">
      <c r="A80" s="12">
        <v>1540</v>
      </c>
      <c r="B80" s="13">
        <v>9.68</v>
      </c>
    </row>
    <row r="81" spans="1:2" x14ac:dyDescent="0.3">
      <c r="A81" s="12">
        <v>1560</v>
      </c>
      <c r="B81" s="13">
        <v>9.65</v>
      </c>
    </row>
    <row r="82" spans="1:2" x14ac:dyDescent="0.3">
      <c r="A82" s="12">
        <v>1580</v>
      </c>
      <c r="B82" s="13">
        <v>9.6</v>
      </c>
    </row>
    <row r="83" spans="1:2" x14ac:dyDescent="0.3">
      <c r="A83" s="12">
        <v>1600</v>
      </c>
      <c r="B83" s="13">
        <v>9.58</v>
      </c>
    </row>
    <row r="84" spans="1:2" x14ac:dyDescent="0.3">
      <c r="A84" s="12">
        <v>1620</v>
      </c>
      <c r="B84" s="13">
        <v>9.6</v>
      </c>
    </row>
    <row r="85" spans="1:2" x14ac:dyDescent="0.3">
      <c r="A85" s="12">
        <v>1640</v>
      </c>
      <c r="B85" s="13">
        <v>9.5</v>
      </c>
    </row>
    <row r="86" spans="1:2" x14ac:dyDescent="0.3">
      <c r="A86" s="12">
        <v>1660</v>
      </c>
      <c r="B86" s="13">
        <v>9.48</v>
      </c>
    </row>
    <row r="87" spans="1:2" x14ac:dyDescent="0.3">
      <c r="A87" s="12">
        <v>1680</v>
      </c>
      <c r="B87" s="13">
        <v>9.43</v>
      </c>
    </row>
    <row r="88" spans="1:2" x14ac:dyDescent="0.3">
      <c r="A88" s="12">
        <v>1700</v>
      </c>
      <c r="B88" s="13">
        <v>9.3800000000000008</v>
      </c>
    </row>
    <row r="89" spans="1:2" x14ac:dyDescent="0.3">
      <c r="A89" s="12">
        <v>1720</v>
      </c>
      <c r="B89" s="13">
        <v>9.33</v>
      </c>
    </row>
    <row r="90" spans="1:2" x14ac:dyDescent="0.3">
      <c r="A90" s="12">
        <v>1740</v>
      </c>
      <c r="B90" s="13">
        <v>9.3000000000000007</v>
      </c>
    </row>
    <row r="91" spans="1:2" x14ac:dyDescent="0.3">
      <c r="A91" s="12">
        <v>1760</v>
      </c>
      <c r="B91" s="13">
        <v>9.3800000000000008</v>
      </c>
    </row>
    <row r="92" spans="1:2" x14ac:dyDescent="0.3">
      <c r="A92" s="12">
        <v>1780</v>
      </c>
      <c r="B92" s="13">
        <v>9.17</v>
      </c>
    </row>
    <row r="93" spans="1:2" x14ac:dyDescent="0.3">
      <c r="A93" s="12">
        <v>1800</v>
      </c>
      <c r="B93" s="13">
        <v>9.1199999999999992</v>
      </c>
    </row>
    <row r="94" spans="1:2" x14ac:dyDescent="0.3">
      <c r="A94" s="12">
        <v>1820</v>
      </c>
      <c r="B94" s="13">
        <v>9.07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85E3-9C91-4DB5-AB7E-618C765274C0}">
  <dimension ref="A1:E37"/>
  <sheetViews>
    <sheetView workbookViewId="0">
      <selection activeCell="A20" activeCellId="1" sqref="A2:B2 A20:B37"/>
    </sheetView>
  </sheetViews>
  <sheetFormatPr defaultRowHeight="14.4" x14ac:dyDescent="0.3"/>
  <cols>
    <col min="2" max="2" width="10.21875" bestFit="1" customWidth="1"/>
  </cols>
  <sheetData>
    <row r="1" spans="1:5" ht="18" x14ac:dyDescent="0.35">
      <c r="A1" s="111" t="s">
        <v>7</v>
      </c>
      <c r="B1" s="112"/>
      <c r="D1" s="109" t="s">
        <v>7</v>
      </c>
      <c r="E1" s="109"/>
    </row>
    <row r="2" spans="1:5" x14ac:dyDescent="0.3">
      <c r="A2" s="24" t="s">
        <v>40</v>
      </c>
      <c r="B2" s="24" t="s">
        <v>62</v>
      </c>
      <c r="D2" s="11">
        <v>360</v>
      </c>
      <c r="E2" s="11">
        <v>2.5</v>
      </c>
    </row>
    <row r="3" spans="1:5" x14ac:dyDescent="0.3">
      <c r="A3" s="23">
        <v>5</v>
      </c>
      <c r="B3" s="23">
        <v>0.15</v>
      </c>
      <c r="D3" s="11">
        <v>380</v>
      </c>
      <c r="E3" s="11">
        <v>2.25</v>
      </c>
    </row>
    <row r="4" spans="1:5" x14ac:dyDescent="0.3">
      <c r="A4" s="23">
        <v>10</v>
      </c>
      <c r="B4" s="23">
        <v>0.25</v>
      </c>
      <c r="D4" s="11">
        <v>400</v>
      </c>
      <c r="E4" s="11">
        <v>2.1</v>
      </c>
    </row>
    <row r="5" spans="1:5" x14ac:dyDescent="0.3">
      <c r="A5" s="23">
        <v>15</v>
      </c>
      <c r="B5" s="23">
        <v>0.5</v>
      </c>
      <c r="D5" s="11">
        <v>420</v>
      </c>
      <c r="E5" s="11">
        <v>2</v>
      </c>
    </row>
    <row r="6" spans="1:5" x14ac:dyDescent="0.3">
      <c r="A6" s="23">
        <v>20</v>
      </c>
      <c r="B6" s="23">
        <v>0.6</v>
      </c>
      <c r="D6" s="11">
        <v>440</v>
      </c>
      <c r="E6" s="11">
        <v>1.9</v>
      </c>
    </row>
    <row r="7" spans="1:5" x14ac:dyDescent="0.3">
      <c r="A7" s="23">
        <v>25</v>
      </c>
      <c r="B7" s="23">
        <v>1</v>
      </c>
      <c r="D7" s="11">
        <v>450</v>
      </c>
      <c r="E7" s="11">
        <v>2</v>
      </c>
    </row>
    <row r="8" spans="1:5" x14ac:dyDescent="0.3">
      <c r="A8" s="23">
        <v>30</v>
      </c>
      <c r="B8" s="23">
        <v>1</v>
      </c>
      <c r="D8" s="11">
        <v>460</v>
      </c>
      <c r="E8" s="11">
        <v>2.1</v>
      </c>
    </row>
    <row r="9" spans="1:5" x14ac:dyDescent="0.3">
      <c r="A9" s="23">
        <v>40</v>
      </c>
      <c r="B9" s="23">
        <v>1.5</v>
      </c>
      <c r="D9" s="11">
        <v>470</v>
      </c>
      <c r="E9" s="11">
        <v>1.9</v>
      </c>
    </row>
    <row r="10" spans="1:5" x14ac:dyDescent="0.3">
      <c r="A10" s="23">
        <v>50</v>
      </c>
      <c r="B10" s="23">
        <v>1.6</v>
      </c>
      <c r="D10" s="11">
        <v>480</v>
      </c>
      <c r="E10" s="11">
        <v>2</v>
      </c>
    </row>
    <row r="11" spans="1:5" x14ac:dyDescent="0.3">
      <c r="A11" s="23">
        <v>60</v>
      </c>
      <c r="B11" s="23">
        <v>2.0499999999999998</v>
      </c>
      <c r="D11" s="11">
        <v>490</v>
      </c>
      <c r="E11" s="11">
        <v>2.0499999999999998</v>
      </c>
    </row>
    <row r="12" spans="1:5" x14ac:dyDescent="0.3">
      <c r="A12" s="23">
        <v>70</v>
      </c>
      <c r="B12" s="23">
        <v>2</v>
      </c>
      <c r="D12" s="11">
        <v>500</v>
      </c>
      <c r="E12" s="11">
        <v>2.25</v>
      </c>
    </row>
    <row r="13" spans="1:5" x14ac:dyDescent="0.3">
      <c r="A13" s="23">
        <v>80</v>
      </c>
      <c r="B13" s="23">
        <v>2.2000000000000002</v>
      </c>
      <c r="D13" s="11">
        <v>510</v>
      </c>
      <c r="E13" s="11">
        <v>2.25</v>
      </c>
    </row>
    <row r="14" spans="1:5" x14ac:dyDescent="0.3">
      <c r="A14" s="23">
        <v>90</v>
      </c>
      <c r="B14" s="23">
        <v>2.2999999999999998</v>
      </c>
      <c r="D14" s="11">
        <v>520</v>
      </c>
      <c r="E14" s="11">
        <v>2</v>
      </c>
    </row>
    <row r="15" spans="1:5" x14ac:dyDescent="0.3">
      <c r="A15" s="23">
        <v>100</v>
      </c>
      <c r="B15" s="23">
        <v>2.5</v>
      </c>
      <c r="D15" s="11">
        <v>530</v>
      </c>
      <c r="E15" s="11">
        <v>1.7</v>
      </c>
    </row>
    <row r="16" spans="1:5" x14ac:dyDescent="0.3">
      <c r="A16" s="23">
        <v>110</v>
      </c>
      <c r="B16" s="23">
        <v>1.75</v>
      </c>
      <c r="D16" s="11">
        <v>540</v>
      </c>
      <c r="E16" s="11">
        <v>1.25</v>
      </c>
    </row>
    <row r="17" spans="1:5" x14ac:dyDescent="0.3">
      <c r="A17" s="23">
        <v>120</v>
      </c>
      <c r="B17" s="23">
        <v>2.1</v>
      </c>
      <c r="D17" s="11">
        <v>550</v>
      </c>
      <c r="E17" s="11">
        <v>0.75</v>
      </c>
    </row>
    <row r="18" spans="1:5" x14ac:dyDescent="0.3">
      <c r="A18" s="23">
        <v>190</v>
      </c>
      <c r="B18" s="23">
        <v>2.15</v>
      </c>
      <c r="D18" s="11">
        <v>560</v>
      </c>
      <c r="E18" s="11">
        <v>1</v>
      </c>
    </row>
    <row r="19" spans="1:5" x14ac:dyDescent="0.3">
      <c r="A19" s="23">
        <v>200</v>
      </c>
      <c r="B19" s="23">
        <v>2.25</v>
      </c>
      <c r="D19" s="11">
        <v>570</v>
      </c>
      <c r="E19" s="11">
        <v>0.25</v>
      </c>
    </row>
    <row r="20" spans="1:5" x14ac:dyDescent="0.3">
      <c r="A20" s="23">
        <v>360</v>
      </c>
      <c r="B20" s="23">
        <v>2.5</v>
      </c>
    </row>
    <row r="21" spans="1:5" x14ac:dyDescent="0.3">
      <c r="A21" s="23">
        <v>380</v>
      </c>
      <c r="B21" s="23">
        <v>2.25</v>
      </c>
    </row>
    <row r="22" spans="1:5" x14ac:dyDescent="0.3">
      <c r="A22" s="23">
        <v>400</v>
      </c>
      <c r="B22" s="23">
        <v>2.1</v>
      </c>
    </row>
    <row r="23" spans="1:5" x14ac:dyDescent="0.3">
      <c r="A23" s="23">
        <v>420</v>
      </c>
      <c r="B23" s="23">
        <v>2</v>
      </c>
    </row>
    <row r="24" spans="1:5" x14ac:dyDescent="0.3">
      <c r="A24" s="23">
        <v>440</v>
      </c>
      <c r="B24" s="23">
        <v>1.9</v>
      </c>
    </row>
    <row r="25" spans="1:5" x14ac:dyDescent="0.3">
      <c r="A25" s="23">
        <v>450</v>
      </c>
      <c r="B25" s="23">
        <v>2</v>
      </c>
    </row>
    <row r="26" spans="1:5" x14ac:dyDescent="0.3">
      <c r="A26" s="23">
        <v>460</v>
      </c>
      <c r="B26" s="23">
        <v>2.1</v>
      </c>
    </row>
    <row r="27" spans="1:5" x14ac:dyDescent="0.3">
      <c r="A27" s="23">
        <v>470</v>
      </c>
      <c r="B27" s="23">
        <v>1.9</v>
      </c>
    </row>
    <row r="28" spans="1:5" x14ac:dyDescent="0.3">
      <c r="A28" s="23">
        <v>480</v>
      </c>
      <c r="B28" s="23">
        <v>2</v>
      </c>
    </row>
    <row r="29" spans="1:5" x14ac:dyDescent="0.3">
      <c r="A29" s="23">
        <v>490</v>
      </c>
      <c r="B29" s="23">
        <v>2.0499999999999998</v>
      </c>
    </row>
    <row r="30" spans="1:5" x14ac:dyDescent="0.3">
      <c r="A30" s="23">
        <v>500</v>
      </c>
      <c r="B30" s="23">
        <v>2.25</v>
      </c>
    </row>
    <row r="31" spans="1:5" x14ac:dyDescent="0.3">
      <c r="A31" s="23">
        <v>510</v>
      </c>
      <c r="B31" s="23">
        <v>2.25</v>
      </c>
    </row>
    <row r="32" spans="1:5" x14ac:dyDescent="0.3">
      <c r="A32" s="23">
        <v>520</v>
      </c>
      <c r="B32" s="23">
        <v>2</v>
      </c>
    </row>
    <row r="33" spans="1:2" x14ac:dyDescent="0.3">
      <c r="A33" s="23">
        <v>530</v>
      </c>
      <c r="B33" s="23">
        <v>1.7</v>
      </c>
    </row>
    <row r="34" spans="1:2" x14ac:dyDescent="0.3">
      <c r="A34" s="23">
        <v>540</v>
      </c>
      <c r="B34" s="23">
        <v>1.25</v>
      </c>
    </row>
    <row r="35" spans="1:2" x14ac:dyDescent="0.3">
      <c r="A35" s="23">
        <v>550</v>
      </c>
      <c r="B35" s="23">
        <v>0.75</v>
      </c>
    </row>
    <row r="36" spans="1:2" x14ac:dyDescent="0.3">
      <c r="A36" s="23">
        <v>560</v>
      </c>
      <c r="B36" s="23">
        <v>1</v>
      </c>
    </row>
    <row r="37" spans="1:2" x14ac:dyDescent="0.3">
      <c r="A37" s="23">
        <v>570</v>
      </c>
      <c r="B37" s="23">
        <v>0.25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8D90-4973-4EB6-B74E-B9CEAE1E30AC}">
  <dimension ref="A1:E93"/>
  <sheetViews>
    <sheetView zoomScaleNormal="100" workbookViewId="0">
      <selection activeCell="S12" sqref="S12"/>
    </sheetView>
  </sheetViews>
  <sheetFormatPr defaultRowHeight="14.4" x14ac:dyDescent="0.3"/>
  <cols>
    <col min="2" max="2" width="11" bestFit="1" customWidth="1"/>
  </cols>
  <sheetData>
    <row r="1" spans="1:5" ht="18" x14ac:dyDescent="0.35">
      <c r="A1" s="111" t="s">
        <v>8</v>
      </c>
      <c r="B1" s="112"/>
      <c r="D1" s="109" t="s">
        <v>64</v>
      </c>
      <c r="E1" s="109"/>
    </row>
    <row r="2" spans="1:5" ht="15.6" x14ac:dyDescent="0.3">
      <c r="A2" s="25" t="s">
        <v>40</v>
      </c>
      <c r="B2" s="25" t="s">
        <v>62</v>
      </c>
      <c r="D2" s="14">
        <v>200</v>
      </c>
      <c r="E2" s="13">
        <v>4.8499999999999996</v>
      </c>
    </row>
    <row r="3" spans="1:5" x14ac:dyDescent="0.3">
      <c r="A3" s="12">
        <v>10</v>
      </c>
      <c r="B3" s="12">
        <v>1.1000000000000001</v>
      </c>
      <c r="D3" s="14">
        <v>220</v>
      </c>
      <c r="E3" s="13">
        <v>5.05</v>
      </c>
    </row>
    <row r="4" spans="1:5" x14ac:dyDescent="0.3">
      <c r="A4" s="14">
        <v>20</v>
      </c>
      <c r="B4" s="13">
        <v>1.6</v>
      </c>
      <c r="D4" s="14">
        <v>240</v>
      </c>
      <c r="E4" s="13">
        <v>5.25</v>
      </c>
    </row>
    <row r="5" spans="1:5" x14ac:dyDescent="0.3">
      <c r="A5" s="14">
        <v>40</v>
      </c>
      <c r="B5" s="13">
        <v>2.25</v>
      </c>
      <c r="D5" s="14">
        <v>260</v>
      </c>
      <c r="E5" s="13">
        <v>5.45</v>
      </c>
    </row>
    <row r="6" spans="1:5" x14ac:dyDescent="0.3">
      <c r="A6" s="14">
        <v>60</v>
      </c>
      <c r="B6" s="13">
        <v>2.7</v>
      </c>
      <c r="D6" s="14">
        <v>280</v>
      </c>
      <c r="E6" s="13">
        <v>5.6</v>
      </c>
    </row>
    <row r="7" spans="1:5" x14ac:dyDescent="0.3">
      <c r="A7" s="14">
        <v>80</v>
      </c>
      <c r="B7" s="13">
        <v>3.15</v>
      </c>
      <c r="D7" s="14">
        <v>300</v>
      </c>
      <c r="E7" s="13">
        <v>5.8</v>
      </c>
    </row>
    <row r="8" spans="1:5" x14ac:dyDescent="0.3">
      <c r="A8" s="14">
        <v>100</v>
      </c>
      <c r="B8" s="13">
        <v>3.5</v>
      </c>
      <c r="D8" s="14">
        <v>320</v>
      </c>
      <c r="E8" s="13">
        <v>5.95</v>
      </c>
    </row>
    <row r="9" spans="1:5" x14ac:dyDescent="0.3">
      <c r="A9" s="14">
        <v>120</v>
      </c>
      <c r="B9" s="13">
        <v>3.8</v>
      </c>
      <c r="D9" s="14">
        <v>340</v>
      </c>
      <c r="E9" s="13">
        <v>6.15</v>
      </c>
    </row>
    <row r="10" spans="1:5" x14ac:dyDescent="0.3">
      <c r="A10" s="14">
        <v>140</v>
      </c>
      <c r="B10" s="13">
        <v>4.0999999999999996</v>
      </c>
      <c r="D10" s="14">
        <v>360</v>
      </c>
      <c r="E10" s="13">
        <v>6.3</v>
      </c>
    </row>
    <row r="11" spans="1:5" x14ac:dyDescent="0.3">
      <c r="A11" s="14">
        <v>160</v>
      </c>
      <c r="B11" s="13">
        <v>4.4000000000000004</v>
      </c>
      <c r="D11" s="14">
        <v>380</v>
      </c>
      <c r="E11" s="13">
        <v>6.4</v>
      </c>
    </row>
    <row r="12" spans="1:5" x14ac:dyDescent="0.3">
      <c r="A12" s="14">
        <v>180</v>
      </c>
      <c r="B12" s="13">
        <v>4.5999999999999996</v>
      </c>
      <c r="D12" s="14">
        <v>400</v>
      </c>
      <c r="E12" s="13">
        <v>6.5</v>
      </c>
    </row>
    <row r="13" spans="1:5" x14ac:dyDescent="0.3">
      <c r="A13" s="14">
        <v>200</v>
      </c>
      <c r="B13" s="13">
        <v>4.8499999999999996</v>
      </c>
      <c r="D13" s="14">
        <v>420</v>
      </c>
      <c r="E13" s="13">
        <v>6.7</v>
      </c>
    </row>
    <row r="14" spans="1:5" x14ac:dyDescent="0.3">
      <c r="A14" s="14">
        <v>220</v>
      </c>
      <c r="B14" s="13">
        <v>5.05</v>
      </c>
      <c r="D14" s="14">
        <v>440</v>
      </c>
      <c r="E14" s="13">
        <v>6.8</v>
      </c>
    </row>
    <row r="15" spans="1:5" x14ac:dyDescent="0.3">
      <c r="A15" s="14">
        <v>240</v>
      </c>
      <c r="B15" s="13">
        <v>5.25</v>
      </c>
      <c r="D15" s="14">
        <v>460</v>
      </c>
      <c r="E15" s="13">
        <v>6.9</v>
      </c>
    </row>
    <row r="16" spans="1:5" x14ac:dyDescent="0.3">
      <c r="A16" s="14">
        <v>260</v>
      </c>
      <c r="B16" s="13">
        <v>5.45</v>
      </c>
      <c r="D16" s="14">
        <v>480</v>
      </c>
      <c r="E16" s="13">
        <v>7</v>
      </c>
    </row>
    <row r="17" spans="1:5" x14ac:dyDescent="0.3">
      <c r="A17" s="14">
        <v>280</v>
      </c>
      <c r="B17" s="13">
        <v>5.6</v>
      </c>
      <c r="D17" s="14">
        <v>500</v>
      </c>
      <c r="E17" s="13">
        <v>7.15</v>
      </c>
    </row>
    <row r="18" spans="1:5" x14ac:dyDescent="0.3">
      <c r="A18" s="14">
        <v>300</v>
      </c>
      <c r="B18" s="13">
        <v>5.8</v>
      </c>
      <c r="D18" s="14">
        <v>520</v>
      </c>
      <c r="E18" s="13">
        <v>7.2</v>
      </c>
    </row>
    <row r="19" spans="1:5" x14ac:dyDescent="0.3">
      <c r="A19" s="14">
        <v>320</v>
      </c>
      <c r="B19" s="13">
        <v>5.95</v>
      </c>
      <c r="D19" s="14">
        <v>540</v>
      </c>
      <c r="E19" s="13">
        <v>7.4</v>
      </c>
    </row>
    <row r="20" spans="1:5" x14ac:dyDescent="0.3">
      <c r="A20" s="14">
        <v>340</v>
      </c>
      <c r="B20" s="13">
        <v>6.15</v>
      </c>
      <c r="D20" s="14">
        <v>560</v>
      </c>
      <c r="E20" s="13">
        <v>7.45</v>
      </c>
    </row>
    <row r="21" spans="1:5" x14ac:dyDescent="0.3">
      <c r="A21" s="14">
        <v>360</v>
      </c>
      <c r="B21" s="13">
        <v>6.3</v>
      </c>
      <c r="D21" s="14">
        <v>580</v>
      </c>
      <c r="E21" s="13">
        <v>7.55</v>
      </c>
    </row>
    <row r="22" spans="1:5" x14ac:dyDescent="0.3">
      <c r="A22" s="14">
        <v>380</v>
      </c>
      <c r="B22" s="13">
        <v>6.4</v>
      </c>
      <c r="D22" s="14">
        <v>600</v>
      </c>
      <c r="E22" s="13">
        <v>7.6</v>
      </c>
    </row>
    <row r="23" spans="1:5" x14ac:dyDescent="0.3">
      <c r="A23" s="14">
        <v>400</v>
      </c>
      <c r="B23" s="13">
        <v>6.5</v>
      </c>
      <c r="D23" s="14">
        <v>620</v>
      </c>
      <c r="E23" s="13">
        <v>7.7</v>
      </c>
    </row>
    <row r="24" spans="1:5" x14ac:dyDescent="0.3">
      <c r="A24" s="14">
        <v>420</v>
      </c>
      <c r="B24" s="13">
        <v>6.7</v>
      </c>
      <c r="D24" s="14">
        <v>640</v>
      </c>
      <c r="E24" s="13">
        <v>7.85</v>
      </c>
    </row>
    <row r="25" spans="1:5" x14ac:dyDescent="0.3">
      <c r="A25" s="14">
        <v>440</v>
      </c>
      <c r="B25" s="13">
        <v>6.8</v>
      </c>
      <c r="D25" s="14">
        <v>660</v>
      </c>
      <c r="E25" s="13">
        <v>7.9</v>
      </c>
    </row>
    <row r="26" spans="1:5" x14ac:dyDescent="0.3">
      <c r="A26" s="14">
        <v>460</v>
      </c>
      <c r="B26" s="13">
        <v>6.9</v>
      </c>
      <c r="D26" s="14">
        <v>680</v>
      </c>
      <c r="E26" s="13">
        <v>8</v>
      </c>
    </row>
    <row r="27" spans="1:5" x14ac:dyDescent="0.3">
      <c r="A27" s="14">
        <v>480</v>
      </c>
      <c r="B27" s="13">
        <v>7</v>
      </c>
      <c r="D27" s="14">
        <v>700</v>
      </c>
      <c r="E27" s="13">
        <v>7.9</v>
      </c>
    </row>
    <row r="28" spans="1:5" x14ac:dyDescent="0.3">
      <c r="A28" s="14">
        <v>500</v>
      </c>
      <c r="B28" s="13">
        <v>7.15</v>
      </c>
      <c r="D28" s="14">
        <v>720</v>
      </c>
      <c r="E28" s="13">
        <v>8.1</v>
      </c>
    </row>
    <row r="29" spans="1:5" x14ac:dyDescent="0.3">
      <c r="A29" s="14">
        <v>520</v>
      </c>
      <c r="B29" s="13">
        <v>7.2</v>
      </c>
      <c r="D29" s="14">
        <v>740</v>
      </c>
      <c r="E29" s="13">
        <v>8</v>
      </c>
    </row>
    <row r="30" spans="1:5" x14ac:dyDescent="0.3">
      <c r="A30" s="14">
        <v>540</v>
      </c>
      <c r="B30" s="13">
        <v>7.4</v>
      </c>
      <c r="D30" s="14">
        <v>760</v>
      </c>
      <c r="E30" s="13">
        <v>8.25</v>
      </c>
    </row>
    <row r="31" spans="1:5" x14ac:dyDescent="0.3">
      <c r="A31" s="14">
        <v>560</v>
      </c>
      <c r="B31" s="13">
        <v>7.45</v>
      </c>
      <c r="D31" s="14">
        <v>780</v>
      </c>
      <c r="E31" s="13">
        <v>8.3000000000000007</v>
      </c>
    </row>
    <row r="32" spans="1:5" x14ac:dyDescent="0.3">
      <c r="A32" s="14">
        <v>580</v>
      </c>
      <c r="B32" s="13">
        <v>7.55</v>
      </c>
      <c r="D32" s="14">
        <v>800</v>
      </c>
      <c r="E32" s="13">
        <v>8.4499999999999993</v>
      </c>
    </row>
    <row r="33" spans="1:5" x14ac:dyDescent="0.3">
      <c r="A33" s="14">
        <v>600</v>
      </c>
      <c r="B33" s="13">
        <v>7.6</v>
      </c>
      <c r="D33" s="14">
        <v>820</v>
      </c>
      <c r="E33" s="13">
        <v>8.4</v>
      </c>
    </row>
    <row r="34" spans="1:5" x14ac:dyDescent="0.3">
      <c r="A34" s="14">
        <v>620</v>
      </c>
      <c r="B34" s="13">
        <v>7.7</v>
      </c>
      <c r="D34" s="14">
        <v>840</v>
      </c>
      <c r="E34" s="13">
        <v>8.5</v>
      </c>
    </row>
    <row r="35" spans="1:5" x14ac:dyDescent="0.3">
      <c r="A35" s="14">
        <v>640</v>
      </c>
      <c r="B35" s="13">
        <v>7.85</v>
      </c>
      <c r="D35" s="14">
        <v>860</v>
      </c>
      <c r="E35" s="13">
        <v>8.4499999999999993</v>
      </c>
    </row>
    <row r="36" spans="1:5" x14ac:dyDescent="0.3">
      <c r="A36" s="14">
        <v>660</v>
      </c>
      <c r="B36" s="13">
        <v>7.9</v>
      </c>
      <c r="D36" s="14">
        <v>880</v>
      </c>
      <c r="E36" s="13">
        <v>8.5500000000000007</v>
      </c>
    </row>
    <row r="37" spans="1:5" x14ac:dyDescent="0.3">
      <c r="A37" s="14">
        <v>680</v>
      </c>
      <c r="B37" s="13">
        <v>8</v>
      </c>
      <c r="D37" s="14">
        <v>900</v>
      </c>
      <c r="E37" s="13">
        <v>8.6</v>
      </c>
    </row>
    <row r="38" spans="1:5" x14ac:dyDescent="0.3">
      <c r="A38" s="14">
        <v>700</v>
      </c>
      <c r="B38" s="13">
        <v>7.9</v>
      </c>
      <c r="D38" s="14">
        <v>920</v>
      </c>
      <c r="E38" s="13">
        <v>8.65</v>
      </c>
    </row>
    <row r="39" spans="1:5" x14ac:dyDescent="0.3">
      <c r="A39" s="14">
        <v>720</v>
      </c>
      <c r="B39" s="13">
        <v>8.1</v>
      </c>
      <c r="D39" s="14">
        <v>940</v>
      </c>
      <c r="E39" s="13">
        <v>8.6999999999999993</v>
      </c>
    </row>
    <row r="40" spans="1:5" x14ac:dyDescent="0.3">
      <c r="A40" s="14">
        <v>740</v>
      </c>
      <c r="B40" s="13">
        <v>8</v>
      </c>
      <c r="D40" s="14">
        <v>960</v>
      </c>
      <c r="E40" s="13">
        <v>8.65</v>
      </c>
    </row>
    <row r="41" spans="1:5" x14ac:dyDescent="0.3">
      <c r="A41" s="14">
        <v>760</v>
      </c>
      <c r="B41" s="13">
        <v>8.25</v>
      </c>
      <c r="D41" s="14">
        <v>980</v>
      </c>
      <c r="E41" s="13">
        <v>8.75</v>
      </c>
    </row>
    <row r="42" spans="1:5" x14ac:dyDescent="0.3">
      <c r="A42" s="14">
        <v>780</v>
      </c>
      <c r="B42" s="13">
        <v>8.3000000000000007</v>
      </c>
      <c r="D42" s="14">
        <v>1000</v>
      </c>
      <c r="E42" s="13">
        <v>8.8000000000000007</v>
      </c>
    </row>
    <row r="43" spans="1:5" x14ac:dyDescent="0.3">
      <c r="A43" s="14">
        <v>800</v>
      </c>
      <c r="B43" s="13">
        <v>8.4499999999999993</v>
      </c>
      <c r="D43" s="14">
        <v>1020</v>
      </c>
      <c r="E43" s="13">
        <v>8.85</v>
      </c>
    </row>
    <row r="44" spans="1:5" x14ac:dyDescent="0.3">
      <c r="A44" s="14">
        <v>820</v>
      </c>
      <c r="B44" s="13">
        <v>8.4</v>
      </c>
      <c r="D44" s="14">
        <v>1040</v>
      </c>
      <c r="E44" s="13">
        <v>8.75</v>
      </c>
    </row>
    <row r="45" spans="1:5" x14ac:dyDescent="0.3">
      <c r="A45" s="14">
        <v>840</v>
      </c>
      <c r="B45" s="13">
        <v>8.5</v>
      </c>
      <c r="D45" s="14">
        <v>1060</v>
      </c>
      <c r="E45" s="13">
        <v>8.85</v>
      </c>
    </row>
    <row r="46" spans="1:5" x14ac:dyDescent="0.3">
      <c r="A46" s="14">
        <v>860</v>
      </c>
      <c r="B46" s="13">
        <v>8.4499999999999993</v>
      </c>
      <c r="D46" s="14">
        <v>1080</v>
      </c>
      <c r="E46" s="13">
        <v>8.8000000000000007</v>
      </c>
    </row>
    <row r="47" spans="1:5" x14ac:dyDescent="0.3">
      <c r="A47" s="14">
        <v>880</v>
      </c>
      <c r="B47" s="13">
        <v>8.5500000000000007</v>
      </c>
      <c r="D47" s="14">
        <v>1100</v>
      </c>
      <c r="E47" s="13">
        <v>8.85</v>
      </c>
    </row>
    <row r="48" spans="1:5" x14ac:dyDescent="0.3">
      <c r="A48" s="14">
        <v>900</v>
      </c>
      <c r="B48" s="13">
        <v>8.6</v>
      </c>
      <c r="D48" s="14">
        <v>1120</v>
      </c>
      <c r="E48" s="13">
        <v>8.85</v>
      </c>
    </row>
    <row r="49" spans="1:5" x14ac:dyDescent="0.3">
      <c r="A49" s="14">
        <v>920</v>
      </c>
      <c r="B49" s="13">
        <v>8.65</v>
      </c>
      <c r="D49" s="14">
        <v>1140</v>
      </c>
      <c r="E49" s="13">
        <v>8.9</v>
      </c>
    </row>
    <row r="50" spans="1:5" x14ac:dyDescent="0.3">
      <c r="A50" s="14">
        <v>940</v>
      </c>
      <c r="B50" s="13">
        <v>8.6999999999999993</v>
      </c>
      <c r="D50" s="14">
        <v>1160</v>
      </c>
      <c r="E50" s="13">
        <v>8.9499999999999993</v>
      </c>
    </row>
    <row r="51" spans="1:5" x14ac:dyDescent="0.3">
      <c r="A51" s="14">
        <v>960</v>
      </c>
      <c r="B51" s="13">
        <v>8.65</v>
      </c>
      <c r="D51" s="14">
        <v>1180</v>
      </c>
      <c r="E51" s="13">
        <v>8.85</v>
      </c>
    </row>
    <row r="52" spans="1:5" x14ac:dyDescent="0.3">
      <c r="A52" s="14">
        <v>980</v>
      </c>
      <c r="B52" s="13">
        <v>8.75</v>
      </c>
      <c r="D52" s="14">
        <v>1200</v>
      </c>
      <c r="E52" s="13">
        <v>8.8000000000000007</v>
      </c>
    </row>
    <row r="53" spans="1:5" x14ac:dyDescent="0.3">
      <c r="A53" s="14">
        <v>1000</v>
      </c>
      <c r="B53" s="13">
        <v>8.8000000000000007</v>
      </c>
      <c r="D53" s="14">
        <v>1220</v>
      </c>
      <c r="E53" s="13">
        <v>8.9</v>
      </c>
    </row>
    <row r="54" spans="1:5" x14ac:dyDescent="0.3">
      <c r="A54" s="14">
        <v>1020</v>
      </c>
      <c r="B54" s="13">
        <v>8.85</v>
      </c>
      <c r="D54" s="14">
        <v>1240</v>
      </c>
      <c r="E54" s="13">
        <v>9</v>
      </c>
    </row>
    <row r="55" spans="1:5" x14ac:dyDescent="0.3">
      <c r="A55" s="14">
        <v>1040</v>
      </c>
      <c r="B55" s="13">
        <v>8.75</v>
      </c>
      <c r="D55" s="14">
        <v>1260</v>
      </c>
      <c r="E55" s="13">
        <v>8.9</v>
      </c>
    </row>
    <row r="56" spans="1:5" x14ac:dyDescent="0.3">
      <c r="A56" s="14">
        <v>1060</v>
      </c>
      <c r="B56" s="13">
        <v>8.85</v>
      </c>
      <c r="D56" s="14">
        <v>1280</v>
      </c>
      <c r="E56" s="13">
        <v>8.8000000000000007</v>
      </c>
    </row>
    <row r="57" spans="1:5" x14ac:dyDescent="0.3">
      <c r="A57" s="14">
        <v>1080</v>
      </c>
      <c r="B57" s="13">
        <v>8.8000000000000007</v>
      </c>
      <c r="D57" s="14">
        <v>1300</v>
      </c>
      <c r="E57" s="13">
        <v>9</v>
      </c>
    </row>
    <row r="58" spans="1:5" x14ac:dyDescent="0.3">
      <c r="A58" s="14">
        <v>1100</v>
      </c>
      <c r="B58" s="13">
        <v>8.85</v>
      </c>
    </row>
    <row r="59" spans="1:5" x14ac:dyDescent="0.3">
      <c r="A59" s="14">
        <v>1120</v>
      </c>
      <c r="B59" s="13">
        <v>8.85</v>
      </c>
    </row>
    <row r="60" spans="1:5" x14ac:dyDescent="0.3">
      <c r="A60" s="14">
        <v>1140</v>
      </c>
      <c r="B60" s="13">
        <v>8.9</v>
      </c>
    </row>
    <row r="61" spans="1:5" x14ac:dyDescent="0.3">
      <c r="A61" s="14">
        <v>1160</v>
      </c>
      <c r="B61" s="13">
        <v>8.9499999999999993</v>
      </c>
    </row>
    <row r="62" spans="1:5" x14ac:dyDescent="0.3">
      <c r="A62" s="14">
        <v>1180</v>
      </c>
      <c r="B62" s="13">
        <v>8.85</v>
      </c>
    </row>
    <row r="63" spans="1:5" x14ac:dyDescent="0.3">
      <c r="A63" s="14">
        <v>1200</v>
      </c>
      <c r="B63" s="13">
        <v>8.8000000000000007</v>
      </c>
    </row>
    <row r="64" spans="1:5" x14ac:dyDescent="0.3">
      <c r="A64" s="14">
        <v>1220</v>
      </c>
      <c r="B64" s="13">
        <v>8.9</v>
      </c>
    </row>
    <row r="65" spans="1:2" x14ac:dyDescent="0.3">
      <c r="A65" s="14">
        <v>1240</v>
      </c>
      <c r="B65" s="13">
        <v>9</v>
      </c>
    </row>
    <row r="66" spans="1:2" x14ac:dyDescent="0.3">
      <c r="A66" s="14">
        <v>1260</v>
      </c>
      <c r="B66" s="13">
        <v>8.9</v>
      </c>
    </row>
    <row r="67" spans="1:2" x14ac:dyDescent="0.3">
      <c r="A67" s="14">
        <v>1280</v>
      </c>
      <c r="B67" s="13">
        <v>8.8000000000000007</v>
      </c>
    </row>
    <row r="68" spans="1:2" x14ac:dyDescent="0.3">
      <c r="A68" s="14">
        <v>1300</v>
      </c>
      <c r="B68" s="13">
        <v>9</v>
      </c>
    </row>
    <row r="69" spans="1:2" x14ac:dyDescent="0.3">
      <c r="A69" s="14">
        <v>1320</v>
      </c>
      <c r="B69" s="13">
        <v>9</v>
      </c>
    </row>
    <row r="70" spans="1:2" x14ac:dyDescent="0.3">
      <c r="A70" s="14">
        <v>1340</v>
      </c>
      <c r="B70" s="13">
        <v>8.8000000000000007</v>
      </c>
    </row>
    <row r="71" spans="1:2" x14ac:dyDescent="0.3">
      <c r="A71" s="14">
        <v>1360</v>
      </c>
      <c r="B71" s="13">
        <v>8.9499999999999993</v>
      </c>
    </row>
    <row r="72" spans="1:2" x14ac:dyDescent="0.3">
      <c r="A72" s="14">
        <v>1380</v>
      </c>
      <c r="B72" s="13">
        <v>9</v>
      </c>
    </row>
    <row r="73" spans="1:2" x14ac:dyDescent="0.3">
      <c r="A73" s="14">
        <v>1400</v>
      </c>
      <c r="B73" s="13">
        <v>8.9499999999999993</v>
      </c>
    </row>
    <row r="74" spans="1:2" x14ac:dyDescent="0.3">
      <c r="A74" s="14">
        <v>1420</v>
      </c>
      <c r="B74" s="13">
        <v>9</v>
      </c>
    </row>
    <row r="75" spans="1:2" x14ac:dyDescent="0.3">
      <c r="A75" s="14">
        <v>1440</v>
      </c>
      <c r="B75" s="13">
        <v>8.9499999999999993</v>
      </c>
    </row>
    <row r="76" spans="1:2" x14ac:dyDescent="0.3">
      <c r="A76" s="14">
        <v>1460</v>
      </c>
      <c r="B76" s="13">
        <v>8.9</v>
      </c>
    </row>
    <row r="77" spans="1:2" x14ac:dyDescent="0.3">
      <c r="A77" s="14">
        <v>1480</v>
      </c>
      <c r="B77" s="13">
        <v>8.8000000000000007</v>
      </c>
    </row>
    <row r="78" spans="1:2" x14ac:dyDescent="0.3">
      <c r="A78" s="14">
        <v>1500</v>
      </c>
      <c r="B78" s="13">
        <v>8.8000000000000007</v>
      </c>
    </row>
    <row r="79" spans="1:2" x14ac:dyDescent="0.3">
      <c r="A79" s="14">
        <v>1520</v>
      </c>
      <c r="B79" s="13">
        <v>8.75</v>
      </c>
    </row>
    <row r="80" spans="1:2" x14ac:dyDescent="0.3">
      <c r="A80" s="14">
        <v>1540</v>
      </c>
      <c r="B80" s="13">
        <v>9</v>
      </c>
    </row>
    <row r="81" spans="1:2" x14ac:dyDescent="0.3">
      <c r="A81" s="14">
        <v>1560</v>
      </c>
      <c r="B81" s="13">
        <v>8.65</v>
      </c>
    </row>
    <row r="82" spans="1:2" x14ac:dyDescent="0.3">
      <c r="A82" s="14">
        <v>1580</v>
      </c>
      <c r="B82" s="13">
        <v>8.5</v>
      </c>
    </row>
    <row r="83" spans="1:2" x14ac:dyDescent="0.3">
      <c r="A83" s="14">
        <v>1600</v>
      </c>
      <c r="B83" s="13">
        <v>8.85</v>
      </c>
    </row>
    <row r="84" spans="1:2" x14ac:dyDescent="0.3">
      <c r="A84" s="14">
        <v>1620</v>
      </c>
      <c r="B84" s="13">
        <v>8.6999999999999993</v>
      </c>
    </row>
    <row r="85" spans="1:2" x14ac:dyDescent="0.3">
      <c r="A85" s="14">
        <v>1640</v>
      </c>
      <c r="B85" s="13">
        <v>8.6</v>
      </c>
    </row>
    <row r="86" spans="1:2" x14ac:dyDescent="0.3">
      <c r="A86" s="14">
        <v>1660</v>
      </c>
      <c r="B86" s="13">
        <v>8.6</v>
      </c>
    </row>
    <row r="87" spans="1:2" x14ac:dyDescent="0.3">
      <c r="A87" s="14">
        <v>1680</v>
      </c>
      <c r="B87" s="13">
        <v>8.5</v>
      </c>
    </row>
    <row r="88" spans="1:2" x14ac:dyDescent="0.3">
      <c r="A88" s="14">
        <v>1700</v>
      </c>
      <c r="B88" s="13">
        <v>8.4499999999999993</v>
      </c>
    </row>
    <row r="89" spans="1:2" x14ac:dyDescent="0.3">
      <c r="A89" s="14">
        <v>1720</v>
      </c>
      <c r="B89" s="13">
        <v>8.4</v>
      </c>
    </row>
    <row r="90" spans="1:2" x14ac:dyDescent="0.3">
      <c r="A90" s="14">
        <v>1740</v>
      </c>
      <c r="B90" s="13">
        <v>8.35</v>
      </c>
    </row>
    <row r="91" spans="1:2" x14ac:dyDescent="0.3">
      <c r="A91" s="14">
        <v>1760</v>
      </c>
      <c r="B91" s="13">
        <v>8.4</v>
      </c>
    </row>
    <row r="92" spans="1:2" x14ac:dyDescent="0.3">
      <c r="A92" s="14">
        <v>1780</v>
      </c>
      <c r="B92" s="13">
        <v>8.25</v>
      </c>
    </row>
    <row r="93" spans="1:2" x14ac:dyDescent="0.3">
      <c r="A93" s="14">
        <v>1800</v>
      </c>
      <c r="B93" s="13">
        <v>8.15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0EED-46EA-4051-815E-4E54F8C2818F}">
  <dimension ref="A1:E38"/>
  <sheetViews>
    <sheetView workbookViewId="0">
      <selection activeCell="A23" activeCellId="1" sqref="A2:B2 A23:B34"/>
    </sheetView>
  </sheetViews>
  <sheetFormatPr defaultRowHeight="14.4" x14ac:dyDescent="0.3"/>
  <cols>
    <col min="2" max="2" width="11" bestFit="1" customWidth="1"/>
  </cols>
  <sheetData>
    <row r="1" spans="1:5" ht="18" x14ac:dyDescent="0.3">
      <c r="A1" s="113" t="s">
        <v>9</v>
      </c>
      <c r="B1" s="114"/>
      <c r="D1" s="109" t="s">
        <v>9</v>
      </c>
      <c r="E1" s="109"/>
    </row>
    <row r="2" spans="1:5" ht="15.6" x14ac:dyDescent="0.3">
      <c r="A2" s="25" t="s">
        <v>40</v>
      </c>
      <c r="B2" s="25" t="s">
        <v>62</v>
      </c>
      <c r="D2" s="11">
        <v>105</v>
      </c>
      <c r="E2" s="11">
        <v>1.35</v>
      </c>
    </row>
    <row r="3" spans="1:5" x14ac:dyDescent="0.3">
      <c r="A3" s="12">
        <v>5</v>
      </c>
      <c r="B3" s="12">
        <v>0.15</v>
      </c>
      <c r="D3" s="11">
        <v>110</v>
      </c>
      <c r="E3" s="11">
        <v>1.35</v>
      </c>
    </row>
    <row r="4" spans="1:5" x14ac:dyDescent="0.3">
      <c r="A4" s="12">
        <v>10</v>
      </c>
      <c r="B4" s="12">
        <v>0.25</v>
      </c>
      <c r="D4" s="11">
        <v>115</v>
      </c>
      <c r="E4" s="11">
        <v>1.2</v>
      </c>
    </row>
    <row r="5" spans="1:5" x14ac:dyDescent="0.3">
      <c r="A5" s="12">
        <v>15</v>
      </c>
      <c r="B5" s="12">
        <v>0.45</v>
      </c>
      <c r="D5" s="11">
        <v>120</v>
      </c>
      <c r="E5" s="11">
        <v>1.3</v>
      </c>
    </row>
    <row r="6" spans="1:5" x14ac:dyDescent="0.3">
      <c r="A6" s="12">
        <v>20</v>
      </c>
      <c r="B6" s="12">
        <v>0.65</v>
      </c>
      <c r="D6" s="11">
        <v>125</v>
      </c>
      <c r="E6" s="11">
        <v>1.25</v>
      </c>
    </row>
    <row r="7" spans="1:5" x14ac:dyDescent="0.3">
      <c r="A7" s="12">
        <v>25</v>
      </c>
      <c r="B7" s="12">
        <v>1.25</v>
      </c>
      <c r="D7" s="11">
        <v>130</v>
      </c>
      <c r="E7" s="11">
        <v>1</v>
      </c>
    </row>
    <row r="8" spans="1:5" x14ac:dyDescent="0.3">
      <c r="A8" s="12">
        <v>30</v>
      </c>
      <c r="B8" s="12">
        <v>1.25</v>
      </c>
      <c r="D8" s="11">
        <v>135</v>
      </c>
      <c r="E8" s="11">
        <v>0.95</v>
      </c>
    </row>
    <row r="9" spans="1:5" x14ac:dyDescent="0.3">
      <c r="A9" s="12">
        <v>35</v>
      </c>
      <c r="B9" s="12">
        <v>1.25</v>
      </c>
      <c r="D9" s="11">
        <v>140</v>
      </c>
      <c r="E9" s="11">
        <v>0.85</v>
      </c>
    </row>
    <row r="10" spans="1:5" x14ac:dyDescent="0.3">
      <c r="A10" s="12">
        <v>40</v>
      </c>
      <c r="B10" s="12">
        <v>1.25</v>
      </c>
      <c r="D10" s="11">
        <v>145</v>
      </c>
      <c r="E10" s="11">
        <v>0.85</v>
      </c>
    </row>
    <row r="11" spans="1:5" x14ac:dyDescent="0.3">
      <c r="A11" s="12">
        <v>45</v>
      </c>
      <c r="B11" s="12">
        <v>1.35</v>
      </c>
      <c r="D11" s="11">
        <v>150</v>
      </c>
      <c r="E11" s="11">
        <v>0.55000000000000004</v>
      </c>
    </row>
    <row r="12" spans="1:5" x14ac:dyDescent="0.3">
      <c r="A12" s="12">
        <v>50</v>
      </c>
      <c r="B12" s="12">
        <v>1.35</v>
      </c>
      <c r="D12" s="11">
        <v>155</v>
      </c>
      <c r="E12" s="11">
        <v>0.3</v>
      </c>
    </row>
    <row r="13" spans="1:5" x14ac:dyDescent="0.3">
      <c r="A13" s="12">
        <v>55</v>
      </c>
      <c r="B13" s="12">
        <v>1.45</v>
      </c>
      <c r="D13" s="11">
        <v>160</v>
      </c>
      <c r="E13" s="11">
        <v>0.3</v>
      </c>
    </row>
    <row r="14" spans="1:5" x14ac:dyDescent="0.3">
      <c r="A14" s="12">
        <v>60</v>
      </c>
      <c r="B14" s="12">
        <v>1.25</v>
      </c>
    </row>
    <row r="15" spans="1:5" x14ac:dyDescent="0.3">
      <c r="A15" s="12">
        <v>65</v>
      </c>
      <c r="B15" s="12">
        <v>1.3</v>
      </c>
    </row>
    <row r="16" spans="1:5" x14ac:dyDescent="0.3">
      <c r="A16" s="12">
        <v>70</v>
      </c>
      <c r="B16" s="12">
        <v>1.4</v>
      </c>
    </row>
    <row r="17" spans="1:2" x14ac:dyDescent="0.3">
      <c r="A17" s="12">
        <v>75</v>
      </c>
      <c r="B17" s="12">
        <v>1.4</v>
      </c>
    </row>
    <row r="18" spans="1:2" x14ac:dyDescent="0.3">
      <c r="A18" s="12">
        <v>80</v>
      </c>
      <c r="B18" s="12">
        <v>2.1</v>
      </c>
    </row>
    <row r="19" spans="1:2" x14ac:dyDescent="0.3">
      <c r="A19" s="12">
        <v>85</v>
      </c>
      <c r="B19" s="12">
        <v>2</v>
      </c>
    </row>
    <row r="20" spans="1:2" x14ac:dyDescent="0.3">
      <c r="A20" s="12">
        <v>90</v>
      </c>
      <c r="B20" s="12">
        <v>1.7</v>
      </c>
    </row>
    <row r="21" spans="1:2" x14ac:dyDescent="0.3">
      <c r="A21" s="12">
        <v>95</v>
      </c>
      <c r="B21" s="12">
        <v>1.45</v>
      </c>
    </row>
    <row r="22" spans="1:2" x14ac:dyDescent="0.3">
      <c r="A22" s="12">
        <v>100</v>
      </c>
      <c r="B22" s="12">
        <v>1.5</v>
      </c>
    </row>
    <row r="23" spans="1:2" x14ac:dyDescent="0.3">
      <c r="A23" s="12">
        <v>105</v>
      </c>
      <c r="B23" s="12">
        <v>1.35</v>
      </c>
    </row>
    <row r="24" spans="1:2" x14ac:dyDescent="0.3">
      <c r="A24" s="12">
        <v>110</v>
      </c>
      <c r="B24" s="12">
        <v>1.35</v>
      </c>
    </row>
    <row r="25" spans="1:2" x14ac:dyDescent="0.3">
      <c r="A25" s="12">
        <v>115</v>
      </c>
      <c r="B25" s="12">
        <v>1.2</v>
      </c>
    </row>
    <row r="26" spans="1:2" x14ac:dyDescent="0.3">
      <c r="A26" s="12">
        <v>120</v>
      </c>
      <c r="B26" s="12">
        <v>1.3</v>
      </c>
    </row>
    <row r="27" spans="1:2" x14ac:dyDescent="0.3">
      <c r="A27" s="12">
        <v>125</v>
      </c>
      <c r="B27" s="12">
        <v>1.25</v>
      </c>
    </row>
    <row r="28" spans="1:2" x14ac:dyDescent="0.3">
      <c r="A28" s="12">
        <v>130</v>
      </c>
      <c r="B28" s="12">
        <v>1</v>
      </c>
    </row>
    <row r="29" spans="1:2" x14ac:dyDescent="0.3">
      <c r="A29" s="12">
        <v>135</v>
      </c>
      <c r="B29" s="12">
        <v>0.95</v>
      </c>
    </row>
    <row r="30" spans="1:2" x14ac:dyDescent="0.3">
      <c r="A30" s="12">
        <v>140</v>
      </c>
      <c r="B30" s="12">
        <v>0.85</v>
      </c>
    </row>
    <row r="31" spans="1:2" x14ac:dyDescent="0.3">
      <c r="A31" s="12">
        <v>145</v>
      </c>
      <c r="B31" s="12">
        <v>0.85</v>
      </c>
    </row>
    <row r="32" spans="1:2" x14ac:dyDescent="0.3">
      <c r="A32" s="12">
        <v>150</v>
      </c>
      <c r="B32" s="12">
        <v>0.55000000000000004</v>
      </c>
    </row>
    <row r="33" spans="1:2" x14ac:dyDescent="0.3">
      <c r="A33" s="12">
        <v>155</v>
      </c>
      <c r="B33" s="12">
        <v>0.3</v>
      </c>
    </row>
    <row r="34" spans="1:2" x14ac:dyDescent="0.3">
      <c r="A34" s="12">
        <v>160</v>
      </c>
      <c r="B34" s="12">
        <v>0.3</v>
      </c>
    </row>
    <row r="35" spans="1:2" x14ac:dyDescent="0.3">
      <c r="A35" s="12">
        <v>165</v>
      </c>
      <c r="B35" s="12">
        <v>0.25</v>
      </c>
    </row>
    <row r="36" spans="1:2" x14ac:dyDescent="0.3">
      <c r="A36" s="12">
        <v>170</v>
      </c>
      <c r="B36" s="12">
        <v>0.25</v>
      </c>
    </row>
    <row r="37" spans="1:2" x14ac:dyDescent="0.3">
      <c r="A37" s="12">
        <v>175</v>
      </c>
      <c r="B37" s="12">
        <v>0.15</v>
      </c>
    </row>
    <row r="38" spans="1:2" x14ac:dyDescent="0.3">
      <c r="A38" s="12">
        <v>180</v>
      </c>
      <c r="B38" s="12">
        <v>0.1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05CD-5A4D-4058-98DF-DA363062746C}">
  <dimension ref="A1:E39"/>
  <sheetViews>
    <sheetView workbookViewId="0">
      <selection activeCell="U11" sqref="U11"/>
    </sheetView>
  </sheetViews>
  <sheetFormatPr defaultRowHeight="14.4" x14ac:dyDescent="0.3"/>
  <cols>
    <col min="2" max="2" width="11" bestFit="1" customWidth="1"/>
  </cols>
  <sheetData>
    <row r="1" spans="1:5" ht="18" x14ac:dyDescent="0.3">
      <c r="A1" s="113" t="s">
        <v>10</v>
      </c>
      <c r="B1" s="113"/>
      <c r="D1" s="109" t="s">
        <v>10</v>
      </c>
      <c r="E1" s="109"/>
    </row>
    <row r="2" spans="1:5" ht="15.6" x14ac:dyDescent="0.3">
      <c r="A2" s="28" t="s">
        <v>40</v>
      </c>
      <c r="B2" s="25" t="s">
        <v>62</v>
      </c>
      <c r="D2" s="11">
        <v>350</v>
      </c>
      <c r="E2" s="11">
        <v>13</v>
      </c>
    </row>
    <row r="3" spans="1:5" x14ac:dyDescent="0.3">
      <c r="A3" s="12">
        <v>50</v>
      </c>
      <c r="B3" s="12">
        <v>6</v>
      </c>
      <c r="D3" s="11">
        <v>400</v>
      </c>
      <c r="E3" s="11">
        <v>14</v>
      </c>
    </row>
    <row r="4" spans="1:5" x14ac:dyDescent="0.3">
      <c r="A4" s="12">
        <v>100</v>
      </c>
      <c r="B4" s="12">
        <v>7</v>
      </c>
      <c r="D4" s="11">
        <v>450</v>
      </c>
      <c r="E4" s="11">
        <v>14</v>
      </c>
    </row>
    <row r="5" spans="1:5" x14ac:dyDescent="0.3">
      <c r="A5" s="12">
        <v>150</v>
      </c>
      <c r="B5" s="12">
        <v>5.75</v>
      </c>
      <c r="D5" s="11">
        <v>500</v>
      </c>
      <c r="E5" s="11">
        <v>13</v>
      </c>
    </row>
    <row r="6" spans="1:5" x14ac:dyDescent="0.3">
      <c r="A6" s="12">
        <v>200</v>
      </c>
      <c r="B6" s="12">
        <v>8.5</v>
      </c>
      <c r="D6" s="11">
        <v>550</v>
      </c>
      <c r="E6" s="11">
        <v>11.5</v>
      </c>
    </row>
    <row r="7" spans="1:5" x14ac:dyDescent="0.3">
      <c r="A7" s="12">
        <v>250</v>
      </c>
      <c r="B7" s="12">
        <v>10</v>
      </c>
      <c r="D7" s="11">
        <v>650</v>
      </c>
      <c r="E7" s="11">
        <v>11</v>
      </c>
    </row>
    <row r="8" spans="1:5" x14ac:dyDescent="0.3">
      <c r="A8" s="12">
        <v>300</v>
      </c>
      <c r="B8" s="12">
        <v>11</v>
      </c>
      <c r="D8" s="11">
        <v>700</v>
      </c>
      <c r="E8" s="11">
        <v>15</v>
      </c>
    </row>
    <row r="9" spans="1:5" x14ac:dyDescent="0.3">
      <c r="A9" s="12">
        <v>350</v>
      </c>
      <c r="B9" s="12">
        <v>13</v>
      </c>
      <c r="D9" s="11">
        <v>750</v>
      </c>
      <c r="E9" s="11">
        <v>19</v>
      </c>
    </row>
    <row r="10" spans="1:5" x14ac:dyDescent="0.3">
      <c r="A10" s="12">
        <v>400</v>
      </c>
      <c r="B10" s="12">
        <v>14</v>
      </c>
      <c r="D10" s="11">
        <v>800</v>
      </c>
      <c r="E10" s="11">
        <v>20.5</v>
      </c>
    </row>
    <row r="11" spans="1:5" x14ac:dyDescent="0.3">
      <c r="A11" s="12">
        <v>450</v>
      </c>
      <c r="B11" s="12">
        <v>14</v>
      </c>
      <c r="D11" s="11">
        <v>850</v>
      </c>
      <c r="E11" s="11">
        <v>20.5</v>
      </c>
    </row>
    <row r="12" spans="1:5" x14ac:dyDescent="0.3">
      <c r="A12" s="12">
        <v>500</v>
      </c>
      <c r="B12" s="12">
        <v>13</v>
      </c>
      <c r="D12" s="11">
        <v>900</v>
      </c>
      <c r="E12" s="11">
        <v>20.6</v>
      </c>
    </row>
    <row r="13" spans="1:5" x14ac:dyDescent="0.3">
      <c r="A13" s="12">
        <v>550</v>
      </c>
      <c r="B13" s="12">
        <v>11.5</v>
      </c>
      <c r="D13" s="11">
        <v>950</v>
      </c>
      <c r="E13" s="11">
        <v>20.75</v>
      </c>
    </row>
    <row r="14" spans="1:5" x14ac:dyDescent="0.3">
      <c r="A14" s="12">
        <v>600</v>
      </c>
      <c r="B14" s="12">
        <v>8.5</v>
      </c>
      <c r="D14" s="11">
        <v>1000</v>
      </c>
      <c r="E14" s="11">
        <v>15.5</v>
      </c>
    </row>
    <row r="15" spans="1:5" x14ac:dyDescent="0.3">
      <c r="A15" s="12">
        <v>650</v>
      </c>
      <c r="B15" s="12">
        <v>11</v>
      </c>
      <c r="D15" s="11">
        <v>1100</v>
      </c>
      <c r="E15" s="11">
        <v>19</v>
      </c>
    </row>
    <row r="16" spans="1:5" x14ac:dyDescent="0.3">
      <c r="A16" s="12">
        <v>700</v>
      </c>
      <c r="B16" s="12">
        <v>15</v>
      </c>
      <c r="D16" s="11">
        <v>1150</v>
      </c>
      <c r="E16" s="11">
        <v>20</v>
      </c>
    </row>
    <row r="17" spans="1:5" x14ac:dyDescent="0.3">
      <c r="A17" s="12">
        <v>750</v>
      </c>
      <c r="B17" s="12">
        <v>19</v>
      </c>
      <c r="D17" s="11">
        <v>1200</v>
      </c>
      <c r="E17" s="11">
        <v>17.5</v>
      </c>
    </row>
    <row r="18" spans="1:5" x14ac:dyDescent="0.3">
      <c r="A18" s="12">
        <v>800</v>
      </c>
      <c r="B18" s="12">
        <v>20.5</v>
      </c>
      <c r="D18" s="11">
        <v>1250</v>
      </c>
      <c r="E18" s="11">
        <v>20</v>
      </c>
    </row>
    <row r="19" spans="1:5" x14ac:dyDescent="0.3">
      <c r="A19" s="12">
        <v>850</v>
      </c>
      <c r="B19" s="12">
        <v>20.5</v>
      </c>
      <c r="D19" s="11">
        <v>1300</v>
      </c>
      <c r="E19" s="11">
        <v>20.7</v>
      </c>
    </row>
    <row r="20" spans="1:5" x14ac:dyDescent="0.3">
      <c r="A20" s="12">
        <v>900</v>
      </c>
      <c r="B20" s="12">
        <v>20.6</v>
      </c>
      <c r="D20" s="11">
        <v>1350</v>
      </c>
      <c r="E20" s="11">
        <v>20.85</v>
      </c>
    </row>
    <row r="21" spans="1:5" x14ac:dyDescent="0.3">
      <c r="A21" s="12">
        <v>950</v>
      </c>
      <c r="B21" s="12">
        <v>20.75</v>
      </c>
      <c r="D21" s="11">
        <v>1400</v>
      </c>
      <c r="E21" s="11">
        <v>21</v>
      </c>
    </row>
    <row r="22" spans="1:5" x14ac:dyDescent="0.3">
      <c r="A22" s="12">
        <v>1000</v>
      </c>
      <c r="B22" s="12">
        <v>15.5</v>
      </c>
      <c r="D22" s="11">
        <v>1450</v>
      </c>
      <c r="E22" s="11">
        <v>21.2</v>
      </c>
    </row>
    <row r="23" spans="1:5" x14ac:dyDescent="0.3">
      <c r="A23" s="12">
        <v>1100</v>
      </c>
      <c r="B23" s="12">
        <v>19</v>
      </c>
      <c r="D23" s="11">
        <v>1500</v>
      </c>
      <c r="E23" s="11">
        <v>21</v>
      </c>
    </row>
    <row r="24" spans="1:5" x14ac:dyDescent="0.3">
      <c r="A24" s="12">
        <v>1150</v>
      </c>
      <c r="B24" s="12">
        <v>20</v>
      </c>
      <c r="D24" s="11">
        <v>1550</v>
      </c>
      <c r="E24" s="11">
        <v>21.1</v>
      </c>
    </row>
    <row r="25" spans="1:5" x14ac:dyDescent="0.3">
      <c r="A25" s="12">
        <v>1200</v>
      </c>
      <c r="B25" s="12">
        <v>17.5</v>
      </c>
      <c r="D25" s="11">
        <v>1600</v>
      </c>
      <c r="E25" s="11">
        <v>20.95</v>
      </c>
    </row>
    <row r="26" spans="1:5" x14ac:dyDescent="0.3">
      <c r="A26" s="12">
        <v>1250</v>
      </c>
      <c r="B26" s="12">
        <v>20</v>
      </c>
      <c r="D26" s="11">
        <v>1650</v>
      </c>
      <c r="E26" s="11">
        <v>20.8</v>
      </c>
    </row>
    <row r="27" spans="1:5" x14ac:dyDescent="0.3">
      <c r="A27" s="12">
        <v>1300</v>
      </c>
      <c r="B27" s="12">
        <v>20.7</v>
      </c>
    </row>
    <row r="28" spans="1:5" x14ac:dyDescent="0.3">
      <c r="A28" s="12">
        <v>1350</v>
      </c>
      <c r="B28" s="12">
        <v>20.85</v>
      </c>
    </row>
    <row r="29" spans="1:5" x14ac:dyDescent="0.3">
      <c r="A29" s="12">
        <v>1400</v>
      </c>
      <c r="B29" s="12">
        <v>21</v>
      </c>
    </row>
    <row r="30" spans="1:5" x14ac:dyDescent="0.3">
      <c r="A30" s="12">
        <v>1450</v>
      </c>
      <c r="B30" s="12">
        <v>21.2</v>
      </c>
    </row>
    <row r="31" spans="1:5" x14ac:dyDescent="0.3">
      <c r="A31" s="12">
        <v>1500</v>
      </c>
      <c r="B31" s="12">
        <v>21</v>
      </c>
    </row>
    <row r="32" spans="1:5" x14ac:dyDescent="0.3">
      <c r="A32" s="12">
        <v>1550</v>
      </c>
      <c r="B32" s="12">
        <v>21.1</v>
      </c>
    </row>
    <row r="33" spans="1:2" x14ac:dyDescent="0.3">
      <c r="A33" s="12">
        <v>1600</v>
      </c>
      <c r="B33" s="12">
        <v>20.95</v>
      </c>
    </row>
    <row r="34" spans="1:2" x14ac:dyDescent="0.3">
      <c r="A34" s="12">
        <v>1650</v>
      </c>
      <c r="B34" s="12">
        <v>20.8</v>
      </c>
    </row>
    <row r="35" spans="1:2" x14ac:dyDescent="0.3">
      <c r="A35" s="12">
        <v>1700</v>
      </c>
      <c r="B35" s="12">
        <v>20.6</v>
      </c>
    </row>
    <row r="36" spans="1:2" x14ac:dyDescent="0.3">
      <c r="A36" s="12">
        <v>1750</v>
      </c>
      <c r="B36" s="12">
        <v>20</v>
      </c>
    </row>
    <row r="37" spans="1:2" x14ac:dyDescent="0.3">
      <c r="A37" s="12">
        <v>1800</v>
      </c>
      <c r="B37" s="12">
        <v>19.8</v>
      </c>
    </row>
    <row r="38" spans="1:2" x14ac:dyDescent="0.3">
      <c r="A38" s="12">
        <v>1850</v>
      </c>
      <c r="B38" s="12">
        <v>19.3</v>
      </c>
    </row>
    <row r="39" spans="1:2" x14ac:dyDescent="0.3">
      <c r="A39" s="12">
        <v>1900</v>
      </c>
      <c r="B39" s="12">
        <v>19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Comparison</vt:lpstr>
      <vt:lpstr>GD Comparison</vt:lpstr>
      <vt:lpstr>Used data portion</vt:lpstr>
      <vt:lpstr>Used data portion graph</vt:lpstr>
      <vt:lpstr>D1</vt:lpstr>
      <vt:lpstr>D3</vt:lpstr>
      <vt:lpstr>D5</vt:lpstr>
      <vt:lpstr>D7</vt:lpstr>
      <vt:lpstr>D8</vt:lpstr>
      <vt:lpstr>D9</vt:lpstr>
      <vt:lpstr>D10</vt:lpstr>
      <vt:lpstr>CH-162b</vt:lpstr>
      <vt:lpstr>78-F</vt:lpstr>
      <vt:lpstr>88-G</vt:lpstr>
      <vt:lpstr>98-B</vt:lpstr>
      <vt:lpstr>94-01</vt:lpstr>
      <vt:lpstr>90-02</vt:lpstr>
      <vt:lpstr>90-03</vt:lpstr>
      <vt:lpstr>90-04</vt:lpstr>
      <vt:lpstr>270-2</vt:lpstr>
      <vt:lpstr>88-F</vt:lpstr>
      <vt:lpstr>88-A</vt:lpstr>
      <vt:lpstr>88-D</vt:lpstr>
      <vt:lpstr>88-B</vt:lpstr>
      <vt:lpstr>94-02</vt:lpstr>
      <vt:lpstr>94-04</vt:lpstr>
      <vt:lpstr>94-05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Sirshendu Kr Biswas</dc:creator>
  <cp:keywords/>
  <dc:description/>
  <cp:lastModifiedBy>Sirshendu Kr Biswas</cp:lastModifiedBy>
  <cp:revision/>
  <dcterms:created xsi:type="dcterms:W3CDTF">2023-07-04T09:01:15Z</dcterms:created>
  <dcterms:modified xsi:type="dcterms:W3CDTF">2023-08-10T09:08:40Z</dcterms:modified>
  <cp:category/>
  <cp:contentStatus/>
</cp:coreProperties>
</file>