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tc" sheetId="1" r:id="rId4"/>
    <sheet state="visible" name="Oswald efficiency e" sheetId="2" r:id="rId5"/>
    <sheet state="visible" name="Cf vs Re" sheetId="3" r:id="rId6"/>
    <sheet state="visible" name="K vs LD" sheetId="4" r:id="rId7"/>
    <sheet state="visible" name="K vs tc" sheetId="5" r:id="rId8"/>
    <sheet state="visible" name="BOEING 737 ROOT AIRFOIL" sheetId="6" r:id="rId9"/>
    <sheet state="visible" name="BOEING 737 OUTBOARD AIRFOIL" sheetId="7" r:id="rId10"/>
  </sheets>
  <definedNames/>
  <calcPr/>
</workbook>
</file>

<file path=xl/sharedStrings.xml><?xml version="1.0" encoding="utf-8"?>
<sst xmlns="http://schemas.openxmlformats.org/spreadsheetml/2006/main" count="48" uniqueCount="26">
  <si>
    <t>From Root [ft]</t>
  </si>
  <si>
    <t>Thickness [ft]</t>
  </si>
  <si>
    <t>Chord [ft]</t>
  </si>
  <si>
    <t>t/c [1]</t>
  </si>
  <si>
    <t>Average t/c [1]</t>
  </si>
  <si>
    <t>WebPlotDigitizer</t>
  </si>
  <si>
    <t>C_Dp = 0.025</t>
  </si>
  <si>
    <t>C_Dp = 0.02</t>
  </si>
  <si>
    <t>C_Dp = 0.015</t>
  </si>
  <si>
    <t>C_Dp = 0.01</t>
  </si>
  <si>
    <t>AR</t>
  </si>
  <si>
    <t>e</t>
  </si>
  <si>
    <t xml:space="preserve">Re </t>
  </si>
  <si>
    <t>Cf*10^3</t>
  </si>
  <si>
    <t>Cf</t>
  </si>
  <si>
    <t>L/D</t>
  </si>
  <si>
    <t>K</t>
  </si>
  <si>
    <t>swept angle</t>
  </si>
  <si>
    <t>M0</t>
  </si>
  <si>
    <t>Z</t>
  </si>
  <si>
    <t>t/c</t>
  </si>
  <si>
    <t>BOEING 737 ROOT AIRFOIL</t>
  </si>
  <si>
    <t>x</t>
  </si>
  <si>
    <t>y</t>
  </si>
  <si>
    <t>z</t>
  </si>
  <si>
    <t>BOEING 737 OUTBOARD AIRFOIL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</si>
</sst>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0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4.0"/>
      <color theme="1"/>
      <name val="Times New Roman"/>
    </font>
    <font/>
    <font>
      <u/>
      <sz val="14.0"/>
      <color rgb="FF0000FF"/>
    </font>
    <font>
      <sz val="14.0"/>
      <color rgb="FF000000"/>
      <name val="&quot;Aptos Narrow&quot;"/>
    </font>
    <font>
      <sz val="14.0"/>
      <color rgb="FF000000"/>
      <name val="&quot;Google Sans Mono&quot;"/>
    </font>
    <font>
      <sz val="14.0"/>
      <color theme="1"/>
      <name val="Arial"/>
    </font>
    <font>
      <color theme="1"/>
      <name val="Arial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0" fontId="2" numFmtId="164" xfId="0" applyBorder="1" applyFont="1" applyNumberFormat="1"/>
    <xf borderId="2" fillId="2" fontId="2" numFmtId="164" xfId="0" applyAlignment="1" applyBorder="1" applyFont="1" applyNumberForma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0" xfId="0" applyBorder="1" applyFont="1"/>
    <xf borderId="1" fillId="0" fontId="5" numFmtId="11" xfId="0" applyAlignment="1" applyBorder="1" applyFont="1" applyNumberFormat="1">
      <alignment horizontal="right" readingOrder="0" shrinkToFit="0" vertical="bottom" wrapText="0"/>
    </xf>
    <xf borderId="1" fillId="3" fontId="6" numFmtId="0" xfId="0" applyBorder="1" applyFill="1" applyFont="1"/>
    <xf borderId="5" fillId="0" fontId="1" numFmtId="0" xfId="0" applyBorder="1" applyFont="1"/>
    <xf borderId="6" fillId="0" fontId="1" numFmtId="0" xfId="0" applyBorder="1" applyFont="1"/>
    <xf borderId="1" fillId="2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6" fillId="0" fontId="7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horizontal="right" readingOrder="0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C_Dp = 0.025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'Oswald efficiency e'!$C$5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'Oswald efficiency e'!$B$6:$B$28</c:f>
            </c:numRef>
          </c:xVal>
          <c:yVal>
            <c:numRef>
              <c:f>'Oswald efficiency e'!$C$6:$C$28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02857"/>
        <c:axId val="1498641997"/>
      </c:scatterChart>
      <c:valAx>
        <c:axId val="267902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41997"/>
      </c:valAx>
      <c:valAx>
        <c:axId val="1498641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C_Dp = 0.025/e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902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C_Dp = 0.02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'Oswald efficiency e'!$E$5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'Oswald efficiency e'!$D$6:$D$25</c:f>
            </c:numRef>
          </c:xVal>
          <c:yVal>
            <c:numRef>
              <c:f>'Oswald efficiency e'!$E$6:$E$25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41847"/>
        <c:axId val="2033327838"/>
      </c:scatterChart>
      <c:valAx>
        <c:axId val="933141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327838"/>
      </c:valAx>
      <c:valAx>
        <c:axId val="2033327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C_Dp = 0.02/e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141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C_Dp = 0.015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'Oswald efficiency e'!$G$5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'Oswald efficiency e'!$F$6:$F$18</c:f>
            </c:numRef>
          </c:xVal>
          <c:yVal>
            <c:numRef>
              <c:f>'Oswald efficiency e'!$G$6:$G$18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628146"/>
        <c:axId val="992697793"/>
      </c:scatterChart>
      <c:valAx>
        <c:axId val="1206628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697793"/>
      </c:valAx>
      <c:valAx>
        <c:axId val="99269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C_Dp = 0.015/e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628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C_Dp = 0.01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'Oswald efficiency e'!$I$5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'Oswald efficiency e'!$H$6:$H$21</c:f>
            </c:numRef>
          </c:xVal>
          <c:yVal>
            <c:numRef>
              <c:f>'Oswald efficiency e'!$I$6:$I$21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38788"/>
        <c:axId val="2141206409"/>
      </c:scatterChart>
      <c:valAx>
        <c:axId val="2097438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206409"/>
      </c:valAx>
      <c:valAx>
        <c:axId val="214120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C_Dp = 0.01/e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438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Cf vs 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'Cf vs Re'!$D$4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'Cf vs Re'!$B$5:$B$67</c:f>
            </c:numRef>
          </c:xVal>
          <c:yVal>
            <c:numRef>
              <c:f>'Cf vs Re'!$D$5:$D$67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9064"/>
        <c:axId val="148764618"/>
      </c:scatterChart>
      <c:valAx>
        <c:axId val="294949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64618"/>
      </c:valAx>
      <c:valAx>
        <c:axId val="14876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949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vs L/D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 vs LD'!$C$7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'K vs LD'!$B$8:$B$74</c:f>
            </c:numRef>
          </c:xVal>
          <c:yVal>
            <c:numRef>
              <c:f>'K vs LD'!$C$8:$C$74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80533"/>
        <c:axId val="658778677"/>
      </c:scatterChart>
      <c:valAx>
        <c:axId val="1388080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L/D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778677"/>
      </c:valAx>
      <c:valAx>
        <c:axId val="65877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080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vs t/c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 vs tc'!$C$4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'K vs tc'!$B$5:$B$23</c:f>
            </c:numRef>
          </c:xVal>
          <c:yVal>
            <c:numRef>
              <c:f>'K vs tc'!$C$5:$C$23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3817"/>
        <c:axId val="114391726"/>
      </c:scatterChart>
      <c:valAx>
        <c:axId val="681713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t/c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91726"/>
      </c:valAx>
      <c:valAx>
        <c:axId val="11439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13817"/>
      </c:valAx>
    </c:plotArea>
    <c:legend>
      <c:legendPos val="r"/>
      <c:layout>
        <c:manualLayout>
          <c:xMode val="edge"/>
          <c:yMode val="edge"/>
          <c:x val="0.24883626302083342"/>
          <c:y val="0.1291554357592093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0</xdr:row>
      <xdr:rowOff>28575</xdr:rowOff>
    </xdr:from>
    <xdr:ext cx="4305300" cy="266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</xdr:colOff>
      <xdr:row>0</xdr:row>
      <xdr:rowOff>28575</xdr:rowOff>
    </xdr:from>
    <xdr:ext cx="4267200" cy="2667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542925</xdr:colOff>
      <xdr:row>10</xdr:row>
      <xdr:rowOff>238125</xdr:rowOff>
    </xdr:from>
    <xdr:ext cx="4267200" cy="2667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0</xdr:colOff>
      <xdr:row>10</xdr:row>
      <xdr:rowOff>238125</xdr:rowOff>
    </xdr:from>
    <xdr:ext cx="4305300" cy="2667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1</xdr:row>
      <xdr:rowOff>104775</xdr:rowOff>
    </xdr:from>
    <xdr:ext cx="99917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6</xdr:row>
      <xdr:rowOff>228600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5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.eecs.utk.edu/~dcostine/personal/PowerDeviceLib/DigiTest/index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eb.eecs.utk.edu/~dcostine/personal/PowerDeviceLib/DigiTest/index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eb.eecs.utk.edu/~dcostine/personal/PowerDeviceLib/DigiTest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eb.eecs.utk.edu/~dcostine/personal/PowerDeviceLib/DigiTest/index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6.25"/>
    <col customWidth="1" min="5" max="5" width="1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0</v>
      </c>
      <c r="D4" s="2" t="s">
        <v>1</v>
      </c>
      <c r="E4" s="2" t="s">
        <v>2</v>
      </c>
      <c r="F4" s="2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3">
        <v>0.0</v>
      </c>
      <c r="D5" s="3">
        <v>2.9293965</v>
      </c>
      <c r="E5" s="4">
        <v>19.04988664</v>
      </c>
      <c r="F5" s="5">
        <f t="shared" ref="F5:F15" si="1">D5/E5</f>
        <v>0.1537750096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>
        <f t="shared" ref="C6:C15" si="2">C5+4.85</f>
        <v>4.85</v>
      </c>
      <c r="D6" s="3">
        <v>2.68167053</v>
      </c>
      <c r="E6" s="3">
        <v>17.64046167</v>
      </c>
      <c r="F6" s="5">
        <f t="shared" si="1"/>
        <v>0.1520181603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3">
        <f t="shared" si="2"/>
        <v>9.7</v>
      </c>
      <c r="D7" s="3">
        <v>2.43434262</v>
      </c>
      <c r="E7" s="5">
        <f>(E6+E8)/2</f>
        <v>16.23108796</v>
      </c>
      <c r="F7" s="5">
        <f t="shared" si="1"/>
        <v>0.1499802494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3">
        <f t="shared" si="2"/>
        <v>14.55</v>
      </c>
      <c r="D8" s="3">
        <v>2.1875569</v>
      </c>
      <c r="E8" s="3">
        <v>14.82171424</v>
      </c>
      <c r="F8" s="5">
        <f t="shared" si="1"/>
        <v>0.1475913558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3">
        <f t="shared" si="2"/>
        <v>19.4</v>
      </c>
      <c r="D9" s="3">
        <v>1.94157242</v>
      </c>
      <c r="E9" s="3">
        <v>13.41242717</v>
      </c>
      <c r="F9" s="5">
        <f t="shared" si="1"/>
        <v>0.1447592144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3">
        <f t="shared" si="2"/>
        <v>24.25</v>
      </c>
      <c r="D10" s="3">
        <v>1.6834546</v>
      </c>
      <c r="E10" s="3">
        <v>11.92479715</v>
      </c>
      <c r="F10" s="5">
        <f t="shared" si="1"/>
        <v>0.1411725985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3">
        <f t="shared" si="2"/>
        <v>29.1</v>
      </c>
      <c r="D11" s="3">
        <v>1.45559899</v>
      </c>
      <c r="E11" s="3">
        <v>10.59423453</v>
      </c>
      <c r="F11" s="5">
        <f t="shared" si="1"/>
        <v>0.1373953905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3">
        <f t="shared" si="2"/>
        <v>33.95</v>
      </c>
      <c r="D12" s="3">
        <v>1.21737639</v>
      </c>
      <c r="E12" s="3">
        <v>9.18557819</v>
      </c>
      <c r="F12" s="5">
        <f t="shared" si="1"/>
        <v>0.1325312751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3">
        <f t="shared" si="2"/>
        <v>38.8</v>
      </c>
      <c r="D13" s="3">
        <v>0.98226762</v>
      </c>
      <c r="E13" s="3">
        <v>7.77780761</v>
      </c>
      <c r="F13" s="5">
        <f t="shared" si="1"/>
        <v>0.1262910667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">
        <f t="shared" si="2"/>
        <v>43.65</v>
      </c>
      <c r="D14" s="3">
        <v>0.75429984</v>
      </c>
      <c r="E14" s="3">
        <v>6.37358201</v>
      </c>
      <c r="F14" s="5">
        <f t="shared" si="1"/>
        <v>0.1183478676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3">
        <f t="shared" si="2"/>
        <v>48.5</v>
      </c>
      <c r="D15" s="3">
        <v>0.53577544</v>
      </c>
      <c r="E15" s="3">
        <v>4.97502262</v>
      </c>
      <c r="F15" s="5">
        <f t="shared" si="1"/>
        <v>0.1076930661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6" t="s">
        <v>4</v>
      </c>
      <c r="D16" s="7"/>
      <c r="E16" s="8"/>
      <c r="F16" s="5">
        <f>AVERAGE(F5:F15)</f>
        <v>0.137414114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</v>
      </c>
    </row>
    <row r="4">
      <c r="B4" s="10" t="s">
        <v>6</v>
      </c>
      <c r="C4" s="8"/>
      <c r="D4" s="10" t="s">
        <v>7</v>
      </c>
      <c r="E4" s="8"/>
      <c r="F4" s="10" t="s">
        <v>8</v>
      </c>
      <c r="G4" s="8"/>
      <c r="H4" s="10" t="s">
        <v>9</v>
      </c>
      <c r="I4" s="8"/>
    </row>
    <row r="5">
      <c r="B5" s="11" t="s">
        <v>10</v>
      </c>
      <c r="C5" s="11" t="s">
        <v>11</v>
      </c>
      <c r="D5" s="11" t="s">
        <v>10</v>
      </c>
      <c r="E5" s="11" t="s">
        <v>11</v>
      </c>
      <c r="F5" s="11" t="s">
        <v>10</v>
      </c>
      <c r="G5" s="11" t="s">
        <v>11</v>
      </c>
      <c r="H5" s="11" t="s">
        <v>10</v>
      </c>
      <c r="I5" s="11" t="s">
        <v>11</v>
      </c>
    </row>
    <row r="6">
      <c r="B6" s="12">
        <v>12.01653</v>
      </c>
      <c r="C6" s="12">
        <v>0.720339</v>
      </c>
      <c r="D6" s="13">
        <v>9.950413223</v>
      </c>
      <c r="E6" s="13">
        <v>0.788135593</v>
      </c>
      <c r="F6" s="13">
        <v>7.900826446</v>
      </c>
      <c r="G6" s="13">
        <v>0.852542373</v>
      </c>
      <c r="H6" s="13">
        <v>7.272727273</v>
      </c>
      <c r="I6" s="13">
        <v>0.893220339</v>
      </c>
    </row>
    <row r="7">
      <c r="B7" s="12">
        <v>9.950413</v>
      </c>
      <c r="C7" s="12">
        <v>0.752542</v>
      </c>
      <c r="D7" s="13">
        <v>7.983471074</v>
      </c>
      <c r="E7" s="13">
        <v>0.81779661</v>
      </c>
      <c r="F7" s="13">
        <v>8.181818182</v>
      </c>
      <c r="G7" s="13">
        <v>0.849152542</v>
      </c>
      <c r="H7" s="13">
        <v>7.487603306</v>
      </c>
      <c r="I7" s="13">
        <v>0.891525424</v>
      </c>
    </row>
    <row r="8">
      <c r="B8" s="12">
        <v>8.31405</v>
      </c>
      <c r="C8" s="12">
        <v>0.780508</v>
      </c>
      <c r="D8" s="13">
        <v>8.380165289</v>
      </c>
      <c r="E8" s="13">
        <v>0.811016949</v>
      </c>
      <c r="F8" s="13">
        <v>8.578512397</v>
      </c>
      <c r="G8" s="13">
        <v>0.844067797</v>
      </c>
      <c r="H8" s="13">
        <v>7.867768595</v>
      </c>
      <c r="I8" s="13">
        <v>0.888135593</v>
      </c>
    </row>
    <row r="9">
      <c r="B9" s="12">
        <v>8.991736</v>
      </c>
      <c r="C9" s="12">
        <v>0.768644</v>
      </c>
      <c r="D9" s="13">
        <v>9.702479339</v>
      </c>
      <c r="E9" s="13">
        <v>0.791525424</v>
      </c>
      <c r="F9" s="13">
        <v>9.024793388</v>
      </c>
      <c r="G9" s="13">
        <v>0.838983051</v>
      </c>
      <c r="H9" s="13">
        <v>8.330578512</v>
      </c>
      <c r="I9" s="13">
        <v>0.883898305</v>
      </c>
    </row>
    <row r="10">
      <c r="B10" s="12">
        <v>7.917355</v>
      </c>
      <c r="C10" s="12">
        <v>0.788136</v>
      </c>
      <c r="D10" s="13">
        <v>8.628099174</v>
      </c>
      <c r="E10" s="13">
        <v>0.807627119</v>
      </c>
      <c r="F10" s="13">
        <v>9.570247934</v>
      </c>
      <c r="G10" s="13">
        <v>0.83220339</v>
      </c>
      <c r="H10" s="13">
        <v>8.892561983</v>
      </c>
      <c r="I10" s="13">
        <v>0.879661017</v>
      </c>
    </row>
    <row r="11">
      <c r="B11" s="12">
        <v>8.760331</v>
      </c>
      <c r="C11" s="12">
        <v>0.772881</v>
      </c>
      <c r="D11" s="13">
        <v>8.148760331</v>
      </c>
      <c r="E11" s="13">
        <v>0.81440678</v>
      </c>
      <c r="F11" s="13">
        <v>10.19834711</v>
      </c>
      <c r="G11" s="13">
        <v>0.825423729</v>
      </c>
      <c r="H11" s="13">
        <v>9.20661157</v>
      </c>
      <c r="I11" s="13">
        <v>0.876271186</v>
      </c>
    </row>
    <row r="12">
      <c r="B12" s="12">
        <v>9.454545</v>
      </c>
      <c r="C12" s="12">
        <v>0.761017</v>
      </c>
      <c r="D12" s="13">
        <v>8.991735537</v>
      </c>
      <c r="E12" s="13">
        <v>0.801694915</v>
      </c>
      <c r="F12" s="13">
        <v>10.62809917</v>
      </c>
      <c r="G12" s="13">
        <v>0.821186441</v>
      </c>
      <c r="H12" s="13">
        <v>9.570247934</v>
      </c>
      <c r="I12" s="13">
        <v>0.873728814</v>
      </c>
    </row>
    <row r="13">
      <c r="B13" s="12">
        <v>9.702479</v>
      </c>
      <c r="C13" s="12">
        <v>0.75678</v>
      </c>
      <c r="D13" s="13">
        <v>9.454545455</v>
      </c>
      <c r="E13" s="13">
        <v>0.794915254</v>
      </c>
      <c r="F13" s="13">
        <v>11.15702479</v>
      </c>
      <c r="G13" s="13">
        <v>0.815254237</v>
      </c>
      <c r="H13" s="13">
        <v>10.09917355</v>
      </c>
      <c r="I13" s="13">
        <v>0.869491525</v>
      </c>
    </row>
    <row r="14">
      <c r="B14" s="12">
        <v>8.082645</v>
      </c>
      <c r="C14" s="12">
        <v>0.784746</v>
      </c>
      <c r="D14" s="13">
        <v>9.834710744</v>
      </c>
      <c r="E14" s="13">
        <v>0.789830508</v>
      </c>
      <c r="F14" s="13">
        <v>11.68595041</v>
      </c>
      <c r="G14" s="13">
        <v>0.810169492</v>
      </c>
      <c r="H14" s="13">
        <v>10.87603306</v>
      </c>
      <c r="I14" s="13">
        <v>0.863559322</v>
      </c>
    </row>
    <row r="15">
      <c r="B15" s="12">
        <v>8.46281</v>
      </c>
      <c r="C15" s="12">
        <v>0.777966</v>
      </c>
      <c r="D15" s="13">
        <v>9.570247934</v>
      </c>
      <c r="E15" s="13">
        <v>0.793220339</v>
      </c>
      <c r="F15" s="13">
        <v>7.487603306</v>
      </c>
      <c r="G15" s="13">
        <v>0.857627119</v>
      </c>
      <c r="H15" s="13">
        <v>10.52892562</v>
      </c>
      <c r="I15" s="13">
        <v>0.866101695</v>
      </c>
    </row>
    <row r="16">
      <c r="B16" s="12">
        <v>9.173554</v>
      </c>
      <c r="C16" s="12">
        <v>0.765254</v>
      </c>
      <c r="D16" s="13">
        <v>8.776859504</v>
      </c>
      <c r="E16" s="13">
        <v>0.805084746</v>
      </c>
      <c r="F16" s="13">
        <v>8.776859504</v>
      </c>
      <c r="G16" s="13">
        <v>0.841525424</v>
      </c>
      <c r="H16" s="13">
        <v>11.20661157</v>
      </c>
      <c r="I16" s="13">
        <v>0.861016949</v>
      </c>
    </row>
    <row r="17">
      <c r="B17" s="12">
        <v>10.13223</v>
      </c>
      <c r="C17" s="12">
        <v>0.749153</v>
      </c>
      <c r="D17" s="13">
        <v>8.52892562</v>
      </c>
      <c r="E17" s="13">
        <v>0.808474576</v>
      </c>
      <c r="F17" s="13">
        <v>9.338842975</v>
      </c>
      <c r="G17" s="13">
        <v>0.83559322</v>
      </c>
      <c r="H17" s="13">
        <v>11.61983471</v>
      </c>
      <c r="I17" s="13">
        <v>0.857627119</v>
      </c>
    </row>
    <row r="18">
      <c r="B18" s="12">
        <v>10.69421</v>
      </c>
      <c r="C18" s="12">
        <v>0.739831</v>
      </c>
      <c r="D18" s="13">
        <v>8.247933884</v>
      </c>
      <c r="E18" s="13">
        <v>0.812711864</v>
      </c>
      <c r="F18" s="13">
        <v>9.867768595</v>
      </c>
      <c r="G18" s="13">
        <v>0.828813559</v>
      </c>
      <c r="H18" s="13">
        <v>9.933884298</v>
      </c>
      <c r="I18" s="13">
        <v>0.871186441</v>
      </c>
    </row>
    <row r="19">
      <c r="B19" s="12">
        <v>11.23967</v>
      </c>
      <c r="C19" s="12">
        <v>0.731356</v>
      </c>
      <c r="D19" s="13">
        <v>10.0661157</v>
      </c>
      <c r="E19" s="13">
        <v>0.786440678</v>
      </c>
      <c r="H19" s="13">
        <v>9.371900826</v>
      </c>
      <c r="I19" s="13">
        <v>0.874576271</v>
      </c>
    </row>
    <row r="20">
      <c r="B20" s="12">
        <v>11.50413</v>
      </c>
      <c r="C20" s="12">
        <v>0.727119</v>
      </c>
      <c r="D20" s="13">
        <v>10.21487603</v>
      </c>
      <c r="E20" s="13">
        <v>0.784745763</v>
      </c>
      <c r="H20" s="13">
        <v>8.67768595</v>
      </c>
      <c r="I20" s="13">
        <v>0.881355932</v>
      </c>
    </row>
    <row r="21">
      <c r="B21" s="12">
        <v>6.0</v>
      </c>
      <c r="C21" s="12">
        <v>0.824576</v>
      </c>
      <c r="D21" s="13">
        <v>10.69421488</v>
      </c>
      <c r="E21" s="13">
        <v>0.777966102</v>
      </c>
      <c r="H21" s="13">
        <v>8.115702479</v>
      </c>
      <c r="I21" s="13">
        <v>0.886440678</v>
      </c>
    </row>
    <row r="22">
      <c r="B22" s="12">
        <v>6.46281</v>
      </c>
      <c r="C22" s="12">
        <v>0.815254</v>
      </c>
      <c r="D22" s="13">
        <v>10.46280992</v>
      </c>
      <c r="E22" s="13">
        <v>0.781355932</v>
      </c>
    </row>
    <row r="23">
      <c r="B23" s="12">
        <v>6.793388</v>
      </c>
      <c r="C23" s="12">
        <v>0.808475</v>
      </c>
      <c r="D23" s="13">
        <v>10.36363636</v>
      </c>
      <c r="E23" s="13">
        <v>0.78220339</v>
      </c>
    </row>
    <row r="24">
      <c r="B24" s="12">
        <v>5.471074</v>
      </c>
      <c r="C24" s="12">
        <v>0.834746</v>
      </c>
      <c r="D24" s="13">
        <v>7.636363636</v>
      </c>
      <c r="E24" s="13">
        <v>0.822881356</v>
      </c>
    </row>
    <row r="25">
      <c r="B25" s="12">
        <v>9.338843</v>
      </c>
      <c r="C25" s="12">
        <v>0.762712</v>
      </c>
      <c r="D25" s="13">
        <v>6.826446281</v>
      </c>
      <c r="E25" s="13">
        <v>0.83559322</v>
      </c>
    </row>
    <row r="26">
      <c r="B26" s="12">
        <v>9.834711</v>
      </c>
      <c r="C26" s="12">
        <v>0.754237</v>
      </c>
    </row>
    <row r="27">
      <c r="B27" s="12">
        <v>8.595041</v>
      </c>
      <c r="C27" s="12">
        <v>0.775424</v>
      </c>
    </row>
    <row r="28">
      <c r="B28" s="12">
        <v>7.471074</v>
      </c>
      <c r="C28" s="12">
        <v>0.795763</v>
      </c>
    </row>
  </sheetData>
  <mergeCells count="4">
    <mergeCell ref="B4:C4"/>
    <mergeCell ref="D4:E4"/>
    <mergeCell ref="F4:G4"/>
    <mergeCell ref="H4:I4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9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 t="s">
        <v>12</v>
      </c>
      <c r="C4" s="14" t="s">
        <v>13</v>
      </c>
      <c r="D4" s="14" t="s">
        <v>14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>
        <v>105341.3</v>
      </c>
      <c r="C5" s="12">
        <v>9.075884</v>
      </c>
      <c r="D5" s="15">
        <f t="shared" ref="D5:D67" si="1">C5/(10^3)</f>
        <v>0.009075884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>
        <v>138434.1</v>
      </c>
      <c r="C6" s="12">
        <v>8.469651</v>
      </c>
      <c r="D6" s="15">
        <f t="shared" si="1"/>
        <v>0.008469651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>
        <v>184304.8</v>
      </c>
      <c r="C7" s="12">
        <v>7.901657</v>
      </c>
      <c r="D7" s="15">
        <f t="shared" si="1"/>
        <v>0.007901657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>
        <v>157666.7</v>
      </c>
      <c r="C8" s="12">
        <v>8.234891</v>
      </c>
      <c r="D8" s="15">
        <f t="shared" si="1"/>
        <v>0.008234891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>
        <v>123139.0</v>
      </c>
      <c r="C9" s="12">
        <v>8.819285</v>
      </c>
      <c r="D9" s="15">
        <f t="shared" si="1"/>
        <v>0.008819285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97431.76</v>
      </c>
      <c r="C10" s="12">
        <v>9.323969</v>
      </c>
      <c r="D10" s="15">
        <f t="shared" si="1"/>
        <v>0.009323969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>
        <v>232933.3</v>
      </c>
      <c r="C11" s="12">
        <v>7.473959</v>
      </c>
      <c r="D11" s="15">
        <f t="shared" si="1"/>
        <v>0.007473959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207197.3</v>
      </c>
      <c r="C12" s="12">
        <v>7.684833</v>
      </c>
      <c r="D12" s="15">
        <f t="shared" si="1"/>
        <v>0.007684833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>
        <v>961724.9</v>
      </c>
      <c r="C13" s="12">
        <v>5.283697</v>
      </c>
      <c r="D13" s="15">
        <f t="shared" si="1"/>
        <v>0.005283697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866668.7</v>
      </c>
      <c r="C14" s="12">
        <v>5.431224</v>
      </c>
      <c r="D14" s="15">
        <f t="shared" si="1"/>
        <v>0.005431224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>
        <v>770913.5</v>
      </c>
      <c r="C15" s="12">
        <v>5.584463</v>
      </c>
      <c r="D15" s="15">
        <f t="shared" si="1"/>
        <v>0.005584463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>
        <v>476393.8</v>
      </c>
      <c r="C16" s="12">
        <v>6.243675</v>
      </c>
      <c r="D16" s="15">
        <f t="shared" si="1"/>
        <v>0.006243675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>
        <v>275853.2</v>
      </c>
      <c r="C17" s="12">
        <v>7.169471</v>
      </c>
      <c r="D17" s="15">
        <f t="shared" si="1"/>
        <v>0.007169471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407539.3</v>
      </c>
      <c r="C18" s="12">
        <v>6.506987</v>
      </c>
      <c r="D18" s="15">
        <f t="shared" si="1"/>
        <v>0.006506987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>
        <v>357826.3</v>
      </c>
      <c r="C19" s="12">
        <v>6.692488</v>
      </c>
      <c r="D19" s="15">
        <f t="shared" si="1"/>
        <v>0.006692488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>
        <v>310116.9</v>
      </c>
      <c r="C20" s="12">
        <v>6.972738</v>
      </c>
      <c r="D20" s="15">
        <f t="shared" si="1"/>
        <v>0.006972738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">
        <v>571560.4</v>
      </c>
      <c r="C21" s="12">
        <v>5.987599</v>
      </c>
      <c r="D21" s="15">
        <f t="shared" si="1"/>
        <v>0.005987599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">
        <v>685738.0</v>
      </c>
      <c r="C22" s="12">
        <v>5.742026</v>
      </c>
      <c r="D22" s="15">
        <f t="shared" si="1"/>
        <v>0.005742026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2">
        <v>1124210.0</v>
      </c>
      <c r="C23" s="12">
        <v>5.134314</v>
      </c>
      <c r="D23" s="15">
        <f t="shared" si="1"/>
        <v>0.005134314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2">
        <v>1314147.0</v>
      </c>
      <c r="C24" s="12">
        <v>4.926548</v>
      </c>
      <c r="D24" s="15">
        <f t="shared" si="1"/>
        <v>0.004926548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>
        <v>1682630.0</v>
      </c>
      <c r="C25" s="12">
        <v>4.717756</v>
      </c>
      <c r="D25" s="15">
        <f t="shared" si="1"/>
        <v>0.004717756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2">
        <v>1458283.0</v>
      </c>
      <c r="C26" s="12">
        <v>4.853634</v>
      </c>
      <c r="D26" s="15">
        <f t="shared" si="1"/>
        <v>0.004853634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2">
        <v>2126589.0</v>
      </c>
      <c r="C27" s="12">
        <v>4.462395</v>
      </c>
      <c r="D27" s="15">
        <f t="shared" si="1"/>
        <v>0.004462395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2">
        <v>2618660.0</v>
      </c>
      <c r="C28" s="12">
        <v>4.276934</v>
      </c>
      <c r="D28" s="15">
        <f t="shared" si="1"/>
        <v>0.004276934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>
        <v>3182914.0</v>
      </c>
      <c r="C29" s="12">
        <v>4.100352</v>
      </c>
      <c r="D29" s="15">
        <f t="shared" si="1"/>
        <v>0.004100352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2">
        <v>3672584.0</v>
      </c>
      <c r="C30" s="12">
        <v>3.985561</v>
      </c>
      <c r="D30" s="15">
        <f t="shared" si="1"/>
        <v>0.003985561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2">
        <v>4522382.0</v>
      </c>
      <c r="C31" s="12">
        <v>3.819918</v>
      </c>
      <c r="D31" s="15">
        <f t="shared" si="1"/>
        <v>0.003819918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2">
        <v>5425794.0</v>
      </c>
      <c r="C32" s="12">
        <v>3.709801</v>
      </c>
      <c r="D32" s="15">
        <f t="shared" si="1"/>
        <v>0.003709801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2">
        <v>6509675.0</v>
      </c>
      <c r="C33" s="12">
        <v>3.557649</v>
      </c>
      <c r="D33" s="15">
        <f t="shared" si="1"/>
        <v>0.003557649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2">
        <v>8120907.0</v>
      </c>
      <c r="C34" s="12">
        <v>3.408818</v>
      </c>
      <c r="D34" s="15">
        <f t="shared" si="1"/>
        <v>0.003408818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2">
        <v>1.0953377E7</v>
      </c>
      <c r="C35" s="12">
        <v>3.219709</v>
      </c>
      <c r="D35" s="15">
        <f t="shared" si="1"/>
        <v>0.003219709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2">
        <v>1.2154743E7</v>
      </c>
      <c r="C36" s="12">
        <v>3.172057</v>
      </c>
      <c r="D36" s="15">
        <f t="shared" si="1"/>
        <v>0.003172057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2">
        <v>9370255.0</v>
      </c>
      <c r="C37" s="12">
        <v>3.313387</v>
      </c>
      <c r="D37" s="15">
        <f t="shared" si="1"/>
        <v>0.003313387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2">
        <v>1.5361749E7</v>
      </c>
      <c r="C38" s="12">
        <v>3.038489</v>
      </c>
      <c r="D38" s="15">
        <f t="shared" si="1"/>
        <v>0.003038489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2">
        <v>1.3141474E7</v>
      </c>
      <c r="C39" s="12">
        <v>3.126894</v>
      </c>
      <c r="D39" s="15">
        <f t="shared" si="1"/>
        <v>0.003126894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2">
        <v>2.1544347E7</v>
      </c>
      <c r="C40" s="12">
        <v>2.831487</v>
      </c>
      <c r="D40" s="15">
        <f t="shared" si="1"/>
        <v>0.002831487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2">
        <v>1.7495963E7</v>
      </c>
      <c r="C41" s="12">
        <v>2.954269</v>
      </c>
      <c r="D41" s="15">
        <f t="shared" si="1"/>
        <v>0.002954269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2">
        <v>2.7946517E7</v>
      </c>
      <c r="C42" s="12">
        <v>2.710712</v>
      </c>
      <c r="D42" s="15">
        <f t="shared" si="1"/>
        <v>0.002710712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2">
        <v>3.2668131E7</v>
      </c>
      <c r="C43" s="12">
        <v>2.634074</v>
      </c>
      <c r="D43" s="15">
        <f t="shared" si="1"/>
        <v>0.002634074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2">
        <v>4.1287559E7</v>
      </c>
      <c r="C44" s="12">
        <v>2.555223</v>
      </c>
      <c r="D44" s="15">
        <f t="shared" si="1"/>
        <v>0.002555223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2">
        <v>5.2864465E7</v>
      </c>
      <c r="C45" s="12">
        <v>2.44693</v>
      </c>
      <c r="D45" s="15">
        <f t="shared" si="1"/>
        <v>0.00244693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2">
        <v>6.1796012E7</v>
      </c>
      <c r="C46" s="12">
        <v>2.377749</v>
      </c>
      <c r="D46" s="15">
        <f t="shared" si="1"/>
        <v>0.002377749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2">
        <v>8.2272413E7</v>
      </c>
      <c r="C47" s="12">
        <v>2.275029</v>
      </c>
      <c r="D47" s="15">
        <f t="shared" si="1"/>
        <v>0.002275029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6">
        <v>1.03E8</v>
      </c>
      <c r="C48" s="12">
        <v>2.179855</v>
      </c>
      <c r="D48" s="15">
        <f t="shared" si="1"/>
        <v>0.002179855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6">
        <v>1.23E8</v>
      </c>
      <c r="C49" s="12">
        <v>2.117016</v>
      </c>
      <c r="D49" s="15">
        <f t="shared" si="1"/>
        <v>0.002117016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6">
        <v>1.37E8</v>
      </c>
      <c r="C50" s="12">
        <v>2.085684</v>
      </c>
      <c r="D50" s="15">
        <f t="shared" si="1"/>
        <v>0.002085684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6">
        <v>1.6E8</v>
      </c>
      <c r="C51" s="12">
        <v>2.052472</v>
      </c>
      <c r="D51" s="15">
        <f t="shared" si="1"/>
        <v>0.002052472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6">
        <v>1.94E8</v>
      </c>
      <c r="C52" s="12">
        <v>1.967731</v>
      </c>
      <c r="D52" s="15">
        <f t="shared" si="1"/>
        <v>0.001967731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6">
        <v>2.62E8</v>
      </c>
      <c r="C53" s="12">
        <v>1.882187</v>
      </c>
      <c r="D53" s="15">
        <f t="shared" si="1"/>
        <v>0.001882187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6">
        <v>3.35E8</v>
      </c>
      <c r="C54" s="12">
        <v>1.825322</v>
      </c>
      <c r="D54" s="15">
        <f t="shared" si="1"/>
        <v>0.001825322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6">
        <v>4.13E8</v>
      </c>
      <c r="C55" s="12">
        <v>1.749461</v>
      </c>
      <c r="D55" s="15">
        <f t="shared" si="1"/>
        <v>0.001749461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6">
        <v>4.95E8</v>
      </c>
      <c r="C56" s="12">
        <v>1.699029</v>
      </c>
      <c r="D56" s="15">
        <f t="shared" si="1"/>
        <v>0.001699029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6">
        <v>6.18E8</v>
      </c>
      <c r="C57" s="12">
        <v>1.648639</v>
      </c>
      <c r="D57" s="15">
        <f t="shared" si="1"/>
        <v>0.001648639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6">
        <v>7.81E8</v>
      </c>
      <c r="C58" s="12">
        <v>1.599287</v>
      </c>
      <c r="D58" s="15">
        <f t="shared" si="1"/>
        <v>0.001599287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6">
        <v>9.37E8</v>
      </c>
      <c r="C59" s="12">
        <v>1.553184</v>
      </c>
      <c r="D59" s="15">
        <f t="shared" si="1"/>
        <v>0.001553184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6">
        <v>1.75E8</v>
      </c>
      <c r="C60" s="12">
        <v>1.997291</v>
      </c>
      <c r="D60" s="15">
        <f t="shared" si="1"/>
        <v>0.001997291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2">
        <v>2.4858804E7</v>
      </c>
      <c r="C61" s="12">
        <v>2.787194</v>
      </c>
      <c r="D61" s="15">
        <f t="shared" si="1"/>
        <v>0.002787194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2">
        <v>1.8916298E7</v>
      </c>
      <c r="C62" s="12">
        <v>2.912207</v>
      </c>
      <c r="D62" s="15">
        <f t="shared" si="1"/>
        <v>0.002912207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6">
        <v>1.12E8</v>
      </c>
      <c r="C63" s="12">
        <v>2.148206</v>
      </c>
      <c r="D63" s="15">
        <f t="shared" si="1"/>
        <v>0.002148206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2">
        <v>9.2491473E7</v>
      </c>
      <c r="C64" s="12">
        <v>2.212602</v>
      </c>
      <c r="D64" s="15">
        <f t="shared" si="1"/>
        <v>0.002212602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6">
        <v>2.39E8</v>
      </c>
      <c r="C65" s="12">
        <v>1.909917</v>
      </c>
      <c r="D65" s="15">
        <f t="shared" si="1"/>
        <v>0.001909917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6">
        <v>3.02E8</v>
      </c>
      <c r="C66" s="12">
        <v>1.852743</v>
      </c>
      <c r="D66" s="15">
        <f t="shared" si="1"/>
        <v>0.001852743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2">
        <v>7.2236561E7</v>
      </c>
      <c r="C67" s="12">
        <v>2.310524</v>
      </c>
      <c r="D67" s="15">
        <f t="shared" si="1"/>
        <v>0.002310524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H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9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15</v>
      </c>
      <c r="C7" s="14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>
        <v>7.979839</v>
      </c>
      <c r="C8" s="12">
        <v>1.15031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>
        <v>8.983871</v>
      </c>
      <c r="C9" s="12">
        <v>1.119165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10.0</v>
      </c>
      <c r="C10" s="12">
        <v>1.091559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>
        <v>9.625</v>
      </c>
      <c r="C11" s="12">
        <v>1.101092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7.0</v>
      </c>
      <c r="C12" s="12">
        <v>1.184993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>
        <v>7.483871</v>
      </c>
      <c r="C13" s="12">
        <v>1.165883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8.475806</v>
      </c>
      <c r="C14" s="12">
        <v>1.133726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>
        <v>9.274194</v>
      </c>
      <c r="C15" s="12">
        <v>1.111134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>
        <v>8.729839</v>
      </c>
      <c r="C16" s="12">
        <v>1.126698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>
        <v>8.258065</v>
      </c>
      <c r="C17" s="12">
        <v>1.140255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7.737903</v>
      </c>
      <c r="C18" s="12">
        <v>1.156834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>
        <v>7.217742</v>
      </c>
      <c r="C19" s="12">
        <v>1.175939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>
        <v>8.354839</v>
      </c>
      <c r="C20" s="12">
        <v>1.137241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">
        <v>8.572581</v>
      </c>
      <c r="C21" s="12">
        <v>1.130712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">
        <v>8.850806</v>
      </c>
      <c r="C22" s="12">
        <v>1.123183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2">
        <v>9.104839</v>
      </c>
      <c r="C23" s="12">
        <v>1.115145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2">
        <v>9.407258</v>
      </c>
      <c r="C24" s="12">
        <v>1.107621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>
        <v>9.818548</v>
      </c>
      <c r="C25" s="12">
        <v>1.096074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2">
        <v>9.927419</v>
      </c>
      <c r="C26" s="12">
        <v>1.093567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2">
        <v>9.721774</v>
      </c>
      <c r="C27" s="12">
        <v>1.098583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2">
        <v>9.516129</v>
      </c>
      <c r="C28" s="12">
        <v>1.104609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>
        <v>9.189516</v>
      </c>
      <c r="C29" s="12">
        <v>1.113139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2">
        <v>8.100806</v>
      </c>
      <c r="C30" s="12">
        <v>1.145279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2">
        <v>8.197581</v>
      </c>
      <c r="C31" s="12">
        <v>1.142265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2">
        <v>7.846774</v>
      </c>
      <c r="C32" s="12">
        <v>1.152812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2">
        <v>7.592742</v>
      </c>
      <c r="C33" s="12">
        <v>1.162366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2">
        <v>7.350806</v>
      </c>
      <c r="C34" s="12">
        <v>1.171416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2">
        <v>7.096774</v>
      </c>
      <c r="C35" s="12">
        <v>1.180464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2">
        <v>8.645161</v>
      </c>
      <c r="C36" s="12">
        <v>1.128704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2">
        <v>8.923387</v>
      </c>
      <c r="C37" s="12">
        <v>1.121175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2">
        <v>6.58871</v>
      </c>
      <c r="C38" s="12">
        <v>1.20058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2">
        <v>5.995968</v>
      </c>
      <c r="C39" s="12">
        <v>1.227248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2">
        <v>5.596774</v>
      </c>
      <c r="C40" s="12">
        <v>1.249908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2">
        <v>4.895161</v>
      </c>
      <c r="C41" s="12">
        <v>1.300295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2">
        <v>4.41129</v>
      </c>
      <c r="C42" s="12">
        <v>1.349709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2">
        <v>4.157258</v>
      </c>
      <c r="C43" s="12">
        <v>1.385525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2">
        <v>4.217742</v>
      </c>
      <c r="C44" s="12">
        <v>1.375434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2">
        <v>4.326613</v>
      </c>
      <c r="C45" s="12">
        <v>1.361311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2">
        <v>4.568548</v>
      </c>
      <c r="C46" s="12">
        <v>1.333069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2">
        <v>4.483871</v>
      </c>
      <c r="C47" s="12">
        <v>1.34265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2">
        <v>4.375</v>
      </c>
      <c r="C48" s="12">
        <v>1.356268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2">
        <v>4.266129</v>
      </c>
      <c r="C49" s="12">
        <v>1.368876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2">
        <v>4.653226</v>
      </c>
      <c r="C50" s="12">
        <v>1.323487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2">
        <v>4.774194</v>
      </c>
      <c r="C51" s="12">
        <v>1.310376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2">
        <v>4.701613</v>
      </c>
      <c r="C52" s="12">
        <v>1.316424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2">
        <v>5.270161</v>
      </c>
      <c r="C53" s="12">
        <v>1.27056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2">
        <v>5.100806</v>
      </c>
      <c r="C54" s="12">
        <v>1.282653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2">
        <v>4.991935</v>
      </c>
      <c r="C55" s="12">
        <v>1.291726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2">
        <v>5.415323</v>
      </c>
      <c r="C56" s="12">
        <v>1.260484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2">
        <v>5.754032</v>
      </c>
      <c r="C57" s="12">
        <v>1.240844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2">
        <v>5.850806</v>
      </c>
      <c r="C58" s="12">
        <v>1.23581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2">
        <v>6.189516</v>
      </c>
      <c r="C59" s="12">
        <v>1.21819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2">
        <v>6.383065</v>
      </c>
      <c r="C60" s="12">
        <v>1.209637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2">
        <v>6.745968</v>
      </c>
      <c r="C61" s="12">
        <v>1.194546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2">
        <v>6.866935</v>
      </c>
      <c r="C62" s="12">
        <v>1.190021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2">
        <v>5.5</v>
      </c>
      <c r="C63" s="12">
        <v>1.254943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2">
        <v>5.342742</v>
      </c>
      <c r="C64" s="12">
        <v>1.265017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2">
        <v>5.16129</v>
      </c>
      <c r="C65" s="12">
        <v>1.278118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2">
        <v>4.822581</v>
      </c>
      <c r="C66" s="12">
        <v>1.305334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2">
        <v>6.28629</v>
      </c>
      <c r="C67" s="12">
        <v>1.214166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2">
        <v>6.516129</v>
      </c>
      <c r="C68" s="12">
        <v>1.204104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2">
        <v>6.092742</v>
      </c>
      <c r="C69" s="12">
        <v>1.222719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2">
        <v>10.30242</v>
      </c>
      <c r="C70" s="12">
        <v>1.084034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2">
        <v>10.13306</v>
      </c>
      <c r="C71" s="12">
        <v>1.088551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2">
        <v>10.22984</v>
      </c>
      <c r="C72" s="12">
        <v>1.086042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2">
        <v>10.06048</v>
      </c>
      <c r="C73" s="12">
        <v>1.089549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2">
        <v>4.084677</v>
      </c>
      <c r="C74" s="12">
        <v>1.392583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G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A1" s="1"/>
      <c r="B1" s="14" t="s">
        <v>17</v>
      </c>
      <c r="C1" s="13">
        <v>24.5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17</v>
      </c>
      <c r="C2" s="13">
        <f>RADIANS(C1)</f>
        <v>0.4276056667</v>
      </c>
      <c r="D2" s="1"/>
      <c r="E2" s="14" t="s">
        <v>18</v>
      </c>
      <c r="F2" s="13">
        <v>0.5</v>
      </c>
      <c r="G2" s="1"/>
      <c r="H2" s="14" t="s">
        <v>19</v>
      </c>
      <c r="I2" s="17">
        <f> ( (2-0.5^2)*COS($C$2) ) / SQRT(1 - 0.5^2*(COS($C$2))^2)</f>
        <v>1.788242384</v>
      </c>
      <c r="J2" s="1"/>
      <c r="K2" s="1"/>
      <c r="L2" s="9" t="s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 t="s">
        <v>20</v>
      </c>
      <c r="C4" s="14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>
        <v>0.0</v>
      </c>
      <c r="C5" s="15">
        <f t="shared" ref="C5:C23" si="1">1+$I$2*B5+100*B5^4</f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5">
        <f t="shared" ref="B6:B23" si="2">B5+0.01</f>
        <v>0.01</v>
      </c>
      <c r="C6" s="15">
        <f t="shared" si="1"/>
        <v>1.017883424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5">
        <f t="shared" si="2"/>
        <v>0.02</v>
      </c>
      <c r="C7" s="15">
        <f t="shared" si="1"/>
        <v>1.035780848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>
        <f t="shared" si="2"/>
        <v>0.03</v>
      </c>
      <c r="C8" s="15">
        <f t="shared" si="1"/>
        <v>1.053728272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5">
        <f t="shared" si="2"/>
        <v>0.04</v>
      </c>
      <c r="C9" s="15">
        <f t="shared" si="1"/>
        <v>1.071785695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f t="shared" si="2"/>
        <v>0.05</v>
      </c>
      <c r="C10" s="15">
        <f t="shared" si="1"/>
        <v>1.090037119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f t="shared" si="2"/>
        <v>0.06</v>
      </c>
      <c r="C11" s="15">
        <f t="shared" si="1"/>
        <v>1.108590543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>
        <f t="shared" si="2"/>
        <v>0.07</v>
      </c>
      <c r="C12" s="15">
        <f t="shared" si="1"/>
        <v>1.127577967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f t="shared" si="2"/>
        <v>0.08</v>
      </c>
      <c r="C13" s="15">
        <f t="shared" si="1"/>
        <v>1.147155391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>
        <f t="shared" si="2"/>
        <v>0.09</v>
      </c>
      <c r="C14" s="15">
        <f t="shared" si="1"/>
        <v>1.167502815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>
        <f t="shared" si="2"/>
        <v>0.1</v>
      </c>
      <c r="C15" s="15">
        <f t="shared" si="1"/>
        <v>1.188824238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>
        <f t="shared" si="2"/>
        <v>0.11</v>
      </c>
      <c r="C16" s="15">
        <f t="shared" si="1"/>
        <v>1.211347662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>
        <f t="shared" si="2"/>
        <v>0.12</v>
      </c>
      <c r="C17" s="15">
        <f t="shared" si="1"/>
        <v>1.235325086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>
        <f t="shared" si="2"/>
        <v>0.13</v>
      </c>
      <c r="C18" s="15">
        <f t="shared" si="1"/>
        <v>1.26103251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>
        <f t="shared" si="2"/>
        <v>0.14</v>
      </c>
      <c r="C19" s="15">
        <f t="shared" si="1"/>
        <v>1.288769934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>
        <f t="shared" si="2"/>
        <v>0.15</v>
      </c>
      <c r="C20" s="15">
        <f t="shared" si="1"/>
        <v>1.318861358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>
        <f t="shared" si="2"/>
        <v>0.16</v>
      </c>
      <c r="C21" s="15">
        <f t="shared" si="1"/>
        <v>1.351654781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5">
        <f t="shared" si="2"/>
        <v>0.17</v>
      </c>
      <c r="C22" s="15">
        <f t="shared" si="1"/>
        <v>1.387522205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8">
        <f t="shared" si="2"/>
        <v>0.18</v>
      </c>
      <c r="C23" s="18">
        <f t="shared" si="1"/>
        <v>1.426859629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9"/>
      <c r="C24" s="1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L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21</v>
      </c>
      <c r="C1" s="7"/>
      <c r="D1" s="8"/>
      <c r="F1" s="10" t="s">
        <v>21</v>
      </c>
      <c r="G1" s="7"/>
      <c r="H1" s="8"/>
    </row>
    <row r="2">
      <c r="B2" s="11" t="s">
        <v>22</v>
      </c>
      <c r="C2" s="11" t="s">
        <v>23</v>
      </c>
      <c r="D2" s="20" t="s">
        <v>24</v>
      </c>
      <c r="F2" s="11" t="s">
        <v>22</v>
      </c>
      <c r="G2" s="11" t="s">
        <v>23</v>
      </c>
      <c r="H2" s="20" t="s">
        <v>24</v>
      </c>
    </row>
    <row r="3">
      <c r="B3" s="21">
        <v>0.0</v>
      </c>
      <c r="C3" s="22">
        <v>3.0E-4</v>
      </c>
      <c r="D3" s="22">
        <v>1.0</v>
      </c>
      <c r="E3" s="23"/>
      <c r="F3" s="21">
        <v>0.0</v>
      </c>
      <c r="G3" s="22">
        <v>3.0E-4</v>
      </c>
      <c r="H3" s="22">
        <f t="shared" ref="H3:H47" si="1">D3-9.5</f>
        <v>-8.5</v>
      </c>
    </row>
    <row r="4">
      <c r="B4" s="21">
        <v>0.0</v>
      </c>
      <c r="C4" s="21">
        <v>0.0132</v>
      </c>
      <c r="D4" s="22">
        <v>0.9109</v>
      </c>
      <c r="E4" s="23"/>
      <c r="F4" s="21">
        <v>0.0</v>
      </c>
      <c r="G4" s="21">
        <v>0.0132</v>
      </c>
      <c r="H4" s="22">
        <f t="shared" si="1"/>
        <v>-8.5891</v>
      </c>
    </row>
    <row r="5">
      <c r="B5" s="21">
        <v>0.0</v>
      </c>
      <c r="C5" s="21">
        <v>0.0224</v>
      </c>
      <c r="D5" s="22">
        <v>0.8351</v>
      </c>
      <c r="E5" s="23"/>
      <c r="F5" s="21">
        <v>0.0</v>
      </c>
      <c r="G5" s="21">
        <v>0.0224</v>
      </c>
      <c r="H5" s="22">
        <f t="shared" si="1"/>
        <v>-8.6649</v>
      </c>
    </row>
    <row r="6">
      <c r="B6" s="21">
        <v>0.0</v>
      </c>
      <c r="C6" s="21">
        <v>0.0498</v>
      </c>
      <c r="D6" s="22">
        <v>0.6488</v>
      </c>
      <c r="E6" s="23"/>
      <c r="F6" s="21">
        <v>0.0</v>
      </c>
      <c r="G6" s="21">
        <v>0.0498</v>
      </c>
      <c r="H6" s="22">
        <f t="shared" si="1"/>
        <v>-8.8512</v>
      </c>
    </row>
    <row r="7">
      <c r="B7" s="21">
        <v>0.0</v>
      </c>
      <c r="C7" s="21">
        <v>0.0575</v>
      </c>
      <c r="D7" s="22">
        <v>0.5965</v>
      </c>
      <c r="E7" s="23"/>
      <c r="F7" s="21">
        <v>0.0</v>
      </c>
      <c r="G7" s="21">
        <v>0.0575</v>
      </c>
      <c r="H7" s="22">
        <f t="shared" si="1"/>
        <v>-8.9035</v>
      </c>
    </row>
    <row r="8">
      <c r="B8" s="21">
        <v>0.0</v>
      </c>
      <c r="C8" s="21">
        <v>0.0626</v>
      </c>
      <c r="D8" s="22">
        <v>0.5593</v>
      </c>
      <c r="E8" s="23"/>
      <c r="F8" s="21">
        <v>0.0</v>
      </c>
      <c r="G8" s="21">
        <v>0.0626</v>
      </c>
      <c r="H8" s="22">
        <f t="shared" si="1"/>
        <v>-8.9407</v>
      </c>
    </row>
    <row r="9">
      <c r="B9" s="21">
        <v>0.0</v>
      </c>
      <c r="C9" s="21">
        <v>0.0696</v>
      </c>
      <c r="D9" s="22">
        <v>0.5034</v>
      </c>
      <c r="E9" s="23"/>
      <c r="F9" s="21">
        <v>0.0</v>
      </c>
      <c r="G9" s="21">
        <v>0.0696</v>
      </c>
      <c r="H9" s="22">
        <f t="shared" si="1"/>
        <v>-8.9966</v>
      </c>
    </row>
    <row r="10">
      <c r="B10" s="21">
        <v>0.0</v>
      </c>
      <c r="C10" s="21">
        <v>0.0756</v>
      </c>
      <c r="D10" s="22">
        <v>0.4477</v>
      </c>
      <c r="E10" s="23"/>
      <c r="F10" s="21">
        <v>0.0</v>
      </c>
      <c r="G10" s="21">
        <v>0.0756</v>
      </c>
      <c r="H10" s="22">
        <f t="shared" si="1"/>
        <v>-9.0523</v>
      </c>
    </row>
    <row r="11">
      <c r="B11" s="21">
        <v>0.0</v>
      </c>
      <c r="C11" s="21">
        <v>0.0804</v>
      </c>
      <c r="D11" s="22">
        <v>0.3919</v>
      </c>
      <c r="E11" s="23"/>
      <c r="F11" s="21">
        <v>0.0</v>
      </c>
      <c r="G11" s="21">
        <v>0.0804</v>
      </c>
      <c r="H11" s="22">
        <f t="shared" si="1"/>
        <v>-9.1081</v>
      </c>
    </row>
    <row r="12">
      <c r="B12" s="21">
        <v>0.0</v>
      </c>
      <c r="C12" s="21">
        <v>0.0833</v>
      </c>
      <c r="D12" s="22">
        <v>0.352</v>
      </c>
      <c r="E12" s="23"/>
      <c r="F12" s="21">
        <v>0.0</v>
      </c>
      <c r="G12" s="21">
        <v>0.0833</v>
      </c>
      <c r="H12" s="22">
        <f t="shared" si="1"/>
        <v>-9.148</v>
      </c>
    </row>
    <row r="13">
      <c r="B13" s="21">
        <v>0.0</v>
      </c>
      <c r="C13" s="21">
        <v>0.0858</v>
      </c>
      <c r="D13" s="22">
        <v>0.3094</v>
      </c>
      <c r="E13" s="23"/>
      <c r="F13" s="21">
        <v>0.0</v>
      </c>
      <c r="G13" s="21">
        <v>0.0858</v>
      </c>
      <c r="H13" s="22">
        <f t="shared" si="1"/>
        <v>-9.1906</v>
      </c>
    </row>
    <row r="14">
      <c r="B14" s="21">
        <v>0.0</v>
      </c>
      <c r="C14" s="21">
        <v>0.0887</v>
      </c>
      <c r="D14" s="22">
        <v>0.2504</v>
      </c>
      <c r="E14" s="23"/>
      <c r="F14" s="21">
        <v>0.0</v>
      </c>
      <c r="G14" s="21">
        <v>0.0887</v>
      </c>
      <c r="H14" s="22">
        <f t="shared" si="1"/>
        <v>-9.2496</v>
      </c>
    </row>
    <row r="15">
      <c r="B15" s="21">
        <v>0.0</v>
      </c>
      <c r="C15" s="21">
        <v>0.0905</v>
      </c>
      <c r="D15" s="22">
        <v>0.1961</v>
      </c>
      <c r="E15" s="23"/>
      <c r="F15" s="21">
        <v>0.0</v>
      </c>
      <c r="G15" s="21">
        <v>0.0905</v>
      </c>
      <c r="H15" s="22">
        <f t="shared" si="1"/>
        <v>-9.3039</v>
      </c>
    </row>
    <row r="16">
      <c r="B16" s="21">
        <v>0.0</v>
      </c>
      <c r="C16" s="21">
        <v>0.0907</v>
      </c>
      <c r="D16" s="22">
        <v>0.153</v>
      </c>
      <c r="E16" s="23"/>
      <c r="F16" s="21">
        <v>0.0</v>
      </c>
      <c r="G16" s="21">
        <v>0.0907</v>
      </c>
      <c r="H16" s="22">
        <f t="shared" si="1"/>
        <v>-9.347</v>
      </c>
    </row>
    <row r="17">
      <c r="B17" s="21">
        <v>0.0</v>
      </c>
      <c r="C17" s="21">
        <v>0.0866</v>
      </c>
      <c r="D17" s="22">
        <v>0.099</v>
      </c>
      <c r="E17" s="23"/>
      <c r="F17" s="21">
        <v>0.0</v>
      </c>
      <c r="G17" s="21">
        <v>0.0866</v>
      </c>
      <c r="H17" s="22">
        <f t="shared" si="1"/>
        <v>-9.401</v>
      </c>
    </row>
    <row r="18">
      <c r="B18" s="21">
        <v>0.0</v>
      </c>
      <c r="C18" s="21">
        <v>0.0814</v>
      </c>
      <c r="D18" s="22">
        <v>0.074</v>
      </c>
      <c r="E18" s="23"/>
      <c r="F18" s="21">
        <v>0.0</v>
      </c>
      <c r="G18" s="21">
        <v>0.0814</v>
      </c>
      <c r="H18" s="22">
        <f t="shared" si="1"/>
        <v>-9.426</v>
      </c>
    </row>
    <row r="19">
      <c r="B19" s="21">
        <v>0.0</v>
      </c>
      <c r="C19" s="21">
        <v>0.073</v>
      </c>
      <c r="D19" s="22">
        <v>0.0495</v>
      </c>
      <c r="E19" s="23"/>
      <c r="F19" s="21">
        <v>0.0</v>
      </c>
      <c r="G19" s="21">
        <v>0.073</v>
      </c>
      <c r="H19" s="22">
        <f t="shared" si="1"/>
        <v>-9.4505</v>
      </c>
    </row>
    <row r="20">
      <c r="B20" s="21">
        <v>0.0</v>
      </c>
      <c r="C20" s="21">
        <v>0.0582</v>
      </c>
      <c r="D20" s="22">
        <v>0.0249</v>
      </c>
      <c r="E20" s="23"/>
      <c r="F20" s="21">
        <v>0.0</v>
      </c>
      <c r="G20" s="21">
        <v>0.0582</v>
      </c>
      <c r="H20" s="22">
        <f t="shared" si="1"/>
        <v>-9.4751</v>
      </c>
    </row>
    <row r="21">
      <c r="B21" s="21">
        <v>0.0</v>
      </c>
      <c r="C21" s="21">
        <v>0.0499</v>
      </c>
      <c r="D21" s="22">
        <v>0.0143</v>
      </c>
      <c r="E21" s="23"/>
      <c r="F21" s="21">
        <v>0.0</v>
      </c>
      <c r="G21" s="21">
        <v>0.0499</v>
      </c>
      <c r="H21" s="22">
        <f t="shared" si="1"/>
        <v>-9.4857</v>
      </c>
    </row>
    <row r="22">
      <c r="B22" s="21">
        <v>0.0</v>
      </c>
      <c r="C22" s="21">
        <v>0.0415</v>
      </c>
      <c r="D22" s="22">
        <v>0.0076</v>
      </c>
      <c r="E22" s="23"/>
      <c r="F22" s="21">
        <v>0.0</v>
      </c>
      <c r="G22" s="21">
        <v>0.0415</v>
      </c>
      <c r="H22" s="22">
        <f t="shared" si="1"/>
        <v>-9.4924</v>
      </c>
    </row>
    <row r="23">
      <c r="B23" s="21">
        <v>0.0</v>
      </c>
      <c r="C23" s="21">
        <v>0.0372</v>
      </c>
      <c r="D23" s="22">
        <v>0.005</v>
      </c>
      <c r="E23" s="23"/>
      <c r="F23" s="21">
        <v>0.0</v>
      </c>
      <c r="G23" s="21">
        <v>0.0372</v>
      </c>
      <c r="H23" s="22">
        <f t="shared" si="1"/>
        <v>-9.495</v>
      </c>
    </row>
    <row r="24">
      <c r="B24" s="21">
        <v>0.0</v>
      </c>
      <c r="C24" s="21">
        <v>0.0309</v>
      </c>
      <c r="D24" s="22">
        <v>0.0023</v>
      </c>
      <c r="E24" s="23"/>
      <c r="F24" s="21">
        <v>0.0</v>
      </c>
      <c r="G24" s="21">
        <v>0.0309</v>
      </c>
      <c r="H24" s="22">
        <f t="shared" si="1"/>
        <v>-9.4977</v>
      </c>
    </row>
    <row r="25">
      <c r="B25" s="21">
        <v>0.0</v>
      </c>
      <c r="C25" s="21">
        <v>0.0177</v>
      </c>
      <c r="D25" s="22">
        <v>0.0</v>
      </c>
      <c r="E25" s="23"/>
      <c r="F25" s="21">
        <v>0.0</v>
      </c>
      <c r="G25" s="21">
        <v>0.0177</v>
      </c>
      <c r="H25" s="22">
        <f t="shared" si="1"/>
        <v>-9.5</v>
      </c>
    </row>
    <row r="26">
      <c r="B26" s="21">
        <v>0.0</v>
      </c>
      <c r="C26" s="22">
        <v>0.0038</v>
      </c>
      <c r="D26" s="22">
        <v>0.0022</v>
      </c>
      <c r="E26" s="23"/>
      <c r="F26" s="21">
        <v>0.0</v>
      </c>
      <c r="G26" s="22">
        <v>0.0038</v>
      </c>
      <c r="H26" s="22">
        <f t="shared" si="1"/>
        <v>-9.4978</v>
      </c>
    </row>
    <row r="27">
      <c r="B27" s="21">
        <v>0.0</v>
      </c>
      <c r="C27" s="22">
        <v>-0.0018</v>
      </c>
      <c r="D27" s="22">
        <v>0.0049</v>
      </c>
      <c r="E27" s="23"/>
      <c r="F27" s="21">
        <v>0.0</v>
      </c>
      <c r="G27" s="22">
        <v>-0.0018</v>
      </c>
      <c r="H27" s="22">
        <f t="shared" si="1"/>
        <v>-9.4951</v>
      </c>
    </row>
    <row r="28">
      <c r="B28" s="21">
        <v>0.0</v>
      </c>
      <c r="C28" s="22">
        <v>-0.0053</v>
      </c>
      <c r="D28" s="22">
        <v>0.0072</v>
      </c>
      <c r="E28" s="23"/>
      <c r="F28" s="21">
        <v>0.0</v>
      </c>
      <c r="G28" s="22">
        <v>-0.0053</v>
      </c>
      <c r="H28" s="22">
        <f t="shared" si="1"/>
        <v>-9.4928</v>
      </c>
    </row>
    <row r="29">
      <c r="B29" s="21">
        <v>0.0</v>
      </c>
      <c r="C29" s="22">
        <v>-0.0106</v>
      </c>
      <c r="D29" s="22">
        <v>0.0119</v>
      </c>
      <c r="E29" s="23"/>
      <c r="F29" s="21">
        <v>0.0</v>
      </c>
      <c r="G29" s="22">
        <v>-0.0106</v>
      </c>
      <c r="H29" s="22">
        <f t="shared" si="1"/>
        <v>-9.4881</v>
      </c>
    </row>
    <row r="30">
      <c r="B30" s="21">
        <v>0.0</v>
      </c>
      <c r="C30" s="22">
        <v>-0.0204</v>
      </c>
      <c r="D30" s="22">
        <v>0.0243</v>
      </c>
      <c r="E30" s="23"/>
      <c r="F30" s="21">
        <v>0.0</v>
      </c>
      <c r="G30" s="22">
        <v>-0.0204</v>
      </c>
      <c r="H30" s="22">
        <f t="shared" si="1"/>
        <v>-9.4757</v>
      </c>
    </row>
    <row r="31">
      <c r="B31" s="21">
        <v>0.0</v>
      </c>
      <c r="C31" s="22">
        <v>-0.0342</v>
      </c>
      <c r="D31" s="22">
        <v>0.0486</v>
      </c>
      <c r="E31" s="23"/>
      <c r="F31" s="21">
        <v>0.0</v>
      </c>
      <c r="G31" s="22">
        <v>-0.0342</v>
      </c>
      <c r="H31" s="22">
        <f t="shared" si="1"/>
        <v>-9.4514</v>
      </c>
    </row>
    <row r="32">
      <c r="B32" s="21">
        <v>0.0</v>
      </c>
      <c r="C32" s="22">
        <v>-0.0457</v>
      </c>
      <c r="D32" s="22">
        <v>0.0716</v>
      </c>
      <c r="E32" s="23"/>
      <c r="F32" s="21">
        <v>0.0</v>
      </c>
      <c r="G32" s="22">
        <v>-0.0457</v>
      </c>
      <c r="H32" s="22">
        <f t="shared" si="1"/>
        <v>-9.4284</v>
      </c>
    </row>
    <row r="33">
      <c r="B33" s="21">
        <v>0.0</v>
      </c>
      <c r="C33" s="22">
        <v>-0.0516</v>
      </c>
      <c r="D33" s="22">
        <v>0.0979</v>
      </c>
      <c r="E33" s="23"/>
      <c r="F33" s="21">
        <v>0.0</v>
      </c>
      <c r="G33" s="22">
        <v>-0.0516</v>
      </c>
      <c r="H33" s="22">
        <f t="shared" si="1"/>
        <v>-9.4021</v>
      </c>
    </row>
    <row r="34">
      <c r="B34" s="21">
        <v>0.0</v>
      </c>
      <c r="C34" s="22">
        <v>-0.0607</v>
      </c>
      <c r="D34" s="22">
        <v>0.1488</v>
      </c>
      <c r="E34" s="23"/>
      <c r="F34" s="21">
        <v>0.0</v>
      </c>
      <c r="G34" s="22">
        <v>-0.0607</v>
      </c>
      <c r="H34" s="22">
        <f t="shared" si="1"/>
        <v>-9.3512</v>
      </c>
    </row>
    <row r="35">
      <c r="B35" s="21">
        <v>0.0</v>
      </c>
      <c r="C35" s="22">
        <v>-0.0632</v>
      </c>
      <c r="D35" s="22">
        <v>0.1953</v>
      </c>
      <c r="E35" s="23"/>
      <c r="F35" s="21">
        <v>0.0</v>
      </c>
      <c r="G35" s="22">
        <v>-0.0632</v>
      </c>
      <c r="H35" s="22">
        <f t="shared" si="1"/>
        <v>-9.3047</v>
      </c>
    </row>
    <row r="36">
      <c r="B36" s="21">
        <v>0.0</v>
      </c>
      <c r="C36" s="22">
        <v>-0.0632</v>
      </c>
      <c r="D36" s="22">
        <v>0.2501</v>
      </c>
      <c r="E36" s="23"/>
      <c r="F36" s="21">
        <v>0.0</v>
      </c>
      <c r="G36" s="22">
        <v>-0.0632</v>
      </c>
      <c r="H36" s="22">
        <f t="shared" si="1"/>
        <v>-9.2499</v>
      </c>
    </row>
    <row r="37">
      <c r="B37" s="21">
        <v>0.0</v>
      </c>
      <c r="C37" s="22">
        <v>-0.0626</v>
      </c>
      <c r="D37" s="22">
        <v>0.2945</v>
      </c>
      <c r="E37" s="23"/>
      <c r="F37" s="21">
        <v>0.0</v>
      </c>
      <c r="G37" s="22">
        <v>-0.0626</v>
      </c>
      <c r="H37" s="22">
        <f t="shared" si="1"/>
        <v>-9.2055</v>
      </c>
    </row>
    <row r="38">
      <c r="B38" s="21">
        <v>0.0</v>
      </c>
      <c r="C38" s="22">
        <v>-0.061</v>
      </c>
      <c r="D38" s="22">
        <v>0.3579</v>
      </c>
      <c r="E38" s="23"/>
      <c r="F38" s="21">
        <v>0.0</v>
      </c>
      <c r="G38" s="22">
        <v>-0.061</v>
      </c>
      <c r="H38" s="22">
        <f t="shared" si="1"/>
        <v>-9.1421</v>
      </c>
    </row>
    <row r="39">
      <c r="B39" s="21">
        <v>0.0</v>
      </c>
      <c r="C39" s="22">
        <v>-0.0595</v>
      </c>
      <c r="D39" s="22">
        <v>0.3965</v>
      </c>
      <c r="E39" s="23"/>
      <c r="F39" s="21">
        <v>0.0</v>
      </c>
      <c r="G39" s="22">
        <v>-0.0595</v>
      </c>
      <c r="H39" s="22">
        <f t="shared" si="1"/>
        <v>-9.1035</v>
      </c>
    </row>
    <row r="40">
      <c r="B40" s="21">
        <v>0.0</v>
      </c>
      <c r="C40" s="22">
        <v>-0.0563</v>
      </c>
      <c r="D40" s="22">
        <v>0.4543</v>
      </c>
      <c r="E40" s="23"/>
      <c r="F40" s="21">
        <v>0.0</v>
      </c>
      <c r="G40" s="22">
        <v>-0.0563</v>
      </c>
      <c r="H40" s="22">
        <f t="shared" si="1"/>
        <v>-9.0457</v>
      </c>
    </row>
    <row r="41">
      <c r="B41" s="21">
        <v>0.0</v>
      </c>
      <c r="C41" s="22">
        <v>-0.0527</v>
      </c>
      <c r="D41" s="22">
        <v>0.505</v>
      </c>
      <c r="E41" s="23"/>
      <c r="F41" s="21">
        <v>0.0</v>
      </c>
      <c r="G41" s="22">
        <v>-0.0527</v>
      </c>
      <c r="H41" s="22">
        <f t="shared" si="1"/>
        <v>-8.995</v>
      </c>
    </row>
    <row r="42">
      <c r="B42" s="21">
        <v>0.0</v>
      </c>
      <c r="C42" s="22">
        <v>-0.0482</v>
      </c>
      <c r="D42" s="22">
        <v>0.5556</v>
      </c>
      <c r="E42" s="23"/>
      <c r="F42" s="21">
        <v>0.0</v>
      </c>
      <c r="G42" s="22">
        <v>-0.0482</v>
      </c>
      <c r="H42" s="22">
        <f t="shared" si="1"/>
        <v>-8.9444</v>
      </c>
    </row>
    <row r="43">
      <c r="B43" s="21">
        <v>0.0</v>
      </c>
      <c r="C43" s="22">
        <v>-0.0427</v>
      </c>
      <c r="D43" s="22">
        <v>0.6063</v>
      </c>
      <c r="E43" s="23"/>
      <c r="F43" s="21">
        <v>0.0</v>
      </c>
      <c r="G43" s="22">
        <v>-0.0427</v>
      </c>
      <c r="H43" s="22">
        <f t="shared" si="1"/>
        <v>-8.8937</v>
      </c>
    </row>
    <row r="44">
      <c r="B44" s="21">
        <v>0.0</v>
      </c>
      <c r="C44" s="22">
        <v>-0.0375</v>
      </c>
      <c r="D44" s="22">
        <v>0.6485</v>
      </c>
      <c r="E44" s="23"/>
      <c r="F44" s="21">
        <v>0.0</v>
      </c>
      <c r="G44" s="22">
        <v>-0.0375</v>
      </c>
      <c r="H44" s="22">
        <f t="shared" si="1"/>
        <v>-8.8515</v>
      </c>
    </row>
    <row r="45">
      <c r="B45" s="21">
        <v>0.0</v>
      </c>
      <c r="C45" s="22">
        <v>-0.0149</v>
      </c>
      <c r="D45" s="22">
        <v>0.8317</v>
      </c>
      <c r="E45" s="23"/>
      <c r="F45" s="21">
        <v>0.0</v>
      </c>
      <c r="G45" s="22">
        <v>-0.0149</v>
      </c>
      <c r="H45" s="22">
        <f t="shared" si="1"/>
        <v>-8.6683</v>
      </c>
    </row>
    <row r="46">
      <c r="B46" s="21">
        <v>0.0</v>
      </c>
      <c r="C46" s="22">
        <v>-0.0053</v>
      </c>
      <c r="D46" s="22">
        <v>0.941</v>
      </c>
      <c r="E46" s="23"/>
      <c r="F46" s="21">
        <v>0.0</v>
      </c>
      <c r="G46" s="22">
        <v>-0.0053</v>
      </c>
      <c r="H46" s="22">
        <f t="shared" si="1"/>
        <v>-8.559</v>
      </c>
    </row>
    <row r="47">
      <c r="B47" s="21">
        <v>0.0</v>
      </c>
      <c r="C47" s="22">
        <v>-3.0E-4</v>
      </c>
      <c r="D47" s="22">
        <v>1.0</v>
      </c>
      <c r="E47" s="23"/>
      <c r="F47" s="21">
        <v>0.0</v>
      </c>
      <c r="G47" s="22">
        <v>-3.0E-4</v>
      </c>
      <c r="H47" s="22">
        <f t="shared" si="1"/>
        <v>-8.5</v>
      </c>
    </row>
    <row r="48">
      <c r="B48" s="24"/>
      <c r="C48" s="24"/>
      <c r="D48" s="24"/>
    </row>
    <row r="49">
      <c r="B49" s="23"/>
      <c r="C49" s="23"/>
      <c r="D49" s="23"/>
    </row>
  </sheetData>
  <mergeCells count="2">
    <mergeCell ref="B1:D1"/>
    <mergeCell ref="F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25"/>
      <c r="M1" s="25"/>
      <c r="N1" s="25"/>
    </row>
    <row r="2">
      <c r="D2" s="25"/>
      <c r="M2" s="25"/>
      <c r="N2" s="25"/>
    </row>
    <row r="3">
      <c r="B3" s="10" t="s">
        <v>25</v>
      </c>
      <c r="C3" s="7"/>
      <c r="D3" s="8"/>
      <c r="F3" s="10" t="s">
        <v>25</v>
      </c>
      <c r="G3" s="7"/>
      <c r="H3" s="8"/>
      <c r="M3" s="25"/>
      <c r="N3" s="25"/>
    </row>
    <row r="4">
      <c r="B4" s="11" t="s">
        <v>22</v>
      </c>
      <c r="C4" s="11" t="s">
        <v>23</v>
      </c>
      <c r="D4" s="20" t="s">
        <v>24</v>
      </c>
      <c r="F4" s="11" t="s">
        <v>22</v>
      </c>
      <c r="G4" s="20" t="s">
        <v>23</v>
      </c>
      <c r="H4" s="20" t="s">
        <v>24</v>
      </c>
      <c r="K4" s="26"/>
      <c r="M4" s="25"/>
      <c r="N4" s="25"/>
    </row>
    <row r="5">
      <c r="B5" s="27">
        <v>48.5</v>
      </c>
      <c r="C5" s="27">
        <v>1.0</v>
      </c>
      <c r="D5" s="22">
        <v>8.0E-4</v>
      </c>
      <c r="E5" s="23"/>
      <c r="F5" s="27">
        <v>48.5</v>
      </c>
      <c r="G5" s="22">
        <v>8.0E-4</v>
      </c>
      <c r="H5" s="27">
        <f t="shared" ref="H5:H49" si="1">C5-0.88744459</f>
        <v>0.11255541</v>
      </c>
      <c r="K5" s="28"/>
      <c r="L5" s="28"/>
      <c r="M5" s="25"/>
      <c r="N5" s="25"/>
    </row>
    <row r="6">
      <c r="B6" s="27">
        <v>48.5</v>
      </c>
      <c r="C6" s="27">
        <v>0.9</v>
      </c>
      <c r="D6" s="22">
        <v>0.0145</v>
      </c>
      <c r="E6" s="23"/>
      <c r="F6" s="27">
        <v>48.5</v>
      </c>
      <c r="G6" s="22">
        <v>0.0145</v>
      </c>
      <c r="H6" s="27">
        <f t="shared" si="1"/>
        <v>0.01255541</v>
      </c>
      <c r="K6" s="28"/>
      <c r="L6" s="28"/>
      <c r="M6" s="25"/>
      <c r="N6" s="25"/>
    </row>
    <row r="7">
      <c r="B7" s="27">
        <v>48.5</v>
      </c>
      <c r="C7" s="27">
        <v>0.8</v>
      </c>
      <c r="D7" s="22">
        <v>0.0291</v>
      </c>
      <c r="E7" s="23"/>
      <c r="F7" s="27">
        <v>48.5</v>
      </c>
      <c r="G7" s="22">
        <v>0.0291</v>
      </c>
      <c r="H7" s="27">
        <f t="shared" si="1"/>
        <v>-0.08744459</v>
      </c>
      <c r="K7" s="28"/>
      <c r="L7" s="28"/>
      <c r="M7" s="25"/>
      <c r="N7" s="25"/>
    </row>
    <row r="8">
      <c r="B8" s="27">
        <v>48.5</v>
      </c>
      <c r="C8" s="27">
        <v>0.7</v>
      </c>
      <c r="D8" s="22">
        <v>0.0437</v>
      </c>
      <c r="E8" s="23"/>
      <c r="F8" s="27">
        <v>48.5</v>
      </c>
      <c r="G8" s="22">
        <v>0.0437</v>
      </c>
      <c r="H8" s="27">
        <f t="shared" si="1"/>
        <v>-0.18744459</v>
      </c>
      <c r="K8" s="28"/>
      <c r="L8" s="28"/>
      <c r="M8" s="25"/>
      <c r="N8" s="25"/>
    </row>
    <row r="9">
      <c r="B9" s="27">
        <v>48.5</v>
      </c>
      <c r="C9" s="27">
        <v>0.6</v>
      </c>
      <c r="D9" s="22">
        <v>0.0563</v>
      </c>
      <c r="E9" s="23"/>
      <c r="F9" s="27">
        <v>48.5</v>
      </c>
      <c r="G9" s="22">
        <v>0.0563</v>
      </c>
      <c r="H9" s="27">
        <f t="shared" si="1"/>
        <v>-0.28744459</v>
      </c>
      <c r="K9" s="28"/>
      <c r="L9" s="28"/>
      <c r="M9" s="25"/>
      <c r="N9" s="25"/>
    </row>
    <row r="10">
      <c r="B10" s="27">
        <v>48.5</v>
      </c>
      <c r="C10" s="27">
        <v>0.55</v>
      </c>
      <c r="D10" s="22">
        <v>0.0611</v>
      </c>
      <c r="E10" s="23"/>
      <c r="F10" s="27">
        <v>48.5</v>
      </c>
      <c r="G10" s="22">
        <v>0.0611</v>
      </c>
      <c r="H10" s="27">
        <f t="shared" si="1"/>
        <v>-0.33744459</v>
      </c>
      <c r="K10" s="28"/>
      <c r="L10" s="28"/>
      <c r="M10" s="25"/>
      <c r="N10" s="25"/>
    </row>
    <row r="11">
      <c r="B11" s="27">
        <v>48.5</v>
      </c>
      <c r="C11" s="27">
        <v>0.5</v>
      </c>
      <c r="D11" s="22">
        <v>0.0646</v>
      </c>
      <c r="E11" s="23"/>
      <c r="F11" s="27">
        <v>48.5</v>
      </c>
      <c r="G11" s="22">
        <v>0.0646</v>
      </c>
      <c r="H11" s="27">
        <f t="shared" si="1"/>
        <v>-0.38744459</v>
      </c>
      <c r="K11" s="28"/>
      <c r="L11" s="28"/>
      <c r="M11" s="25"/>
      <c r="N11" s="25"/>
    </row>
    <row r="12">
      <c r="B12" s="27">
        <v>48.5</v>
      </c>
      <c r="C12" s="27">
        <v>0.45</v>
      </c>
      <c r="D12" s="22">
        <v>0.0668</v>
      </c>
      <c r="E12" s="23"/>
      <c r="F12" s="27">
        <v>48.5</v>
      </c>
      <c r="G12" s="22">
        <v>0.0668</v>
      </c>
      <c r="H12" s="27">
        <f t="shared" si="1"/>
        <v>-0.43744459</v>
      </c>
      <c r="K12" s="28"/>
      <c r="L12" s="28"/>
      <c r="M12" s="25"/>
      <c r="N12" s="25"/>
    </row>
    <row r="13">
      <c r="B13" s="27">
        <v>48.5</v>
      </c>
      <c r="C13" s="27">
        <v>0.4</v>
      </c>
      <c r="D13" s="27">
        <v>0.0678</v>
      </c>
      <c r="E13" s="23"/>
      <c r="F13" s="27">
        <v>48.5</v>
      </c>
      <c r="G13" s="27">
        <v>0.0678</v>
      </c>
      <c r="H13" s="27">
        <f t="shared" si="1"/>
        <v>-0.48744459</v>
      </c>
      <c r="K13" s="28"/>
      <c r="L13" s="28"/>
      <c r="M13" s="25"/>
      <c r="N13" s="25"/>
    </row>
    <row r="14">
      <c r="B14" s="27">
        <v>48.5</v>
      </c>
      <c r="C14" s="27">
        <v>0.35</v>
      </c>
      <c r="D14" s="22">
        <v>0.0678</v>
      </c>
      <c r="E14" s="23"/>
      <c r="F14" s="27">
        <v>48.5</v>
      </c>
      <c r="G14" s="22">
        <v>0.0678</v>
      </c>
      <c r="H14" s="27">
        <f t="shared" si="1"/>
        <v>-0.53744459</v>
      </c>
      <c r="K14" s="28"/>
      <c r="L14" s="28"/>
      <c r="M14" s="25"/>
      <c r="N14" s="25"/>
    </row>
    <row r="15">
      <c r="B15" s="27">
        <v>48.5</v>
      </c>
      <c r="C15" s="27">
        <v>0.3</v>
      </c>
      <c r="D15" s="22">
        <v>0.0662</v>
      </c>
      <c r="E15" s="23"/>
      <c r="F15" s="27">
        <v>48.5</v>
      </c>
      <c r="G15" s="22">
        <v>0.0662</v>
      </c>
      <c r="H15" s="27">
        <f t="shared" si="1"/>
        <v>-0.58744459</v>
      </c>
      <c r="K15" s="28"/>
      <c r="L15" s="28"/>
      <c r="M15" s="25"/>
      <c r="N15" s="25"/>
    </row>
    <row r="16">
      <c r="B16" s="27">
        <v>48.5</v>
      </c>
      <c r="C16" s="27">
        <v>0.25</v>
      </c>
      <c r="D16" s="22">
        <v>0.0643</v>
      </c>
      <c r="E16" s="23"/>
      <c r="F16" s="27">
        <v>48.5</v>
      </c>
      <c r="G16" s="22">
        <v>0.0643</v>
      </c>
      <c r="H16" s="27">
        <f t="shared" si="1"/>
        <v>-0.63744459</v>
      </c>
      <c r="K16" s="28"/>
      <c r="L16" s="28"/>
      <c r="M16" s="25"/>
      <c r="N16" s="25"/>
    </row>
    <row r="17">
      <c r="B17" s="27">
        <v>48.5</v>
      </c>
      <c r="C17" s="27">
        <v>0.2</v>
      </c>
      <c r="D17" s="22">
        <v>0.0606</v>
      </c>
      <c r="E17" s="23"/>
      <c r="F17" s="27">
        <v>48.5</v>
      </c>
      <c r="G17" s="22">
        <v>0.0606</v>
      </c>
      <c r="H17" s="27">
        <f t="shared" si="1"/>
        <v>-0.68744459</v>
      </c>
      <c r="K17" s="28"/>
      <c r="L17" s="28"/>
      <c r="M17" s="25"/>
      <c r="N17" s="25"/>
    </row>
    <row r="18">
      <c r="B18" s="27">
        <v>48.5</v>
      </c>
      <c r="C18" s="27">
        <v>0.15</v>
      </c>
      <c r="D18" s="22">
        <v>0.0549</v>
      </c>
      <c r="E18" s="23"/>
      <c r="F18" s="27">
        <v>48.5</v>
      </c>
      <c r="G18" s="22">
        <v>0.0549</v>
      </c>
      <c r="H18" s="27">
        <f t="shared" si="1"/>
        <v>-0.73744459</v>
      </c>
      <c r="K18" s="28"/>
      <c r="L18" s="28"/>
      <c r="M18" s="25"/>
      <c r="N18" s="25"/>
    </row>
    <row r="19">
      <c r="B19" s="27">
        <v>48.5</v>
      </c>
      <c r="C19" s="27">
        <v>0.1</v>
      </c>
      <c r="D19" s="22">
        <v>0.0468</v>
      </c>
      <c r="E19" s="23"/>
      <c r="F19" s="27">
        <v>48.5</v>
      </c>
      <c r="G19" s="22">
        <v>0.0468</v>
      </c>
      <c r="H19" s="27">
        <f t="shared" si="1"/>
        <v>-0.78744459</v>
      </c>
      <c r="K19" s="28"/>
      <c r="L19" s="28"/>
      <c r="M19" s="25"/>
      <c r="N19" s="25"/>
    </row>
    <row r="20">
      <c r="B20" s="27">
        <v>48.5</v>
      </c>
      <c r="C20" s="27">
        <v>0.075</v>
      </c>
      <c r="D20" s="22">
        <v>0.041</v>
      </c>
      <c r="E20" s="23"/>
      <c r="F20" s="27">
        <v>48.5</v>
      </c>
      <c r="G20" s="22">
        <v>0.041</v>
      </c>
      <c r="H20" s="27">
        <f t="shared" si="1"/>
        <v>-0.81244459</v>
      </c>
      <c r="K20" s="28"/>
      <c r="L20" s="28"/>
      <c r="M20" s="25"/>
      <c r="N20" s="25"/>
    </row>
    <row r="21">
      <c r="B21" s="27">
        <v>48.5</v>
      </c>
      <c r="C21" s="27">
        <v>0.05</v>
      </c>
      <c r="D21" s="22">
        <v>0.0335</v>
      </c>
      <c r="E21" s="23"/>
      <c r="F21" s="27">
        <v>48.5</v>
      </c>
      <c r="G21" s="22">
        <v>0.0335</v>
      </c>
      <c r="H21" s="27">
        <f t="shared" si="1"/>
        <v>-0.83744459</v>
      </c>
      <c r="K21" s="28"/>
      <c r="L21" s="28"/>
      <c r="M21" s="25"/>
      <c r="N21" s="25"/>
    </row>
    <row r="22">
      <c r="B22" s="27">
        <v>48.5</v>
      </c>
      <c r="C22" s="27">
        <v>0.025</v>
      </c>
      <c r="D22" s="22">
        <v>0.0232</v>
      </c>
      <c r="E22" s="23"/>
      <c r="F22" s="27">
        <v>48.5</v>
      </c>
      <c r="G22" s="22">
        <v>0.0232</v>
      </c>
      <c r="H22" s="27">
        <f t="shared" si="1"/>
        <v>-0.86244459</v>
      </c>
      <c r="K22" s="28"/>
      <c r="L22" s="28"/>
      <c r="M22" s="25"/>
      <c r="N22" s="25"/>
    </row>
    <row r="23">
      <c r="B23" s="27">
        <v>48.5</v>
      </c>
      <c r="C23" s="27">
        <v>0.0125</v>
      </c>
      <c r="D23" s="22">
        <v>0.016</v>
      </c>
      <c r="E23" s="23"/>
      <c r="F23" s="27">
        <v>48.5</v>
      </c>
      <c r="G23" s="22">
        <v>0.016</v>
      </c>
      <c r="H23" s="27">
        <f t="shared" si="1"/>
        <v>-0.87494459</v>
      </c>
      <c r="K23" s="28"/>
      <c r="L23" s="28"/>
      <c r="M23" s="25"/>
      <c r="N23" s="25"/>
    </row>
    <row r="24">
      <c r="B24" s="27">
        <v>48.5</v>
      </c>
      <c r="C24" s="27">
        <v>0.0075</v>
      </c>
      <c r="D24" s="22">
        <v>0.0123</v>
      </c>
      <c r="E24" s="23"/>
      <c r="F24" s="27">
        <v>48.5</v>
      </c>
      <c r="G24" s="22">
        <v>0.0123</v>
      </c>
      <c r="H24" s="27">
        <f t="shared" si="1"/>
        <v>-0.87994459</v>
      </c>
      <c r="K24" s="28"/>
      <c r="L24" s="28"/>
      <c r="M24" s="25"/>
      <c r="N24" s="25"/>
    </row>
    <row r="25">
      <c r="B25" s="27">
        <v>48.5</v>
      </c>
      <c r="C25" s="27">
        <v>0.005</v>
      </c>
      <c r="D25" s="22">
        <v>0.01</v>
      </c>
      <c r="E25" s="23"/>
      <c r="F25" s="27">
        <v>48.5</v>
      </c>
      <c r="G25" s="22">
        <v>0.01</v>
      </c>
      <c r="H25" s="27">
        <f t="shared" si="1"/>
        <v>-0.88244459</v>
      </c>
      <c r="K25" s="28"/>
      <c r="L25" s="28"/>
      <c r="M25" s="25"/>
      <c r="N25" s="25"/>
    </row>
    <row r="26">
      <c r="B26" s="27">
        <v>48.5</v>
      </c>
      <c r="C26" s="27">
        <v>0.0025</v>
      </c>
      <c r="D26" s="22">
        <v>0.007</v>
      </c>
      <c r="E26" s="23"/>
      <c r="F26" s="27">
        <v>48.5</v>
      </c>
      <c r="G26" s="22">
        <v>0.007</v>
      </c>
      <c r="H26" s="27">
        <f t="shared" si="1"/>
        <v>-0.88494459</v>
      </c>
      <c r="K26" s="28"/>
      <c r="L26" s="28"/>
      <c r="M26" s="25"/>
      <c r="N26" s="25"/>
    </row>
    <row r="27">
      <c r="B27" s="27">
        <v>48.5</v>
      </c>
      <c r="C27" s="27">
        <v>0.0</v>
      </c>
      <c r="D27" s="22">
        <v>0.0</v>
      </c>
      <c r="E27" s="23"/>
      <c r="F27" s="27">
        <v>48.5</v>
      </c>
      <c r="G27" s="22">
        <v>0.0</v>
      </c>
      <c r="H27" s="27">
        <f t="shared" si="1"/>
        <v>-0.88744459</v>
      </c>
      <c r="K27" s="28"/>
      <c r="L27" s="28"/>
      <c r="M27" s="25"/>
      <c r="N27" s="25"/>
    </row>
    <row r="28">
      <c r="B28" s="27">
        <v>48.5</v>
      </c>
      <c r="C28" s="27">
        <v>0.0025</v>
      </c>
      <c r="D28" s="27">
        <v>-0.0051</v>
      </c>
      <c r="E28" s="23"/>
      <c r="F28" s="27">
        <v>48.5</v>
      </c>
      <c r="G28" s="27">
        <v>-0.0051</v>
      </c>
      <c r="H28" s="27">
        <f t="shared" si="1"/>
        <v>-0.88494459</v>
      </c>
      <c r="K28" s="28"/>
      <c r="L28" s="28"/>
      <c r="M28" s="25"/>
      <c r="N28" s="25"/>
    </row>
    <row r="29">
      <c r="B29" s="27">
        <v>48.5</v>
      </c>
      <c r="C29" s="27">
        <v>0.005</v>
      </c>
      <c r="D29" s="27">
        <v>-0.0066</v>
      </c>
      <c r="E29" s="23"/>
      <c r="F29" s="27">
        <v>48.5</v>
      </c>
      <c r="G29" s="27">
        <v>-0.0066</v>
      </c>
      <c r="H29" s="27">
        <f t="shared" si="1"/>
        <v>-0.88244459</v>
      </c>
      <c r="K29" s="28"/>
      <c r="L29" s="28"/>
      <c r="M29" s="25"/>
      <c r="N29" s="25"/>
    </row>
    <row r="30">
      <c r="B30" s="27">
        <v>48.5</v>
      </c>
      <c r="C30" s="27">
        <v>0.0075</v>
      </c>
      <c r="D30" s="27">
        <v>-0.0077</v>
      </c>
      <c r="E30" s="23"/>
      <c r="F30" s="27">
        <v>48.5</v>
      </c>
      <c r="G30" s="27">
        <v>-0.0077</v>
      </c>
      <c r="H30" s="27">
        <f t="shared" si="1"/>
        <v>-0.87994459</v>
      </c>
      <c r="K30" s="28"/>
      <c r="L30" s="28"/>
      <c r="M30" s="25"/>
      <c r="N30" s="25"/>
    </row>
    <row r="31">
      <c r="B31" s="27">
        <v>48.5</v>
      </c>
      <c r="C31" s="27">
        <v>0.0125</v>
      </c>
      <c r="D31" s="27">
        <v>-0.0091</v>
      </c>
      <c r="E31" s="23"/>
      <c r="F31" s="27">
        <v>48.5</v>
      </c>
      <c r="G31" s="27">
        <v>-0.0091</v>
      </c>
      <c r="H31" s="27">
        <f t="shared" si="1"/>
        <v>-0.87494459</v>
      </c>
      <c r="K31" s="28"/>
      <c r="L31" s="28"/>
      <c r="M31" s="25"/>
      <c r="N31" s="25"/>
    </row>
    <row r="32">
      <c r="B32" s="27">
        <v>48.5</v>
      </c>
      <c r="C32" s="27">
        <v>0.025</v>
      </c>
      <c r="D32" s="27">
        <v>-0.0116</v>
      </c>
      <c r="E32" s="23"/>
      <c r="F32" s="27">
        <v>48.5</v>
      </c>
      <c r="G32" s="27">
        <v>-0.0116</v>
      </c>
      <c r="H32" s="27">
        <f t="shared" si="1"/>
        <v>-0.86244459</v>
      </c>
      <c r="K32" s="28"/>
      <c r="L32" s="28"/>
      <c r="M32" s="25"/>
      <c r="N32" s="25"/>
    </row>
    <row r="33">
      <c r="B33" s="27">
        <v>48.5</v>
      </c>
      <c r="C33" s="27">
        <v>0.05</v>
      </c>
      <c r="D33" s="27">
        <v>-0.0148</v>
      </c>
      <c r="E33" s="23"/>
      <c r="F33" s="27">
        <v>48.5</v>
      </c>
      <c r="G33" s="27">
        <v>-0.0148</v>
      </c>
      <c r="H33" s="27">
        <f t="shared" si="1"/>
        <v>-0.83744459</v>
      </c>
      <c r="K33" s="28"/>
      <c r="L33" s="28"/>
      <c r="M33" s="25"/>
      <c r="N33" s="25"/>
    </row>
    <row r="34">
      <c r="B34" s="27">
        <v>48.5</v>
      </c>
      <c r="C34" s="27">
        <v>0.075</v>
      </c>
      <c r="D34" s="27">
        <v>-0.0174</v>
      </c>
      <c r="E34" s="23"/>
      <c r="F34" s="27">
        <v>48.5</v>
      </c>
      <c r="G34" s="27">
        <v>-0.0174</v>
      </c>
      <c r="H34" s="27">
        <f t="shared" si="1"/>
        <v>-0.81244459</v>
      </c>
      <c r="K34" s="28"/>
      <c r="L34" s="28"/>
      <c r="M34" s="25"/>
      <c r="N34" s="25"/>
    </row>
    <row r="35">
      <c r="B35" s="27">
        <v>48.5</v>
      </c>
      <c r="C35" s="27">
        <v>0.1</v>
      </c>
      <c r="D35" s="27">
        <v>-0.02</v>
      </c>
      <c r="E35" s="23"/>
      <c r="F35" s="27">
        <v>48.5</v>
      </c>
      <c r="G35" s="27">
        <v>-0.02</v>
      </c>
      <c r="H35" s="27">
        <f t="shared" si="1"/>
        <v>-0.78744459</v>
      </c>
      <c r="K35" s="28"/>
      <c r="L35" s="28"/>
      <c r="M35" s="25"/>
      <c r="N35" s="25"/>
    </row>
    <row r="36">
      <c r="B36" s="27">
        <v>48.5</v>
      </c>
      <c r="C36" s="27">
        <v>0.15</v>
      </c>
      <c r="D36" s="27">
        <v>-0.0246</v>
      </c>
      <c r="E36" s="23"/>
      <c r="F36" s="27">
        <v>48.5</v>
      </c>
      <c r="G36" s="27">
        <v>-0.0246</v>
      </c>
      <c r="H36" s="27">
        <f t="shared" si="1"/>
        <v>-0.73744459</v>
      </c>
      <c r="K36" s="28"/>
      <c r="L36" s="28"/>
      <c r="M36" s="25"/>
      <c r="N36" s="25"/>
    </row>
    <row r="37">
      <c r="B37" s="27">
        <v>48.5</v>
      </c>
      <c r="C37" s="27">
        <v>0.2</v>
      </c>
      <c r="D37" s="27">
        <v>-0.0291</v>
      </c>
      <c r="E37" s="23"/>
      <c r="F37" s="27">
        <v>48.5</v>
      </c>
      <c r="G37" s="27">
        <v>-0.0291</v>
      </c>
      <c r="H37" s="27">
        <f t="shared" si="1"/>
        <v>-0.68744459</v>
      </c>
      <c r="K37" s="28"/>
      <c r="L37" s="28"/>
      <c r="M37" s="25"/>
      <c r="N37" s="25"/>
    </row>
    <row r="38">
      <c r="B38" s="27">
        <v>48.5</v>
      </c>
      <c r="C38" s="27">
        <v>0.25</v>
      </c>
      <c r="D38" s="27">
        <v>-0.0331</v>
      </c>
      <c r="E38" s="23"/>
      <c r="F38" s="27">
        <v>48.5</v>
      </c>
      <c r="G38" s="27">
        <v>-0.0331</v>
      </c>
      <c r="H38" s="27">
        <f t="shared" si="1"/>
        <v>-0.63744459</v>
      </c>
      <c r="K38" s="28"/>
      <c r="L38" s="28"/>
      <c r="M38" s="25"/>
      <c r="N38" s="25"/>
    </row>
    <row r="39">
      <c r="B39" s="27">
        <v>48.5</v>
      </c>
      <c r="C39" s="27">
        <v>0.3</v>
      </c>
      <c r="D39" s="27">
        <v>-0.0359</v>
      </c>
      <c r="E39" s="23"/>
      <c r="F39" s="27">
        <v>48.5</v>
      </c>
      <c r="G39" s="27">
        <v>-0.0359</v>
      </c>
      <c r="H39" s="27">
        <f t="shared" si="1"/>
        <v>-0.58744459</v>
      </c>
      <c r="K39" s="28"/>
      <c r="L39" s="28"/>
      <c r="M39" s="25"/>
      <c r="N39" s="25"/>
    </row>
    <row r="40">
      <c r="B40" s="27">
        <v>48.5</v>
      </c>
      <c r="C40" s="27">
        <v>0.35</v>
      </c>
      <c r="D40" s="27">
        <v>-0.0388</v>
      </c>
      <c r="E40" s="23"/>
      <c r="F40" s="27">
        <v>48.5</v>
      </c>
      <c r="G40" s="27">
        <v>-0.0388</v>
      </c>
      <c r="H40" s="27">
        <f t="shared" si="1"/>
        <v>-0.53744459</v>
      </c>
      <c r="K40" s="28"/>
      <c r="L40" s="28"/>
      <c r="M40" s="25"/>
      <c r="N40" s="25"/>
    </row>
    <row r="41">
      <c r="B41" s="27">
        <v>48.5</v>
      </c>
      <c r="C41" s="27">
        <v>0.4</v>
      </c>
      <c r="D41" s="27">
        <v>-0.0402</v>
      </c>
      <c r="E41" s="23"/>
      <c r="F41" s="27">
        <v>48.5</v>
      </c>
      <c r="G41" s="27">
        <v>-0.0402</v>
      </c>
      <c r="H41" s="27">
        <f t="shared" si="1"/>
        <v>-0.48744459</v>
      </c>
      <c r="K41" s="28"/>
      <c r="L41" s="28"/>
      <c r="M41" s="25"/>
      <c r="N41" s="25"/>
    </row>
    <row r="42">
      <c r="B42" s="27">
        <v>48.5</v>
      </c>
      <c r="C42" s="27">
        <v>0.45</v>
      </c>
      <c r="D42" s="27">
        <v>-0.0404</v>
      </c>
      <c r="E42" s="23"/>
      <c r="F42" s="27">
        <v>48.5</v>
      </c>
      <c r="G42" s="27">
        <v>-0.0404</v>
      </c>
      <c r="H42" s="27">
        <f t="shared" si="1"/>
        <v>-0.43744459</v>
      </c>
      <c r="K42" s="28"/>
      <c r="L42" s="28"/>
      <c r="M42" s="25"/>
      <c r="N42" s="25"/>
    </row>
    <row r="43">
      <c r="B43" s="27">
        <v>48.5</v>
      </c>
      <c r="C43" s="27">
        <v>0.5</v>
      </c>
      <c r="D43" s="27">
        <v>-0.0393</v>
      </c>
      <c r="E43" s="23"/>
      <c r="F43" s="27">
        <v>48.5</v>
      </c>
      <c r="G43" s="27">
        <v>-0.0393</v>
      </c>
      <c r="H43" s="27">
        <f t="shared" si="1"/>
        <v>-0.38744459</v>
      </c>
      <c r="K43" s="28"/>
      <c r="L43" s="28"/>
      <c r="M43" s="25"/>
      <c r="N43" s="25"/>
    </row>
    <row r="44">
      <c r="B44" s="27">
        <v>48.5</v>
      </c>
      <c r="C44" s="27">
        <v>0.55</v>
      </c>
      <c r="D44" s="27">
        <v>-0.0371</v>
      </c>
      <c r="E44" s="23"/>
      <c r="F44" s="27">
        <v>48.5</v>
      </c>
      <c r="G44" s="27">
        <v>-0.0371</v>
      </c>
      <c r="H44" s="27">
        <f t="shared" si="1"/>
        <v>-0.33744459</v>
      </c>
      <c r="K44" s="28"/>
      <c r="L44" s="28"/>
      <c r="M44" s="25"/>
      <c r="N44" s="25"/>
    </row>
    <row r="45">
      <c r="B45" s="27">
        <v>48.5</v>
      </c>
      <c r="C45" s="27">
        <v>0.6</v>
      </c>
      <c r="D45" s="27">
        <v>-0.0339</v>
      </c>
      <c r="E45" s="23"/>
      <c r="F45" s="27">
        <v>48.5</v>
      </c>
      <c r="G45" s="27">
        <v>-0.0339</v>
      </c>
      <c r="H45" s="27">
        <f t="shared" si="1"/>
        <v>-0.28744459</v>
      </c>
      <c r="K45" s="28"/>
      <c r="L45" s="28"/>
      <c r="M45" s="25"/>
      <c r="N45" s="25"/>
    </row>
    <row r="46">
      <c r="B46" s="27">
        <v>48.5</v>
      </c>
      <c r="C46" s="27">
        <v>0.7</v>
      </c>
      <c r="D46" s="27">
        <v>-0.0257</v>
      </c>
      <c r="E46" s="23"/>
      <c r="F46" s="27">
        <v>48.5</v>
      </c>
      <c r="G46" s="27">
        <v>-0.0257</v>
      </c>
      <c r="H46" s="27">
        <f t="shared" si="1"/>
        <v>-0.18744459</v>
      </c>
      <c r="K46" s="28"/>
      <c r="L46" s="28"/>
      <c r="M46" s="25"/>
      <c r="N46" s="25"/>
    </row>
    <row r="47">
      <c r="B47" s="27">
        <v>48.5</v>
      </c>
      <c r="C47" s="27">
        <v>0.8</v>
      </c>
      <c r="D47" s="27">
        <v>-0.0172</v>
      </c>
      <c r="E47" s="23"/>
      <c r="F47" s="27">
        <v>48.5</v>
      </c>
      <c r="G47" s="27">
        <v>-0.0172</v>
      </c>
      <c r="H47" s="27">
        <f t="shared" si="1"/>
        <v>-0.08744459</v>
      </c>
      <c r="K47" s="28"/>
      <c r="L47" s="28"/>
    </row>
    <row r="48">
      <c r="B48" s="27">
        <v>48.5</v>
      </c>
      <c r="C48" s="13">
        <v>0.9</v>
      </c>
      <c r="D48" s="27">
        <v>-0.0086</v>
      </c>
      <c r="E48" s="23"/>
      <c r="F48" s="27">
        <v>48.5</v>
      </c>
      <c r="G48" s="27">
        <v>-0.0086</v>
      </c>
      <c r="H48" s="27">
        <f t="shared" si="1"/>
        <v>0.01255541</v>
      </c>
      <c r="K48" s="28"/>
      <c r="L48" s="28"/>
    </row>
    <row r="49">
      <c r="B49" s="27">
        <v>48.5</v>
      </c>
      <c r="C49" s="27">
        <v>1.0</v>
      </c>
      <c r="D49" s="27">
        <v>-8.0E-4</v>
      </c>
      <c r="E49" s="23"/>
      <c r="F49" s="27">
        <v>48.5</v>
      </c>
      <c r="G49" s="27">
        <v>-8.0E-4</v>
      </c>
      <c r="H49" s="27">
        <f t="shared" si="1"/>
        <v>0.11255541</v>
      </c>
      <c r="K49" s="28"/>
      <c r="L49" s="28"/>
    </row>
    <row r="50">
      <c r="B50" s="1"/>
      <c r="C50" s="1"/>
      <c r="D50" s="1"/>
      <c r="F50" s="26"/>
      <c r="G50" s="29"/>
      <c r="H50" s="23"/>
    </row>
  </sheetData>
  <mergeCells count="2">
    <mergeCell ref="B3:D3"/>
    <mergeCell ref="F3:H3"/>
  </mergeCells>
  <drawing r:id="rId1"/>
</worksheet>
</file>