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KNM_excel\"/>
    </mc:Choice>
  </mc:AlternateContent>
  <xr:revisionPtr revIDLastSave="0" documentId="13_ncr:1_{BD1FC8DF-71A4-41CA-A44B-60543C77C34E}" xr6:coauthVersionLast="44" xr6:coauthVersionMax="45" xr10:uidLastSave="{00000000-0000-0000-0000-000000000000}"/>
  <bookViews>
    <workbookView xWindow="-120" yWindow="-120" windowWidth="29040" windowHeight="15990" tabRatio="931" activeTab="3" xr2:uid="{00000000-000D-0000-FFFF-FFFF00000000}"/>
  </bookViews>
  <sheets>
    <sheet name="BT10" sheetId="18" r:id="rId1"/>
    <sheet name="Data" sheetId="16" r:id="rId2"/>
    <sheet name="Subtotal by TYPE" sheetId="21" r:id="rId3"/>
    <sheet name="Subtotal by Department" sheetId="22" r:id="rId4"/>
    <sheet name="BT10-2" sheetId="19" r:id="rId5"/>
    <sheet name="BT10-3" sheetId="20" r:id="rId6"/>
  </sheets>
  <definedNames>
    <definedName name="_xlnm._FilterDatabase" localSheetId="1" hidden="1">Data!$A$1:$F$80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22" l="1"/>
  <c r="D89" i="22"/>
  <c r="E72" i="22"/>
  <c r="D72" i="22"/>
  <c r="E53" i="22"/>
  <c r="D53" i="22"/>
  <c r="E41" i="22"/>
  <c r="D41" i="22"/>
  <c r="E20" i="22"/>
  <c r="D20" i="22"/>
  <c r="E90" i="22"/>
  <c r="E73" i="22"/>
  <c r="E54" i="22"/>
  <c r="E42" i="22"/>
  <c r="E21" i="22"/>
  <c r="F86" i="21"/>
  <c r="F85" i="21"/>
  <c r="E85" i="21"/>
  <c r="F66" i="21"/>
  <c r="E66" i="21"/>
  <c r="F40" i="21"/>
  <c r="E40" i="21"/>
  <c r="F30" i="21"/>
  <c r="E30" i="21"/>
  <c r="F18" i="21"/>
  <c r="E18" i="21"/>
  <c r="E86" i="21" s="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39" i="21"/>
  <c r="F38" i="21"/>
  <c r="F37" i="21"/>
  <c r="F36" i="21"/>
  <c r="F35" i="21"/>
  <c r="F34" i="21"/>
  <c r="F33" i="21"/>
  <c r="F32" i="21"/>
  <c r="F31" i="21"/>
  <c r="F29" i="21"/>
  <c r="F28" i="21"/>
  <c r="F27" i="21"/>
  <c r="F26" i="21"/>
  <c r="F25" i="21"/>
  <c r="F24" i="21"/>
  <c r="F23" i="21"/>
  <c r="F22" i="21"/>
  <c r="F21" i="21"/>
  <c r="F20" i="21"/>
  <c r="F19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88" i="22"/>
  <c r="F71" i="22"/>
  <c r="F70" i="22"/>
  <c r="F52" i="22"/>
  <c r="F51" i="22"/>
  <c r="F40" i="22"/>
  <c r="F39" i="22"/>
  <c r="F38" i="22"/>
  <c r="F37" i="22"/>
  <c r="F36" i="22"/>
  <c r="F35" i="22"/>
  <c r="F34" i="22"/>
  <c r="F33" i="22"/>
  <c r="F32" i="22"/>
  <c r="F19" i="22"/>
  <c r="F18" i="22"/>
  <c r="F17" i="22"/>
  <c r="F16" i="22"/>
  <c r="F87" i="22"/>
  <c r="F86" i="22"/>
  <c r="F85" i="22"/>
  <c r="F84" i="22"/>
  <c r="F83" i="22"/>
  <c r="F69" i="22"/>
  <c r="F68" i="22"/>
  <c r="F67" i="22"/>
  <c r="F66" i="22"/>
  <c r="F65" i="22"/>
  <c r="F64" i="22"/>
  <c r="F63" i="22"/>
  <c r="F50" i="22"/>
  <c r="F49" i="22"/>
  <c r="F48" i="22"/>
  <c r="F47" i="22"/>
  <c r="F31" i="22"/>
  <c r="F30" i="22"/>
  <c r="F29" i="22"/>
  <c r="F28" i="22"/>
  <c r="F27" i="22"/>
  <c r="F15" i="22"/>
  <c r="F14" i="22"/>
  <c r="F13" i="22"/>
  <c r="F12" i="22"/>
  <c r="F82" i="22"/>
  <c r="F62" i="22"/>
  <c r="F46" i="22"/>
  <c r="F45" i="22"/>
  <c r="F11" i="22"/>
  <c r="F10" i="22"/>
  <c r="F9" i="22"/>
  <c r="F8" i="22"/>
  <c r="F7" i="22"/>
  <c r="F81" i="22"/>
  <c r="F80" i="22"/>
  <c r="F79" i="22"/>
  <c r="F61" i="22"/>
  <c r="F60" i="22"/>
  <c r="F44" i="22"/>
  <c r="F26" i="22"/>
  <c r="F25" i="22"/>
  <c r="F6" i="22"/>
  <c r="F5" i="22"/>
  <c r="F4" i="22"/>
  <c r="F78" i="22"/>
  <c r="F77" i="22"/>
  <c r="F76" i="22"/>
  <c r="F75" i="22"/>
  <c r="F74" i="22"/>
  <c r="F59" i="22"/>
  <c r="F58" i="22"/>
  <c r="F57" i="22"/>
  <c r="F56" i="22"/>
  <c r="F55" i="22"/>
  <c r="F43" i="22"/>
  <c r="F24" i="22"/>
  <c r="F23" i="22"/>
  <c r="F22" i="22"/>
  <c r="F3" i="22"/>
  <c r="F2" i="22"/>
  <c r="F89" i="22" l="1"/>
  <c r="F41" i="22"/>
  <c r="F20" i="22"/>
  <c r="F90" i="22"/>
  <c r="F73" i="22"/>
  <c r="D91" i="22"/>
  <c r="F54" i="22"/>
  <c r="F21" i="22"/>
  <c r="F53" i="22"/>
  <c r="F42" i="22"/>
  <c r="E91" i="22"/>
  <c r="F72" i="22"/>
  <c r="E92" i="22"/>
  <c r="C9" i="19"/>
  <c r="D5" i="19"/>
  <c r="D6" i="19" s="1"/>
  <c r="D4" i="19"/>
  <c r="E4" i="19" s="1"/>
  <c r="F17" i="16"/>
  <c r="F62" i="16"/>
  <c r="F16" i="16"/>
  <c r="F61" i="16"/>
  <c r="F15" i="16"/>
  <c r="F14" i="16"/>
  <c r="F60" i="16"/>
  <c r="F13" i="16"/>
  <c r="F59" i="16"/>
  <c r="F28" i="16"/>
  <c r="F80" i="16"/>
  <c r="F37" i="16"/>
  <c r="F58" i="16"/>
  <c r="F27" i="16"/>
  <c r="F26" i="16"/>
  <c r="F57" i="16"/>
  <c r="F56" i="16"/>
  <c r="F55" i="16"/>
  <c r="F12" i="16"/>
  <c r="F11" i="16"/>
  <c r="F10" i="16"/>
  <c r="F79" i="16"/>
  <c r="F25" i="16"/>
  <c r="F36" i="16"/>
  <c r="F78" i="16"/>
  <c r="F54" i="16"/>
  <c r="F24" i="16"/>
  <c r="F9" i="16"/>
  <c r="F53" i="16"/>
  <c r="F52" i="16"/>
  <c r="F51" i="16"/>
  <c r="F8" i="16"/>
  <c r="F50" i="16"/>
  <c r="F49" i="16"/>
  <c r="F48" i="16"/>
  <c r="F23" i="16"/>
  <c r="F77" i="16"/>
  <c r="F35" i="16"/>
  <c r="F34" i="16"/>
  <c r="F47" i="16"/>
  <c r="F7" i="16"/>
  <c r="F76" i="16"/>
  <c r="F75" i="16"/>
  <c r="F6" i="16"/>
  <c r="F22" i="16"/>
  <c r="F74" i="16"/>
  <c r="F5" i="16"/>
  <c r="F73" i="16"/>
  <c r="F72" i="16"/>
  <c r="F21" i="16"/>
  <c r="F46" i="16"/>
  <c r="F45" i="16"/>
  <c r="F71" i="16"/>
  <c r="F44" i="16"/>
  <c r="F70" i="16"/>
  <c r="F43" i="16"/>
  <c r="F4" i="16"/>
  <c r="F69" i="16"/>
  <c r="F42" i="16"/>
  <c r="F68" i="16"/>
  <c r="F67" i="16"/>
  <c r="F41" i="16"/>
  <c r="F33" i="16"/>
  <c r="F3" i="16"/>
  <c r="F32" i="16"/>
  <c r="F66" i="16"/>
  <c r="F31" i="16"/>
  <c r="F65" i="16"/>
  <c r="F20" i="16"/>
  <c r="F30" i="16"/>
  <c r="F40" i="16"/>
  <c r="F64" i="16"/>
  <c r="F2" i="16"/>
  <c r="F63" i="16"/>
  <c r="F19" i="16"/>
  <c r="F39" i="16"/>
  <c r="F18" i="16"/>
  <c r="F38" i="16"/>
  <c r="F29" i="16"/>
  <c r="F92" i="22" l="1"/>
  <c r="F91" i="22"/>
  <c r="C14" i="18"/>
  <c r="C13" i="18"/>
  <c r="C16" i="18"/>
  <c r="C12" i="18"/>
  <c r="C15" i="18"/>
  <c r="D7" i="19"/>
  <c r="E6" i="19"/>
  <c r="E5" i="19"/>
  <c r="D8" i="19" l="1"/>
  <c r="E8" i="19" s="1"/>
  <c r="E7" i="19"/>
</calcChain>
</file>

<file path=xl/sharedStrings.xml><?xml version="1.0" encoding="utf-8"?>
<sst xmlns="http://schemas.openxmlformats.org/spreadsheetml/2006/main" count="563" uniqueCount="61">
  <si>
    <t>Part Number</t>
  </si>
  <si>
    <t>Type</t>
  </si>
  <si>
    <t>Department</t>
  </si>
  <si>
    <t>Cost</t>
  </si>
  <si>
    <t>Quantity</t>
  </si>
  <si>
    <t>Total Value</t>
  </si>
  <si>
    <t>DB</t>
  </si>
  <si>
    <t>Dept 1</t>
  </si>
  <si>
    <t>DE</t>
  </si>
  <si>
    <t>AC</t>
  </si>
  <si>
    <t>RT</t>
  </si>
  <si>
    <t>AB</t>
  </si>
  <si>
    <t>Dept 2</t>
  </si>
  <si>
    <t>Dept 3</t>
  </si>
  <si>
    <t>Dept 4</t>
  </si>
  <si>
    <t>Dept 5</t>
  </si>
  <si>
    <t xml:space="preserve"> - Sum Quantity, Total Value by Type (mẫu là worksheet By type)</t>
  </si>
  <si>
    <t xml:space="preserve"> - Sum Quantity, Total Value by Department</t>
  </si>
  <si>
    <t xml:space="preserve"> - Average Quantity, Total Value by Department </t>
  </si>
  <si>
    <t xml:space="preserve"> - Average cost and count department by Department</t>
  </si>
  <si>
    <t>2. Sử dụng Pivot Table tạo ra báo cáo Tổng Cost, Quality, Total Value theo Department, lọc theo Type</t>
  </si>
  <si>
    <t>3. Tính ra Total Value nhỏ nhất theo từng Type</t>
  </si>
  <si>
    <t>Vẽ lại đồ thị như hình sau với số liệu có sẵn cho dưới đây</t>
  </si>
  <si>
    <t>Yếu tố</t>
  </si>
  <si>
    <t>Tần số</t>
  </si>
  <si>
    <t>Tần số tích lũy</t>
  </si>
  <si>
    <t>Phần trăm tích lũy</t>
  </si>
  <si>
    <t>C</t>
  </si>
  <si>
    <t>D</t>
  </si>
  <si>
    <t>B</t>
  </si>
  <si>
    <t>A</t>
  </si>
  <si>
    <t>E</t>
  </si>
  <si>
    <t>Số quan sát N</t>
  </si>
  <si>
    <t>Công ty LG</t>
  </si>
  <si>
    <t>Năm</t>
  </si>
  <si>
    <t>Máy giặt</t>
  </si>
  <si>
    <t>Ổ đĩa CD</t>
  </si>
  <si>
    <t>1. Sheet Data chứa dữ liệu. Từ dữ liệu này, thực hiện chức năng subtotal theo:</t>
  </si>
  <si>
    <t>Grand Total</t>
  </si>
  <si>
    <t>Sum of Cost</t>
  </si>
  <si>
    <t>Sum of Quantity</t>
  </si>
  <si>
    <t>Sum of Total Value</t>
  </si>
  <si>
    <t>Pivot Table theo Type</t>
  </si>
  <si>
    <t>Pivot Table theo Department</t>
  </si>
  <si>
    <t>AB Tổng</t>
  </si>
  <si>
    <t>AC Tổng</t>
  </si>
  <si>
    <t>DB Tổng</t>
  </si>
  <si>
    <t>DE Tổng</t>
  </si>
  <si>
    <t>RT Tổng</t>
  </si>
  <si>
    <t>Tổng Cuối</t>
  </si>
  <si>
    <t>Dept 1 Tổng</t>
  </si>
  <si>
    <t>Dept 2 Tổng</t>
  </si>
  <si>
    <t>Dept 3 Tổng</t>
  </si>
  <si>
    <t>Dept 4 Tổng</t>
  </si>
  <si>
    <t>Dept 5 Tổng</t>
  </si>
  <si>
    <t>Dept 1 Trung bình</t>
  </si>
  <si>
    <t>Dept 2 Trung bình</t>
  </si>
  <si>
    <t>Dept 3 Trung bình</t>
  </si>
  <si>
    <t>Dept 4 Trung bình</t>
  </si>
  <si>
    <t>Dept 5 Trung bình</t>
  </si>
  <si>
    <t>Trung bình 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</si>
</sst>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3"/>
      <color rgb="FF0000CC"/>
      <name val="Times New Roman"/>
      <family val="1"/>
    </font>
    <font>
      <sz val="10"/>
      <color rgb="FFFF0000"/>
      <name val="Arial"/>
      <family val="2"/>
    </font>
    <font>
      <b/>
      <sz val="12"/>
      <color rgb="FF0000FF"/>
      <name val="Times New Roman"/>
      <family val="1"/>
    </font>
    <font>
      <sz val="10"/>
      <name val="VNI-Times"/>
    </font>
    <font>
      <b/>
      <sz val="12"/>
      <name val="VNI-Times"/>
    </font>
    <font>
      <sz val="12"/>
      <name val="VNI-Times"/>
    </font>
    <font>
      <b/>
      <sz val="12"/>
      <color indexed="12"/>
      <name val="VNI-Times"/>
    </font>
    <font>
      <sz val="12"/>
      <color indexed="16"/>
      <name val="Times New Roman"/>
      <family val="1"/>
    </font>
    <font>
      <sz val="10"/>
      <name val="Times New Roman"/>
      <family val="1"/>
    </font>
    <font>
      <sz val="11"/>
      <name val="Times  New Roman"/>
    </font>
    <font>
      <sz val="10"/>
      <name val="Times  New Roman"/>
    </font>
    <font>
      <b/>
      <sz val="10"/>
      <name val="Times  New Roman"/>
    </font>
    <font>
      <sz val="12"/>
      <name val="Times New Roman"/>
      <family val="1"/>
    </font>
    <font>
      <b/>
      <i/>
      <sz val="12"/>
      <color indexed="60"/>
      <name val="Times New Roman"/>
      <family val="1"/>
    </font>
    <font>
      <b/>
      <sz val="10"/>
      <color theme="1"/>
      <name val="Arial"/>
      <family val="2"/>
    </font>
    <font>
      <sz val="10"/>
      <color rgb="FF141414"/>
      <name val="Inherit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6" fillId="3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2" fillId="2" borderId="0" applyNumberFormat="0" applyFont="0" applyBorder="0" applyAlignment="0" applyProtection="0"/>
  </cellStyleXfs>
  <cellXfs count="38">
    <xf numFmtId="0" fontId="0" fillId="0" borderId="0" xfId="0"/>
    <xf numFmtId="0" fontId="4" fillId="3" borderId="1" xfId="1" applyFont="1" applyBorder="1"/>
    <xf numFmtId="0" fontId="6" fillId="0" borderId="0" xfId="4"/>
    <xf numFmtId="0" fontId="6" fillId="0" borderId="0" xfId="4" applyAlignment="1">
      <alignment horizontal="center"/>
    </xf>
    <xf numFmtId="43" fontId="3" fillId="0" borderId="0" xfId="3" applyFont="1"/>
    <xf numFmtId="0" fontId="5" fillId="0" borderId="0" xfId="0" applyFont="1"/>
    <xf numFmtId="0" fontId="7" fillId="0" borderId="0" xfId="0" applyFont="1"/>
    <xf numFmtId="0" fontId="0" fillId="0" borderId="2" xfId="0" applyBorder="1"/>
    <xf numFmtId="0" fontId="8" fillId="4" borderId="2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 vertical="top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top" indent="1"/>
    </xf>
    <xf numFmtId="164" fontId="15" fillId="0" borderId="2" xfId="2" applyNumberFormat="1" applyFont="1" applyBorder="1"/>
    <xf numFmtId="0" fontId="16" fillId="5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164" fontId="17" fillId="0" borderId="2" xfId="2" applyNumberFormat="1" applyFont="1" applyBorder="1"/>
    <xf numFmtId="164" fontId="17" fillId="0" borderId="2" xfId="0" applyNumberFormat="1" applyFont="1" applyBorder="1"/>
    <xf numFmtId="9" fontId="17" fillId="0" borderId="2" xfId="5" applyFont="1" applyBorder="1"/>
    <xf numFmtId="0" fontId="17" fillId="0" borderId="2" xfId="0" applyFont="1" applyBorder="1"/>
    <xf numFmtId="164" fontId="18" fillId="0" borderId="2" xfId="0" applyNumberFormat="1" applyFont="1" applyBorder="1"/>
    <xf numFmtId="0" fontId="17" fillId="0" borderId="0" xfId="0" applyFont="1"/>
    <xf numFmtId="0" fontId="19" fillId="6" borderId="0" xfId="0" applyFont="1" applyFill="1"/>
    <xf numFmtId="0" fontId="20" fillId="6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2" fillId="0" borderId="0" xfId="0" applyFont="1" applyAlignment="1">
      <alignment horizontal="left" vertical="center" readingOrder="1"/>
    </xf>
    <xf numFmtId="0" fontId="21" fillId="7" borderId="4" xfId="0" applyFont="1" applyFill="1" applyBorder="1" applyAlignment="1">
      <alignment horizontal="center"/>
    </xf>
    <xf numFmtId="0" fontId="23" fillId="0" borderId="0" xfId="4" applyFont="1" applyAlignment="1">
      <alignment horizontal="center"/>
    </xf>
    <xf numFmtId="0" fontId="23" fillId="0" borderId="0" xfId="4" applyFont="1"/>
    <xf numFmtId="2" fontId="6" fillId="0" borderId="0" xfId="4" applyNumberFormat="1"/>
  </cellXfs>
  <cellStyles count="7">
    <cellStyle name="20% - Accent1" xfId="1" builtinId="30"/>
    <cellStyle name="Bình thường" xfId="0" builtinId="0"/>
    <cellStyle name="Comma 2" xfId="3" xr:uid="{00000000-0005-0000-0000-000002000000}"/>
    <cellStyle name="Dấu phẩy" xfId="2" builtinId="3"/>
    <cellStyle name="Normal 2" xfId="4" xr:uid="{00000000-0005-0000-0000-000004000000}"/>
    <cellStyle name="Phần trăm" xfId="5" builtinId="5"/>
    <cellStyle name="Yellow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Times  New Roman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29483814523185"/>
          <c:y val="0.28708635038710612"/>
          <c:w val="0.74723928258967631"/>
          <c:h val="0.71050079795301968"/>
        </c:manualLayout>
      </c:layout>
      <c:pie3DChart>
        <c:varyColors val="1"/>
        <c:ser>
          <c:idx val="0"/>
          <c:order val="0"/>
          <c:tx>
            <c:strRef>
              <c:f>'BT10-2'!$C$3</c:f>
              <c:strCache>
                <c:ptCount val="1"/>
                <c:pt idx="0">
                  <c:v>Tần số</c:v>
                </c:pt>
              </c:strCache>
            </c:strRef>
          </c:tx>
          <c:explosion val="1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DE2-4627-914D-5C92F9A1F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E2-4627-914D-5C92F9A1F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DE2-4627-914D-5C92F9A1F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DE2-4627-914D-5C92F9A1F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E2-4627-914D-5C92F9A1FC39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5.695142378559463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DE2-4627-914D-5C92F9A1FC39}"/>
                </c:ext>
              </c:extLst>
            </c:dLbl>
            <c:dLbl>
              <c:idx val="1"/>
              <c:layout>
                <c:manualLayout>
                  <c:x val="-8.8888888888888892E-2"/>
                  <c:y val="3.350083752093802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DE2-4627-914D-5C92F9A1FC39}"/>
                </c:ext>
              </c:extLst>
            </c:dLbl>
            <c:dLbl>
              <c:idx val="2"/>
              <c:layout>
                <c:manualLayout>
                  <c:x val="-3.0555555555555555E-2"/>
                  <c:y val="-9.045226130653266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DE2-4627-914D-5C92F9A1FC39}"/>
                </c:ext>
              </c:extLst>
            </c:dLbl>
            <c:dLbl>
              <c:idx val="3"/>
              <c:layout>
                <c:manualLayout>
                  <c:x val="-0.05"/>
                  <c:y val="-4.355108877721942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DE2-4627-914D-5C92F9A1FC39}"/>
                </c:ext>
              </c:extLst>
            </c:dLbl>
            <c:dLbl>
              <c:idx val="4"/>
              <c:layout>
                <c:manualLayout>
                  <c:x val="2.5000000000000001E-2"/>
                  <c:y val="-8.040201005025128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DE2-4627-914D-5C92F9A1FC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'BT10-2'!$B$4:$B$8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'BT10-2'!$C$4:$C$8</c:f>
              <c:numCache>
                <c:formatCode>_(* #,##0_);_(* \(#,##0\);_(* "-"??_);_(@_)</c:formatCode>
                <c:ptCount val="5"/>
                <c:pt idx="0">
                  <c:v>55</c:v>
                </c:pt>
                <c:pt idx="1">
                  <c:v>40</c:v>
                </c:pt>
                <c:pt idx="2">
                  <c:v>32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627-914D-5C92F9A1FC39}"/>
            </c:ext>
          </c:extLst>
        </c:ser>
        <c:ser>
          <c:idx val="1"/>
          <c:order val="1"/>
          <c:tx>
            <c:strRef>
              <c:f>'BT10-2'!$D$3</c:f>
              <c:strCache>
                <c:ptCount val="1"/>
                <c:pt idx="0">
                  <c:v>Tần số tích lũy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DE2-4627-914D-5C92F9A1F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E2-4627-914D-5C92F9A1F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5DE2-4627-914D-5C92F9A1F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DE2-4627-914D-5C92F9A1F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5DE2-4627-914D-5C92F9A1FC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DE2-4627-914D-5C92F9A1FC3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DE2-4627-914D-5C92F9A1FC3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DE2-4627-914D-5C92F9A1FC3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DE2-4627-914D-5C92F9A1FC3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DE2-4627-914D-5C92F9A1FC3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'BT10-2'!$B$4:$B$8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'BT10-2'!$D$4:$D$8</c:f>
              <c:numCache>
                <c:formatCode>_(* #,##0_);_(* \(#,##0\);_(* "-"??_);_(@_)</c:formatCode>
                <c:ptCount val="5"/>
                <c:pt idx="0">
                  <c:v>55</c:v>
                </c:pt>
                <c:pt idx="1">
                  <c:v>95</c:v>
                </c:pt>
                <c:pt idx="2">
                  <c:v>127</c:v>
                </c:pt>
                <c:pt idx="3">
                  <c:v>135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2-4627-914D-5C92F9A1FC39}"/>
            </c:ext>
          </c:extLst>
        </c:ser>
        <c:ser>
          <c:idx val="2"/>
          <c:order val="2"/>
          <c:tx>
            <c:strRef>
              <c:f>'BT10-2'!$E$3</c:f>
              <c:strCache>
                <c:ptCount val="1"/>
                <c:pt idx="0">
                  <c:v>Phần trăm tích lũy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DE2-4627-914D-5C92F9A1F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5DE2-4627-914D-5C92F9A1F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DE2-4627-914D-5C92F9A1F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5DE2-4627-914D-5C92F9A1F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DE2-4627-914D-5C92F9A1FC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DE2-4627-914D-5C92F9A1FC3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5DE2-4627-914D-5C92F9A1FC3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DE2-4627-914D-5C92F9A1FC3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DE2-4627-914D-5C92F9A1FC3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DE2-4627-914D-5C92F9A1FC3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'BT10-2'!$B$4:$B$8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'BT10-2'!$E$4:$E$8</c:f>
              <c:numCache>
                <c:formatCode>0%</c:formatCode>
                <c:ptCount val="5"/>
                <c:pt idx="0">
                  <c:v>0.39285714285714285</c:v>
                </c:pt>
                <c:pt idx="1">
                  <c:v>0.6785714285714286</c:v>
                </c:pt>
                <c:pt idx="2">
                  <c:v>0.90714285714285714</c:v>
                </c:pt>
                <c:pt idx="3">
                  <c:v>0.9642857142857143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2-4627-914D-5C92F9A1F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+mj-lt"/>
              </a:rPr>
              <a:t>Đồ thị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'BT10-2'!$C$3</c:f>
              <c:strCache>
                <c:ptCount val="1"/>
                <c:pt idx="0">
                  <c:v>Tần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'BT10-2'!$B$4:$B$8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'BT10-2'!$C$4:$C$8</c:f>
              <c:numCache>
                <c:formatCode>_(* #,##0_);_(* \(#,##0\);_(* "-"??_);_(@_)</c:formatCode>
                <c:ptCount val="5"/>
                <c:pt idx="0">
                  <c:v>55</c:v>
                </c:pt>
                <c:pt idx="1">
                  <c:v>40</c:v>
                </c:pt>
                <c:pt idx="2">
                  <c:v>32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E-4A82-817D-144648F1B3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40"/>
        <c:axId val="1352587152"/>
        <c:axId val="1496858464"/>
      </c:barChart>
      <c:lineChart>
        <c:grouping val="standard"/>
        <c:varyColors val="0"/>
        <c:ser>
          <c:idx val="2"/>
          <c:order val="1"/>
          <c:tx>
            <c:strRef>
              <c:f>'BT10-2'!$E$3</c:f>
              <c:strCache>
                <c:ptCount val="1"/>
                <c:pt idx="0">
                  <c:v>Phần trăm tích lũy</c:v>
                </c:pt>
              </c:strCache>
            </c:strRef>
          </c:tx>
          <c:spPr>
            <a:ln w="9525" cap="rnd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diamond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'BT10-2'!$B$4:$B$8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'BT10-2'!$E$4:$E$8</c:f>
              <c:numCache>
                <c:formatCode>0%</c:formatCode>
                <c:ptCount val="5"/>
                <c:pt idx="0">
                  <c:v>0.39285714285714285</c:v>
                </c:pt>
                <c:pt idx="1">
                  <c:v>0.6785714285714286</c:v>
                </c:pt>
                <c:pt idx="2">
                  <c:v>0.90714285714285714</c:v>
                </c:pt>
                <c:pt idx="3">
                  <c:v>0.9642857142857143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E-4A82-817D-144648F1B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659872"/>
        <c:axId val="1493691008"/>
      </c:lineChart>
      <c:catAx>
        <c:axId val="13525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  <a:latin typeface="+mj-lt"/>
                  </a:rPr>
                  <a:t>Yếu tố</a:t>
                </a:r>
                <a:endParaRPr lang="en-US">
                  <a:solidFill>
                    <a:sysClr val="windowText" lastClr="00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8464"/>
        <c:crosses val="autoZero"/>
        <c:auto val="1"/>
        <c:lblAlgn val="ctr"/>
        <c:lblOffset val="100"/>
        <c:noMultiLvlLbl val="0"/>
      </c:catAx>
      <c:valAx>
        <c:axId val="149685846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  <a:latin typeface="+mj-lt"/>
                  </a:rPr>
                  <a:t>Tần số</a:t>
                </a:r>
                <a:endParaRPr lang="en-US">
                  <a:solidFill>
                    <a:sysClr val="windowText" lastClr="00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87152"/>
        <c:crosses val="autoZero"/>
        <c:crossBetween val="between"/>
      </c:valAx>
      <c:valAx>
        <c:axId val="14936910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ysClr val="windowText" lastClr="000000"/>
                    </a:solidFill>
                    <a:latin typeface="+mj-lt"/>
                  </a:rPr>
                  <a:t>%</a:t>
                </a:r>
                <a:r>
                  <a:rPr lang="vi-VN" baseline="0">
                    <a:solidFill>
                      <a:sysClr val="windowText" lastClr="000000"/>
                    </a:solidFill>
                    <a:latin typeface="+mj-lt"/>
                  </a:rPr>
                  <a:t> tích lũy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59872"/>
        <c:crosses val="max"/>
        <c:crossBetween val="between"/>
      </c:valAx>
      <c:catAx>
        <c:axId val="15036598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93691008"/>
        <c:crosses val="max"/>
        <c:auto val="1"/>
        <c:lblAlgn val="ctr"/>
        <c:lblOffset val="100"/>
        <c:noMultiLvlLbl val="0"/>
      </c:catAx>
      <c:spPr>
        <a:noFill/>
        <a:ln cap="rnd">
          <a:noFill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161925</xdr:rowOff>
    </xdr:from>
    <xdr:to>
      <xdr:col>18</xdr:col>
      <xdr:colOff>114300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F75A1-BE9F-4F26-9247-11550252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561975</xdr:colOff>
      <xdr:row>12</xdr:row>
      <xdr:rowOff>76200</xdr:rowOff>
    </xdr:from>
    <xdr:to>
      <xdr:col>7</xdr:col>
      <xdr:colOff>276225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A06D8-948A-4167-9CC3-5152429A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152400</xdr:rowOff>
    </xdr:from>
    <xdr:to>
      <xdr:col>19</xdr:col>
      <xdr:colOff>200025</xdr:colOff>
      <xdr:row>15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1475"/>
          <a:ext cx="4229100" cy="315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295275</xdr:colOff>
      <xdr:row>17</xdr:row>
      <xdr:rowOff>123825</xdr:rowOff>
    </xdr:from>
    <xdr:to>
      <xdr:col>10</xdr:col>
      <xdr:colOff>190500</xdr:colOff>
      <xdr:row>32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400425"/>
          <a:ext cx="4200525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p" refreshedDate="43984.432345833331" createdVersion="6" refreshedVersion="6" minRefreshableVersion="3" recordCount="79" xr:uid="{5A300F2F-EA13-4B4C-8B2B-479734010F1C}">
  <cacheSource type="worksheet">
    <worksheetSource ref="A1:F80" sheet="Data"/>
  </cacheSource>
  <cacheFields count="6">
    <cacheField name="Part Number" numFmtId="0">
      <sharedItems containsSemiMixedTypes="0" containsString="0" containsNumber="1" containsInteger="1" minValue="11164539" maxValue="11164637"/>
    </cacheField>
    <cacheField name="Type" numFmtId="0">
      <sharedItems count="5">
        <s v="DB"/>
        <s v="DE"/>
        <s v="AC"/>
        <s v="RT"/>
        <s v="AB"/>
      </sharedItems>
    </cacheField>
    <cacheField name="Department" numFmtId="0">
      <sharedItems count="5">
        <s v="Dept 1"/>
        <s v="Dept 2"/>
        <s v="Dept 3"/>
        <s v="Dept 4"/>
        <s v="Dept 5"/>
      </sharedItems>
    </cacheField>
    <cacheField name="Cost" numFmtId="43">
      <sharedItems containsSemiMixedTypes="0" containsString="0" containsNumber="1" minValue="0.81" maxValue="93.15"/>
    </cacheField>
    <cacheField name="Quantity" numFmtId="0">
      <sharedItems containsSemiMixedTypes="0" containsString="0" containsNumber="1" containsInteger="1" minValue="0" maxValue="19"/>
    </cacheField>
    <cacheField name="Total Value" numFmtId="43">
      <sharedItems containsSemiMixedTypes="0" containsString="0" containsNumber="1" minValue="0" maxValue="978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11164550"/>
    <x v="0"/>
    <x v="0"/>
    <n v="18.559999999999999"/>
    <n v="12"/>
    <n v="222.71999999999997"/>
  </r>
  <r>
    <n v="11164558"/>
    <x v="1"/>
    <x v="0"/>
    <n v="15.28"/>
    <n v="7"/>
    <n v="106.96"/>
  </r>
  <r>
    <n v="11164559"/>
    <x v="2"/>
    <x v="0"/>
    <n v="2.77"/>
    <n v="15"/>
    <n v="41.55"/>
  </r>
  <r>
    <n v="11164563"/>
    <x v="1"/>
    <x v="0"/>
    <n v="9.42"/>
    <n v="3"/>
    <n v="28.259999999999998"/>
  </r>
  <r>
    <n v="11164568"/>
    <x v="2"/>
    <x v="0"/>
    <n v="9.81"/>
    <n v="1"/>
    <n v="9.81"/>
  </r>
  <r>
    <n v="11164574"/>
    <x v="3"/>
    <x v="0"/>
    <n v="64.64"/>
    <n v="5"/>
    <n v="323.2"/>
  </r>
  <r>
    <n v="11164582"/>
    <x v="4"/>
    <x v="0"/>
    <n v="35"/>
    <n v="10"/>
    <n v="350"/>
  </r>
  <r>
    <n v="11164587"/>
    <x v="3"/>
    <x v="0"/>
    <n v="1.96"/>
    <n v="5"/>
    <n v="9.8000000000000007"/>
  </r>
  <r>
    <n v="11164592"/>
    <x v="1"/>
    <x v="0"/>
    <n v="17.87"/>
    <n v="1"/>
    <n v="17.87"/>
  </r>
  <r>
    <n v="11164598"/>
    <x v="0"/>
    <x v="0"/>
    <n v="8.74"/>
    <n v="4"/>
    <n v="34.96"/>
  </r>
  <r>
    <n v="11164600"/>
    <x v="2"/>
    <x v="0"/>
    <n v="5.72"/>
    <n v="0"/>
    <n v="0"/>
  </r>
  <r>
    <n v="11164601"/>
    <x v="3"/>
    <x v="0"/>
    <n v="60.24"/>
    <n v="12"/>
    <n v="722.88"/>
  </r>
  <r>
    <n v="11164604"/>
    <x v="0"/>
    <x v="0"/>
    <n v="1.1100000000000001"/>
    <n v="4"/>
    <n v="4.4400000000000004"/>
  </r>
  <r>
    <n v="11164619"/>
    <x v="3"/>
    <x v="0"/>
    <n v="12.53"/>
    <n v="8"/>
    <n v="100.24"/>
  </r>
  <r>
    <n v="11164623"/>
    <x v="0"/>
    <x v="0"/>
    <n v="21.08"/>
    <n v="12"/>
    <n v="252.95999999999998"/>
  </r>
  <r>
    <n v="11164626"/>
    <x v="4"/>
    <x v="0"/>
    <n v="0.81"/>
    <n v="19"/>
    <n v="15.39"/>
  </r>
  <r>
    <n v="11164631"/>
    <x v="0"/>
    <x v="0"/>
    <n v="19.41"/>
    <n v="6"/>
    <n v="116.46000000000001"/>
  </r>
  <r>
    <n v="11164632"/>
    <x v="1"/>
    <x v="0"/>
    <n v="64.040000000000006"/>
    <n v="14"/>
    <n v="896.56000000000006"/>
  </r>
  <r>
    <n v="11164539"/>
    <x v="3"/>
    <x v="1"/>
    <n v="55.3"/>
    <n v="15"/>
    <n v="829.5"/>
  </r>
  <r>
    <n v="11164542"/>
    <x v="3"/>
    <x v="1"/>
    <n v="16.22"/>
    <n v="5"/>
    <n v="81.099999999999994"/>
  </r>
  <r>
    <n v="11164546"/>
    <x v="1"/>
    <x v="1"/>
    <n v="52.03"/>
    <n v="11"/>
    <n v="572.33000000000004"/>
  </r>
  <r>
    <n v="11164551"/>
    <x v="3"/>
    <x v="1"/>
    <n v="45.8"/>
    <n v="17"/>
    <n v="778.59999999999991"/>
  </r>
  <r>
    <n v="11164557"/>
    <x v="4"/>
    <x v="1"/>
    <n v="79.08"/>
    <n v="12"/>
    <n v="948.96"/>
  </r>
  <r>
    <n v="11164562"/>
    <x v="1"/>
    <x v="1"/>
    <n v="0.84"/>
    <n v="12"/>
    <n v="10.08"/>
  </r>
  <r>
    <n v="11164565"/>
    <x v="3"/>
    <x v="1"/>
    <n v="77.83"/>
    <n v="4"/>
    <n v="311.32"/>
  </r>
  <r>
    <n v="11164583"/>
    <x v="1"/>
    <x v="1"/>
    <n v="12.13"/>
    <n v="13"/>
    <n v="157.69"/>
  </r>
  <r>
    <n v="11164596"/>
    <x v="3"/>
    <x v="1"/>
    <n v="23.7"/>
    <n v="0"/>
    <n v="0"/>
  </r>
  <r>
    <n v="11164611"/>
    <x v="1"/>
    <x v="1"/>
    <n v="25.54"/>
    <n v="5"/>
    <n v="127.69999999999999"/>
  </r>
  <r>
    <n v="11164612"/>
    <x v="1"/>
    <x v="1"/>
    <n v="14.46"/>
    <n v="1"/>
    <n v="14.46"/>
  </r>
  <r>
    <n v="11164616"/>
    <x v="2"/>
    <x v="1"/>
    <n v="1.66"/>
    <n v="18"/>
    <n v="29.88"/>
  </r>
  <r>
    <n v="11164617"/>
    <x v="3"/>
    <x v="1"/>
    <n v="25.92"/>
    <n v="17"/>
    <n v="440.64000000000004"/>
  </r>
  <r>
    <n v="11164622"/>
    <x v="3"/>
    <x v="1"/>
    <n v="12.75"/>
    <n v="6"/>
    <n v="76.5"/>
  </r>
  <r>
    <n v="11164624"/>
    <x v="4"/>
    <x v="1"/>
    <n v="27.14"/>
    <n v="4"/>
    <n v="108.56"/>
  </r>
  <r>
    <n v="11164625"/>
    <x v="3"/>
    <x v="1"/>
    <n v="84.92"/>
    <n v="4"/>
    <n v="339.68"/>
  </r>
  <r>
    <n v="11164628"/>
    <x v="2"/>
    <x v="1"/>
    <n v="19.100000000000001"/>
    <n v="14"/>
    <n v="267.40000000000003"/>
  </r>
  <r>
    <n v="11164633"/>
    <x v="4"/>
    <x v="1"/>
    <n v="46.39"/>
    <n v="16"/>
    <n v="742.24"/>
  </r>
  <r>
    <n v="11164635"/>
    <x v="3"/>
    <x v="1"/>
    <n v="53.66"/>
    <n v="2"/>
    <n v="107.32"/>
  </r>
  <r>
    <n v="11164561"/>
    <x v="3"/>
    <x v="2"/>
    <n v="25.07"/>
    <n v="12"/>
    <n v="300.84000000000003"/>
  </r>
  <r>
    <n v="11164567"/>
    <x v="4"/>
    <x v="2"/>
    <n v="1.54"/>
    <n v="15"/>
    <n v="23.1"/>
  </r>
  <r>
    <n v="11164569"/>
    <x v="1"/>
    <x v="2"/>
    <n v="1.77"/>
    <n v="8"/>
    <n v="14.16"/>
  </r>
  <r>
    <n v="11164570"/>
    <x v="0"/>
    <x v="2"/>
    <n v="7.99"/>
    <n v="13"/>
    <n v="103.87"/>
  </r>
  <r>
    <n v="11164585"/>
    <x v="0"/>
    <x v="2"/>
    <n v="27.88"/>
    <n v="2"/>
    <n v="55.76"/>
  </r>
  <r>
    <n v="11164586"/>
    <x v="3"/>
    <x v="2"/>
    <n v="2.31"/>
    <n v="16"/>
    <n v="36.96"/>
  </r>
  <r>
    <n v="11164591"/>
    <x v="2"/>
    <x v="2"/>
    <n v="0.92"/>
    <n v="4"/>
    <n v="3.68"/>
  </r>
  <r>
    <n v="11164603"/>
    <x v="1"/>
    <x v="2"/>
    <n v="60.72"/>
    <n v="16"/>
    <n v="971.52"/>
  </r>
  <r>
    <n v="11164620"/>
    <x v="1"/>
    <x v="2"/>
    <n v="91.76"/>
    <n v="9"/>
    <n v="825.84"/>
  </r>
  <r>
    <n v="11164636"/>
    <x v="1"/>
    <x v="2"/>
    <n v="1.71"/>
    <n v="2"/>
    <n v="3.42"/>
  </r>
  <r>
    <n v="11164541"/>
    <x v="4"/>
    <x v="3"/>
    <n v="47.87"/>
    <n v="1"/>
    <n v="47.87"/>
  </r>
  <r>
    <n v="11164547"/>
    <x v="1"/>
    <x v="3"/>
    <n v="25.74"/>
    <n v="8"/>
    <n v="205.92"/>
  </r>
  <r>
    <n v="11164549"/>
    <x v="1"/>
    <x v="3"/>
    <n v="10.97"/>
    <n v="3"/>
    <n v="32.910000000000004"/>
  </r>
  <r>
    <n v="11164556"/>
    <x v="1"/>
    <x v="3"/>
    <n v="88.39"/>
    <n v="2"/>
    <n v="176.78"/>
  </r>
  <r>
    <n v="11164572"/>
    <x v="4"/>
    <x v="3"/>
    <n v="71.099999999999994"/>
    <n v="4"/>
    <n v="284.39999999999998"/>
  </r>
  <r>
    <n v="11164579"/>
    <x v="2"/>
    <x v="3"/>
    <n v="27.6"/>
    <n v="3"/>
    <n v="82.800000000000011"/>
  </r>
  <r>
    <n v="11164580"/>
    <x v="1"/>
    <x v="3"/>
    <n v="46.85"/>
    <n v="9"/>
    <n v="421.65000000000003"/>
  </r>
  <r>
    <n v="11164581"/>
    <x v="3"/>
    <x v="3"/>
    <n v="1.18"/>
    <n v="16"/>
    <n v="18.88"/>
  </r>
  <r>
    <n v="11164584"/>
    <x v="0"/>
    <x v="3"/>
    <n v="51.16"/>
    <n v="5"/>
    <n v="255.79999999999998"/>
  </r>
  <r>
    <n v="11164594"/>
    <x v="2"/>
    <x v="3"/>
    <n v="81.8"/>
    <n v="11"/>
    <n v="899.8"/>
  </r>
  <r>
    <n v="11164595"/>
    <x v="3"/>
    <x v="3"/>
    <n v="3.64"/>
    <n v="6"/>
    <n v="21.84"/>
  </r>
  <r>
    <n v="11164597"/>
    <x v="4"/>
    <x v="3"/>
    <n v="3.22"/>
    <n v="2"/>
    <n v="6.44"/>
  </r>
  <r>
    <n v="11164602"/>
    <x v="4"/>
    <x v="3"/>
    <n v="8.9600000000000009"/>
    <n v="17"/>
    <n v="152.32000000000002"/>
  </r>
  <r>
    <n v="11164614"/>
    <x v="4"/>
    <x v="3"/>
    <n v="91.37"/>
    <n v="8"/>
    <n v="730.96"/>
  </r>
  <r>
    <n v="11164615"/>
    <x v="1"/>
    <x v="3"/>
    <n v="43.04"/>
    <n v="14"/>
    <n v="602.55999999999995"/>
  </r>
  <r>
    <n v="11164630"/>
    <x v="1"/>
    <x v="3"/>
    <n v="56.25"/>
    <n v="8"/>
    <n v="450"/>
  </r>
  <r>
    <n v="11164634"/>
    <x v="1"/>
    <x v="3"/>
    <n v="62.49"/>
    <n v="0"/>
    <n v="0"/>
  </r>
  <r>
    <n v="11164540"/>
    <x v="2"/>
    <x v="4"/>
    <n v="69.58"/>
    <n v="7"/>
    <n v="487.06"/>
  </r>
  <r>
    <n v="11164544"/>
    <x v="2"/>
    <x v="4"/>
    <n v="54.36"/>
    <n v="18"/>
    <n v="978.48"/>
  </r>
  <r>
    <n v="11164545"/>
    <x v="1"/>
    <x v="4"/>
    <n v="74.45"/>
    <n v="13"/>
    <n v="967.85"/>
  </r>
  <r>
    <n v="11164548"/>
    <x v="0"/>
    <x v="4"/>
    <n v="39.119999999999997"/>
    <n v="14"/>
    <n v="547.67999999999995"/>
  </r>
  <r>
    <n v="11164560"/>
    <x v="3"/>
    <x v="4"/>
    <n v="40.96"/>
    <n v="0"/>
    <n v="0"/>
  </r>
  <r>
    <n v="11164564"/>
    <x v="2"/>
    <x v="4"/>
    <n v="16.02"/>
    <n v="7"/>
    <n v="112.14"/>
  </r>
  <r>
    <n v="11164571"/>
    <x v="1"/>
    <x v="4"/>
    <n v="23.54"/>
    <n v="10"/>
    <n v="235.39999999999998"/>
  </r>
  <r>
    <n v="11164575"/>
    <x v="4"/>
    <x v="4"/>
    <n v="50.87"/>
    <n v="19"/>
    <n v="966.53"/>
  </r>
  <r>
    <n v="11164593"/>
    <x v="1"/>
    <x v="4"/>
    <n v="10.9"/>
    <n v="4"/>
    <n v="43.6"/>
  </r>
  <r>
    <n v="11164613"/>
    <x v="4"/>
    <x v="4"/>
    <n v="93.15"/>
    <n v="9"/>
    <n v="838.35"/>
  </r>
  <r>
    <n v="11164618"/>
    <x v="4"/>
    <x v="4"/>
    <n v="4.33"/>
    <n v="1"/>
    <n v="4.33"/>
  </r>
  <r>
    <n v="11164621"/>
    <x v="1"/>
    <x v="4"/>
    <n v="33.67"/>
    <n v="5"/>
    <n v="168.35000000000002"/>
  </r>
  <r>
    <n v="11164627"/>
    <x v="4"/>
    <x v="4"/>
    <n v="3.06"/>
    <n v="0"/>
    <n v="0"/>
  </r>
  <r>
    <n v="11164629"/>
    <x v="1"/>
    <x v="4"/>
    <n v="76.98"/>
    <n v="6"/>
    <n v="461.88"/>
  </r>
  <r>
    <n v="11164637"/>
    <x v="4"/>
    <x v="4"/>
    <n v="50.87"/>
    <n v="2"/>
    <n v="101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CEA1-BFB9-4B2E-9216-2AF851975EBB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R10:U16" firstHeaderRow="0" firstDataRow="1" firstDataCol="1"/>
  <pivotFields count="6">
    <pivotField showAll="0"/>
    <pivotField showAll="0">
      <items count="6">
        <item x="4"/>
        <item x="2"/>
        <item x="0"/>
        <item x="1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43" showAll="0"/>
    <pivotField dataField="1" showAll="0"/>
    <pivotField dataField="1" numFmtId="4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3" baseField="0" baseItem="0"/>
    <dataField name="Sum of Quantity" fld="4" baseField="0" baseItem="0"/>
    <dataField name="Sum of Total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E0B3A-F88A-48AA-B73B-AD44FE0C1F4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M10:P16" firstHeaderRow="0" firstDataRow="1" firstDataCol="1"/>
  <pivotFields count="6">
    <pivotField showAll="0"/>
    <pivotField axis="axisRow" showAll="0">
      <items count="6">
        <item sd="0" x="4"/>
        <item sd="0" x="2"/>
        <item sd="0" x="0"/>
        <item sd="0" x="1"/>
        <item sd="0"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43" showAll="0"/>
    <pivotField dataField="1" showAll="0"/>
    <pivotField dataField="1" numFmtId="4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3" baseField="0" baseItem="0"/>
    <dataField name="Sum of Quantity" fld="4" baseField="0" baseItem="0"/>
    <dataField name="Sum of Total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2:U16"/>
  <sheetViews>
    <sheetView workbookViewId="0">
      <selection activeCell="D7" sqref="D7"/>
    </sheetView>
  </sheetViews>
  <sheetFormatPr defaultRowHeight="18.75" customHeight="1"/>
  <cols>
    <col min="13" max="13" width="13.85546875" bestFit="1" customWidth="1"/>
    <col min="14" max="14" width="14.140625" customWidth="1"/>
    <col min="15" max="15" width="15.7109375" bestFit="1" customWidth="1"/>
    <col min="16" max="16" width="18.7109375" bestFit="1" customWidth="1"/>
    <col min="17" max="17" width="5.85546875" customWidth="1"/>
    <col min="18" max="18" width="14.85546875" customWidth="1"/>
    <col min="19" max="19" width="19" customWidth="1"/>
    <col min="20" max="20" width="23" customWidth="1"/>
    <col min="21" max="21" width="18.42578125" customWidth="1"/>
  </cols>
  <sheetData>
    <row r="2" spans="1:21" ht="18.75" customHeight="1">
      <c r="M2" s="32"/>
      <c r="N2" s="32"/>
      <c r="O2" s="32"/>
    </row>
    <row r="3" spans="1:21" ht="18.75" customHeight="1">
      <c r="A3" s="6" t="s">
        <v>37</v>
      </c>
      <c r="M3" s="32"/>
    </row>
    <row r="4" spans="1:21" ht="18.75" customHeight="1">
      <c r="A4" s="5" t="s">
        <v>16</v>
      </c>
      <c r="M4" s="32"/>
      <c r="N4" s="33"/>
    </row>
    <row r="5" spans="1:21" ht="18.75" customHeight="1">
      <c r="A5" s="5" t="s">
        <v>17</v>
      </c>
      <c r="M5" s="32"/>
    </row>
    <row r="6" spans="1:21" ht="18.75" customHeight="1">
      <c r="A6" s="5" t="s">
        <v>18</v>
      </c>
      <c r="M6" s="32"/>
    </row>
    <row r="7" spans="1:21" ht="18.75" customHeight="1">
      <c r="A7" s="5" t="s">
        <v>19</v>
      </c>
      <c r="M7" s="32"/>
    </row>
    <row r="8" spans="1:21" ht="18.75" customHeight="1">
      <c r="A8" s="5"/>
    </row>
    <row r="9" spans="1:21" ht="18.75" customHeight="1">
      <c r="A9" s="6" t="s">
        <v>20</v>
      </c>
      <c r="M9" s="34" t="s">
        <v>42</v>
      </c>
      <c r="N9" s="34"/>
      <c r="O9" s="34"/>
      <c r="P9" s="34"/>
      <c r="R9" s="34" t="s">
        <v>43</v>
      </c>
      <c r="S9" s="34"/>
      <c r="T9" s="34"/>
      <c r="U9" s="34"/>
    </row>
    <row r="10" spans="1:21" ht="18.75" customHeight="1">
      <c r="M10" s="30" t="s">
        <v>1</v>
      </c>
      <c r="N10" t="s">
        <v>39</v>
      </c>
      <c r="O10" t="s">
        <v>40</v>
      </c>
      <c r="P10" t="s">
        <v>41</v>
      </c>
      <c r="R10" s="30" t="s">
        <v>2</v>
      </c>
      <c r="S10" t="s">
        <v>39</v>
      </c>
      <c r="T10" t="s">
        <v>40</v>
      </c>
      <c r="U10" t="s">
        <v>41</v>
      </c>
    </row>
    <row r="11" spans="1:21" ht="18.75" customHeight="1">
      <c r="A11" s="6" t="s">
        <v>21</v>
      </c>
      <c r="M11" s="31" t="s">
        <v>11</v>
      </c>
      <c r="N11" s="29">
        <v>614.76</v>
      </c>
      <c r="O11" s="29">
        <v>139</v>
      </c>
      <c r="P11" s="29">
        <v>5321.19</v>
      </c>
      <c r="R11" s="31" t="s">
        <v>7</v>
      </c>
      <c r="S11" s="29">
        <v>368.99000000000007</v>
      </c>
      <c r="T11" s="29">
        <v>138</v>
      </c>
      <c r="U11" s="29">
        <v>3254.0599999999995</v>
      </c>
    </row>
    <row r="12" spans="1:21" ht="18.75" customHeight="1">
      <c r="B12" s="7" t="s">
        <v>11</v>
      </c>
      <c r="C12" s="8">
        <f>_xlfn.MINIFS(Data!$F:$F,Data!$B:$B,B12)</f>
        <v>0</v>
      </c>
      <c r="M12" s="31" t="s">
        <v>9</v>
      </c>
      <c r="N12" s="29">
        <v>289.33999999999997</v>
      </c>
      <c r="O12" s="29">
        <v>98</v>
      </c>
      <c r="P12" s="29">
        <v>2912.6</v>
      </c>
      <c r="R12" s="31" t="s">
        <v>12</v>
      </c>
      <c r="S12" s="29">
        <v>674.47</v>
      </c>
      <c r="T12" s="29">
        <v>176</v>
      </c>
      <c r="U12" s="29">
        <v>5943.96</v>
      </c>
    </row>
    <row r="13" spans="1:21" ht="18.75" customHeight="1">
      <c r="B13" s="7" t="s">
        <v>9</v>
      </c>
      <c r="C13" s="8">
        <f>_xlfn.MINIFS(Data!$F:$F,Data!$B:$B,B13)</f>
        <v>0</v>
      </c>
      <c r="M13" s="31" t="s">
        <v>6</v>
      </c>
      <c r="N13" s="29">
        <v>195.04999999999998</v>
      </c>
      <c r="O13" s="29">
        <v>72</v>
      </c>
      <c r="P13" s="29">
        <v>1594.65</v>
      </c>
      <c r="R13" s="31" t="s">
        <v>13</v>
      </c>
      <c r="S13" s="29">
        <v>221.67</v>
      </c>
      <c r="T13" s="29">
        <v>97</v>
      </c>
      <c r="U13" s="29">
        <v>2339.15</v>
      </c>
    </row>
    <row r="14" spans="1:21" ht="18.75" customHeight="1">
      <c r="B14" s="7" t="s">
        <v>6</v>
      </c>
      <c r="C14" s="8">
        <f>_xlfn.MINIFS(Data!$F:$F,Data!$B:$B,B14)</f>
        <v>4.4400000000000004</v>
      </c>
      <c r="M14" s="31" t="s">
        <v>8</v>
      </c>
      <c r="N14" s="29">
        <v>920.83999999999992</v>
      </c>
      <c r="O14" s="29">
        <v>184</v>
      </c>
      <c r="P14" s="29">
        <v>7513.7500000000009</v>
      </c>
      <c r="R14" s="31" t="s">
        <v>14</v>
      </c>
      <c r="S14" s="29">
        <v>721.63</v>
      </c>
      <c r="T14" s="29">
        <v>117</v>
      </c>
      <c r="U14" s="29">
        <v>4390.93</v>
      </c>
    </row>
    <row r="15" spans="1:21" ht="18.75" customHeight="1">
      <c r="B15" s="7" t="s">
        <v>8</v>
      </c>
      <c r="C15" s="8">
        <f>_xlfn.MINIFS(Data!$F:$F,Data!$B:$B,B15)</f>
        <v>0</v>
      </c>
      <c r="M15" s="31" t="s">
        <v>10</v>
      </c>
      <c r="N15" s="29">
        <v>608.63</v>
      </c>
      <c r="O15" s="29">
        <v>150</v>
      </c>
      <c r="P15" s="29">
        <v>4499.3</v>
      </c>
      <c r="R15" s="31" t="s">
        <v>15</v>
      </c>
      <c r="S15" s="29">
        <v>641.8599999999999</v>
      </c>
      <c r="T15" s="29">
        <v>115</v>
      </c>
      <c r="U15" s="29">
        <v>5913.39</v>
      </c>
    </row>
    <row r="16" spans="1:21" ht="18.75" customHeight="1">
      <c r="B16" s="7" t="s">
        <v>10</v>
      </c>
      <c r="C16" s="8">
        <f>_xlfn.MINIFS(Data!$F:$F,Data!$B:$B,B16)</f>
        <v>0</v>
      </c>
      <c r="M16" s="31" t="s">
        <v>38</v>
      </c>
      <c r="N16" s="29">
        <v>2628.62</v>
      </c>
      <c r="O16" s="29">
        <v>643</v>
      </c>
      <c r="P16" s="29">
        <v>21841.489999999998</v>
      </c>
      <c r="R16" s="31" t="s">
        <v>38</v>
      </c>
      <c r="S16" s="29">
        <v>2628.62</v>
      </c>
      <c r="T16" s="29">
        <v>643</v>
      </c>
      <c r="U16" s="29">
        <v>21841.49</v>
      </c>
    </row>
  </sheetData>
  <mergeCells count="2">
    <mergeCell ref="M9:P9"/>
    <mergeCell ref="R9:U9"/>
  </mergeCell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F80"/>
  <sheetViews>
    <sheetView topLeftCell="A46" zoomScaleNormal="100" zoomScalePageLayoutView="78" workbookViewId="0">
      <selection sqref="A1:F80"/>
    </sheetView>
  </sheetViews>
  <sheetFormatPr defaultRowHeight="15"/>
  <cols>
    <col min="1" max="6" width="12.7109375" style="2" customWidth="1"/>
    <col min="7" max="16384" width="9.140625" style="2"/>
  </cols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11164582</v>
      </c>
      <c r="B2" s="3" t="s">
        <v>11</v>
      </c>
      <c r="C2" s="2" t="s">
        <v>7</v>
      </c>
      <c r="D2" s="4">
        <v>35</v>
      </c>
      <c r="E2" s="2">
        <v>10</v>
      </c>
      <c r="F2" s="4">
        <f t="shared" ref="F2:F33" si="0">E2*D2</f>
        <v>350</v>
      </c>
    </row>
    <row r="3" spans="1:6">
      <c r="A3" s="2">
        <v>11164626</v>
      </c>
      <c r="B3" s="3" t="s">
        <v>11</v>
      </c>
      <c r="C3" s="2" t="s">
        <v>7</v>
      </c>
      <c r="D3" s="4">
        <v>0.81</v>
      </c>
      <c r="E3" s="2">
        <v>19</v>
      </c>
      <c r="F3" s="4">
        <f t="shared" si="0"/>
        <v>15.39</v>
      </c>
    </row>
    <row r="4" spans="1:6">
      <c r="A4" s="2">
        <v>11164557</v>
      </c>
      <c r="B4" s="3" t="s">
        <v>11</v>
      </c>
      <c r="C4" s="2" t="s">
        <v>12</v>
      </c>
      <c r="D4" s="4">
        <v>79.08</v>
      </c>
      <c r="E4" s="2">
        <v>12</v>
      </c>
      <c r="F4" s="4">
        <f t="shared" si="0"/>
        <v>948.96</v>
      </c>
    </row>
    <row r="5" spans="1:6">
      <c r="A5" s="2">
        <v>11164624</v>
      </c>
      <c r="B5" s="3" t="s">
        <v>11</v>
      </c>
      <c r="C5" s="2" t="s">
        <v>12</v>
      </c>
      <c r="D5" s="4">
        <v>27.14</v>
      </c>
      <c r="E5" s="2">
        <v>4</v>
      </c>
      <c r="F5" s="4">
        <f t="shared" si="0"/>
        <v>108.56</v>
      </c>
    </row>
    <row r="6" spans="1:6">
      <c r="A6" s="2">
        <v>11164633</v>
      </c>
      <c r="B6" s="3" t="s">
        <v>11</v>
      </c>
      <c r="C6" s="2" t="s">
        <v>12</v>
      </c>
      <c r="D6" s="4">
        <v>46.39</v>
      </c>
      <c r="E6" s="2">
        <v>16</v>
      </c>
      <c r="F6" s="4">
        <f t="shared" si="0"/>
        <v>742.24</v>
      </c>
    </row>
    <row r="7" spans="1:6">
      <c r="A7" s="2">
        <v>11164567</v>
      </c>
      <c r="B7" s="3" t="s">
        <v>11</v>
      </c>
      <c r="C7" s="2" t="s">
        <v>13</v>
      </c>
      <c r="D7" s="4">
        <v>1.54</v>
      </c>
      <c r="E7" s="2">
        <v>15</v>
      </c>
      <c r="F7" s="4">
        <f t="shared" si="0"/>
        <v>23.1</v>
      </c>
    </row>
    <row r="8" spans="1:6">
      <c r="A8" s="2">
        <v>11164541</v>
      </c>
      <c r="B8" s="3" t="s">
        <v>11</v>
      </c>
      <c r="C8" s="2" t="s">
        <v>14</v>
      </c>
      <c r="D8" s="4">
        <v>47.87</v>
      </c>
      <c r="E8" s="2">
        <v>1</v>
      </c>
      <c r="F8" s="4">
        <f t="shared" si="0"/>
        <v>47.87</v>
      </c>
    </row>
    <row r="9" spans="1:6">
      <c r="A9" s="2">
        <v>11164572</v>
      </c>
      <c r="B9" s="3" t="s">
        <v>11</v>
      </c>
      <c r="C9" s="2" t="s">
        <v>14</v>
      </c>
      <c r="D9" s="4">
        <v>71.099999999999994</v>
      </c>
      <c r="E9" s="2">
        <v>4</v>
      </c>
      <c r="F9" s="4">
        <f t="shared" si="0"/>
        <v>284.39999999999998</v>
      </c>
    </row>
    <row r="10" spans="1:6">
      <c r="A10" s="2">
        <v>11164597</v>
      </c>
      <c r="B10" s="3" t="s">
        <v>11</v>
      </c>
      <c r="C10" s="2" t="s">
        <v>14</v>
      </c>
      <c r="D10" s="4">
        <v>3.22</v>
      </c>
      <c r="E10" s="2">
        <v>2</v>
      </c>
      <c r="F10" s="4">
        <f t="shared" si="0"/>
        <v>6.44</v>
      </c>
    </row>
    <row r="11" spans="1:6">
      <c r="A11" s="2">
        <v>11164602</v>
      </c>
      <c r="B11" s="3" t="s">
        <v>11</v>
      </c>
      <c r="C11" s="2" t="s">
        <v>14</v>
      </c>
      <c r="D11" s="4">
        <v>8.9600000000000009</v>
      </c>
      <c r="E11" s="2">
        <v>17</v>
      </c>
      <c r="F11" s="4">
        <f t="shared" si="0"/>
        <v>152.32000000000002</v>
      </c>
    </row>
    <row r="12" spans="1:6">
      <c r="A12" s="2">
        <v>11164614</v>
      </c>
      <c r="B12" s="3" t="s">
        <v>11</v>
      </c>
      <c r="C12" s="2" t="s">
        <v>14</v>
      </c>
      <c r="D12" s="4">
        <v>91.37</v>
      </c>
      <c r="E12" s="2">
        <v>8</v>
      </c>
      <c r="F12" s="4">
        <f t="shared" si="0"/>
        <v>730.96</v>
      </c>
    </row>
    <row r="13" spans="1:6">
      <c r="A13" s="2">
        <v>11164575</v>
      </c>
      <c r="B13" s="3" t="s">
        <v>11</v>
      </c>
      <c r="C13" s="2" t="s">
        <v>15</v>
      </c>
      <c r="D13" s="4">
        <v>50.87</v>
      </c>
      <c r="E13" s="2">
        <v>19</v>
      </c>
      <c r="F13" s="4">
        <f t="shared" si="0"/>
        <v>966.53</v>
      </c>
    </row>
    <row r="14" spans="1:6">
      <c r="A14" s="2">
        <v>11164613</v>
      </c>
      <c r="B14" s="3" t="s">
        <v>11</v>
      </c>
      <c r="C14" s="2" t="s">
        <v>15</v>
      </c>
      <c r="D14" s="4">
        <v>93.15</v>
      </c>
      <c r="E14" s="2">
        <v>9</v>
      </c>
      <c r="F14" s="4">
        <f t="shared" si="0"/>
        <v>838.35</v>
      </c>
    </row>
    <row r="15" spans="1:6">
      <c r="A15" s="2">
        <v>11164618</v>
      </c>
      <c r="B15" s="3" t="s">
        <v>11</v>
      </c>
      <c r="C15" s="2" t="s">
        <v>15</v>
      </c>
      <c r="D15" s="4">
        <v>4.33</v>
      </c>
      <c r="E15" s="2">
        <v>1</v>
      </c>
      <c r="F15" s="4">
        <f t="shared" si="0"/>
        <v>4.33</v>
      </c>
    </row>
    <row r="16" spans="1:6">
      <c r="A16" s="2">
        <v>11164627</v>
      </c>
      <c r="B16" s="3" t="s">
        <v>11</v>
      </c>
      <c r="C16" s="2" t="s">
        <v>15</v>
      </c>
      <c r="D16" s="4">
        <v>3.06</v>
      </c>
      <c r="E16" s="2">
        <v>0</v>
      </c>
      <c r="F16" s="4">
        <f t="shared" si="0"/>
        <v>0</v>
      </c>
    </row>
    <row r="17" spans="1:6">
      <c r="A17" s="2">
        <v>11164637</v>
      </c>
      <c r="B17" s="3" t="s">
        <v>11</v>
      </c>
      <c r="C17" s="2" t="s">
        <v>15</v>
      </c>
      <c r="D17" s="4">
        <v>50.87</v>
      </c>
      <c r="E17" s="2">
        <v>2</v>
      </c>
      <c r="F17" s="4">
        <f t="shared" si="0"/>
        <v>101.74</v>
      </c>
    </row>
    <row r="18" spans="1:6">
      <c r="A18" s="2">
        <v>11164559</v>
      </c>
      <c r="B18" s="3" t="s">
        <v>9</v>
      </c>
      <c r="C18" s="2" t="s">
        <v>7</v>
      </c>
      <c r="D18" s="4">
        <v>2.77</v>
      </c>
      <c r="E18" s="2">
        <v>15</v>
      </c>
      <c r="F18" s="4">
        <f t="shared" si="0"/>
        <v>41.55</v>
      </c>
    </row>
    <row r="19" spans="1:6">
      <c r="A19" s="2">
        <v>11164568</v>
      </c>
      <c r="B19" s="3" t="s">
        <v>9</v>
      </c>
      <c r="C19" s="2" t="s">
        <v>7</v>
      </c>
      <c r="D19" s="4">
        <v>9.81</v>
      </c>
      <c r="E19" s="2">
        <v>1</v>
      </c>
      <c r="F19" s="4">
        <f t="shared" si="0"/>
        <v>9.81</v>
      </c>
    </row>
    <row r="20" spans="1:6">
      <c r="A20" s="2">
        <v>11164600</v>
      </c>
      <c r="B20" s="3" t="s">
        <v>9</v>
      </c>
      <c r="C20" s="2" t="s">
        <v>7</v>
      </c>
      <c r="D20" s="4">
        <v>5.72</v>
      </c>
      <c r="E20" s="2">
        <v>0</v>
      </c>
      <c r="F20" s="4">
        <f t="shared" si="0"/>
        <v>0</v>
      </c>
    </row>
    <row r="21" spans="1:6">
      <c r="A21" s="2">
        <v>11164616</v>
      </c>
      <c r="B21" s="3" t="s">
        <v>9</v>
      </c>
      <c r="C21" s="2" t="s">
        <v>12</v>
      </c>
      <c r="D21" s="4">
        <v>1.66</v>
      </c>
      <c r="E21" s="2">
        <v>18</v>
      </c>
      <c r="F21" s="4">
        <f t="shared" si="0"/>
        <v>29.88</v>
      </c>
    </row>
    <row r="22" spans="1:6">
      <c r="A22" s="2">
        <v>11164628</v>
      </c>
      <c r="B22" s="3" t="s">
        <v>9</v>
      </c>
      <c r="C22" s="2" t="s">
        <v>12</v>
      </c>
      <c r="D22" s="4">
        <v>19.100000000000001</v>
      </c>
      <c r="E22" s="2">
        <v>14</v>
      </c>
      <c r="F22" s="4">
        <f t="shared" si="0"/>
        <v>267.40000000000003</v>
      </c>
    </row>
    <row r="23" spans="1:6">
      <c r="A23" s="2">
        <v>11164591</v>
      </c>
      <c r="B23" s="3" t="s">
        <v>9</v>
      </c>
      <c r="C23" s="2" t="s">
        <v>13</v>
      </c>
      <c r="D23" s="4">
        <v>0.92</v>
      </c>
      <c r="E23" s="2">
        <v>4</v>
      </c>
      <c r="F23" s="4">
        <f t="shared" si="0"/>
        <v>3.68</v>
      </c>
    </row>
    <row r="24" spans="1:6">
      <c r="A24" s="2">
        <v>11164579</v>
      </c>
      <c r="B24" s="3" t="s">
        <v>9</v>
      </c>
      <c r="C24" s="2" t="s">
        <v>14</v>
      </c>
      <c r="D24" s="4">
        <v>27.6</v>
      </c>
      <c r="E24" s="2">
        <v>3</v>
      </c>
      <c r="F24" s="4">
        <f t="shared" si="0"/>
        <v>82.800000000000011</v>
      </c>
    </row>
    <row r="25" spans="1:6">
      <c r="A25" s="2">
        <v>11164594</v>
      </c>
      <c r="B25" s="3" t="s">
        <v>9</v>
      </c>
      <c r="C25" s="2" t="s">
        <v>14</v>
      </c>
      <c r="D25" s="4">
        <v>81.8</v>
      </c>
      <c r="E25" s="2">
        <v>11</v>
      </c>
      <c r="F25" s="4">
        <f t="shared" si="0"/>
        <v>899.8</v>
      </c>
    </row>
    <row r="26" spans="1:6">
      <c r="A26" s="2">
        <v>11164540</v>
      </c>
      <c r="B26" s="3" t="s">
        <v>9</v>
      </c>
      <c r="C26" s="2" t="s">
        <v>15</v>
      </c>
      <c r="D26" s="4">
        <v>69.58</v>
      </c>
      <c r="E26" s="2">
        <v>7</v>
      </c>
      <c r="F26" s="4">
        <f t="shared" si="0"/>
        <v>487.06</v>
      </c>
    </row>
    <row r="27" spans="1:6">
      <c r="A27" s="2">
        <v>11164544</v>
      </c>
      <c r="B27" s="3" t="s">
        <v>9</v>
      </c>
      <c r="C27" s="2" t="s">
        <v>15</v>
      </c>
      <c r="D27" s="4">
        <v>54.36</v>
      </c>
      <c r="E27" s="2">
        <v>18</v>
      </c>
      <c r="F27" s="4">
        <f t="shared" si="0"/>
        <v>978.48</v>
      </c>
    </row>
    <row r="28" spans="1:6">
      <c r="A28" s="2">
        <v>11164564</v>
      </c>
      <c r="B28" s="3" t="s">
        <v>9</v>
      </c>
      <c r="C28" s="2" t="s">
        <v>15</v>
      </c>
      <c r="D28" s="4">
        <v>16.02</v>
      </c>
      <c r="E28" s="2">
        <v>7</v>
      </c>
      <c r="F28" s="4">
        <f t="shared" si="0"/>
        <v>112.14</v>
      </c>
    </row>
    <row r="29" spans="1:6">
      <c r="A29" s="2">
        <v>11164550</v>
      </c>
      <c r="B29" s="3" t="s">
        <v>6</v>
      </c>
      <c r="C29" s="2" t="s">
        <v>7</v>
      </c>
      <c r="D29" s="4">
        <v>18.559999999999999</v>
      </c>
      <c r="E29" s="2">
        <v>12</v>
      </c>
      <c r="F29" s="4">
        <f t="shared" si="0"/>
        <v>222.71999999999997</v>
      </c>
    </row>
    <row r="30" spans="1:6">
      <c r="A30" s="2">
        <v>11164598</v>
      </c>
      <c r="B30" s="3" t="s">
        <v>6</v>
      </c>
      <c r="C30" s="2" t="s">
        <v>7</v>
      </c>
      <c r="D30" s="4">
        <v>8.74</v>
      </c>
      <c r="E30" s="2">
        <v>4</v>
      </c>
      <c r="F30" s="4">
        <f t="shared" si="0"/>
        <v>34.96</v>
      </c>
    </row>
    <row r="31" spans="1:6">
      <c r="A31" s="2">
        <v>11164604</v>
      </c>
      <c r="B31" s="3" t="s">
        <v>6</v>
      </c>
      <c r="C31" s="2" t="s">
        <v>7</v>
      </c>
      <c r="D31" s="4">
        <v>1.1100000000000001</v>
      </c>
      <c r="E31" s="2">
        <v>4</v>
      </c>
      <c r="F31" s="4">
        <f t="shared" si="0"/>
        <v>4.4400000000000004</v>
      </c>
    </row>
    <row r="32" spans="1:6">
      <c r="A32" s="2">
        <v>11164623</v>
      </c>
      <c r="B32" s="3" t="s">
        <v>6</v>
      </c>
      <c r="C32" s="2" t="s">
        <v>7</v>
      </c>
      <c r="D32" s="4">
        <v>21.08</v>
      </c>
      <c r="E32" s="2">
        <v>12</v>
      </c>
      <c r="F32" s="4">
        <f t="shared" si="0"/>
        <v>252.95999999999998</v>
      </c>
    </row>
    <row r="33" spans="1:6">
      <c r="A33" s="2">
        <v>11164631</v>
      </c>
      <c r="B33" s="3" t="s">
        <v>6</v>
      </c>
      <c r="C33" s="2" t="s">
        <v>7</v>
      </c>
      <c r="D33" s="4">
        <v>19.41</v>
      </c>
      <c r="E33" s="2">
        <v>6</v>
      </c>
      <c r="F33" s="4">
        <f t="shared" si="0"/>
        <v>116.46000000000001</v>
      </c>
    </row>
    <row r="34" spans="1:6">
      <c r="A34" s="2">
        <v>11164570</v>
      </c>
      <c r="B34" s="3" t="s">
        <v>6</v>
      </c>
      <c r="C34" s="2" t="s">
        <v>13</v>
      </c>
      <c r="D34" s="4">
        <v>7.99</v>
      </c>
      <c r="E34" s="2">
        <v>13</v>
      </c>
      <c r="F34" s="4">
        <f t="shared" ref="F34:F65" si="1">E34*D34</f>
        <v>103.87</v>
      </c>
    </row>
    <row r="35" spans="1:6">
      <c r="A35" s="2">
        <v>11164585</v>
      </c>
      <c r="B35" s="3" t="s">
        <v>6</v>
      </c>
      <c r="C35" s="2" t="s">
        <v>13</v>
      </c>
      <c r="D35" s="4">
        <v>27.88</v>
      </c>
      <c r="E35" s="2">
        <v>2</v>
      </c>
      <c r="F35" s="4">
        <f t="shared" si="1"/>
        <v>55.76</v>
      </c>
    </row>
    <row r="36" spans="1:6">
      <c r="A36" s="2">
        <v>11164584</v>
      </c>
      <c r="B36" s="3" t="s">
        <v>6</v>
      </c>
      <c r="C36" s="2" t="s">
        <v>14</v>
      </c>
      <c r="D36" s="4">
        <v>51.16</v>
      </c>
      <c r="E36" s="2">
        <v>5</v>
      </c>
      <c r="F36" s="4">
        <f t="shared" si="1"/>
        <v>255.79999999999998</v>
      </c>
    </row>
    <row r="37" spans="1:6">
      <c r="A37" s="2">
        <v>11164548</v>
      </c>
      <c r="B37" s="3" t="s">
        <v>6</v>
      </c>
      <c r="C37" s="2" t="s">
        <v>15</v>
      </c>
      <c r="D37" s="4">
        <v>39.119999999999997</v>
      </c>
      <c r="E37" s="2">
        <v>14</v>
      </c>
      <c r="F37" s="4">
        <f t="shared" si="1"/>
        <v>547.67999999999995</v>
      </c>
    </row>
    <row r="38" spans="1:6">
      <c r="A38" s="2">
        <v>11164558</v>
      </c>
      <c r="B38" s="3" t="s">
        <v>8</v>
      </c>
      <c r="C38" s="2" t="s">
        <v>7</v>
      </c>
      <c r="D38" s="4">
        <v>15.28</v>
      </c>
      <c r="E38" s="2">
        <v>7</v>
      </c>
      <c r="F38" s="4">
        <f t="shared" si="1"/>
        <v>106.96</v>
      </c>
    </row>
    <row r="39" spans="1:6">
      <c r="A39" s="2">
        <v>11164563</v>
      </c>
      <c r="B39" s="3" t="s">
        <v>8</v>
      </c>
      <c r="C39" s="2" t="s">
        <v>7</v>
      </c>
      <c r="D39" s="4">
        <v>9.42</v>
      </c>
      <c r="E39" s="2">
        <v>3</v>
      </c>
      <c r="F39" s="4">
        <f t="shared" si="1"/>
        <v>28.259999999999998</v>
      </c>
    </row>
    <row r="40" spans="1:6">
      <c r="A40" s="2">
        <v>11164592</v>
      </c>
      <c r="B40" s="3" t="s">
        <v>8</v>
      </c>
      <c r="C40" s="2" t="s">
        <v>7</v>
      </c>
      <c r="D40" s="4">
        <v>17.87</v>
      </c>
      <c r="E40" s="2">
        <v>1</v>
      </c>
      <c r="F40" s="4">
        <f t="shared" si="1"/>
        <v>17.87</v>
      </c>
    </row>
    <row r="41" spans="1:6">
      <c r="A41" s="2">
        <v>11164632</v>
      </c>
      <c r="B41" s="3" t="s">
        <v>8</v>
      </c>
      <c r="C41" s="2" t="s">
        <v>7</v>
      </c>
      <c r="D41" s="4">
        <v>64.040000000000006</v>
      </c>
      <c r="E41" s="2">
        <v>14</v>
      </c>
      <c r="F41" s="4">
        <f t="shared" si="1"/>
        <v>896.56000000000006</v>
      </c>
    </row>
    <row r="42" spans="1:6">
      <c r="A42" s="2">
        <v>11164546</v>
      </c>
      <c r="B42" s="3" t="s">
        <v>8</v>
      </c>
      <c r="C42" s="2" t="s">
        <v>12</v>
      </c>
      <c r="D42" s="4">
        <v>52.03</v>
      </c>
      <c r="E42" s="2">
        <v>11</v>
      </c>
      <c r="F42" s="4">
        <f t="shared" si="1"/>
        <v>572.33000000000004</v>
      </c>
    </row>
    <row r="43" spans="1:6">
      <c r="A43" s="2">
        <v>11164562</v>
      </c>
      <c r="B43" s="3" t="s">
        <v>8</v>
      </c>
      <c r="C43" s="2" t="s">
        <v>12</v>
      </c>
      <c r="D43" s="4">
        <v>0.84</v>
      </c>
      <c r="E43" s="2">
        <v>12</v>
      </c>
      <c r="F43" s="4">
        <f t="shared" si="1"/>
        <v>10.08</v>
      </c>
    </row>
    <row r="44" spans="1:6">
      <c r="A44" s="2">
        <v>11164583</v>
      </c>
      <c r="B44" s="3" t="s">
        <v>8</v>
      </c>
      <c r="C44" s="2" t="s">
        <v>12</v>
      </c>
      <c r="D44" s="4">
        <v>12.13</v>
      </c>
      <c r="E44" s="2">
        <v>13</v>
      </c>
      <c r="F44" s="4">
        <f t="shared" si="1"/>
        <v>157.69</v>
      </c>
    </row>
    <row r="45" spans="1:6">
      <c r="A45" s="2">
        <v>11164611</v>
      </c>
      <c r="B45" s="3" t="s">
        <v>8</v>
      </c>
      <c r="C45" s="2" t="s">
        <v>12</v>
      </c>
      <c r="D45" s="4">
        <v>25.54</v>
      </c>
      <c r="E45" s="2">
        <v>5</v>
      </c>
      <c r="F45" s="4">
        <f t="shared" si="1"/>
        <v>127.69999999999999</v>
      </c>
    </row>
    <row r="46" spans="1:6">
      <c r="A46" s="2">
        <v>11164612</v>
      </c>
      <c r="B46" s="3" t="s">
        <v>8</v>
      </c>
      <c r="C46" s="2" t="s">
        <v>12</v>
      </c>
      <c r="D46" s="4">
        <v>14.46</v>
      </c>
      <c r="E46" s="2">
        <v>1</v>
      </c>
      <c r="F46" s="4">
        <f t="shared" si="1"/>
        <v>14.46</v>
      </c>
    </row>
    <row r="47" spans="1:6">
      <c r="A47" s="2">
        <v>11164569</v>
      </c>
      <c r="B47" s="3" t="s">
        <v>8</v>
      </c>
      <c r="C47" s="2" t="s">
        <v>13</v>
      </c>
      <c r="D47" s="4">
        <v>1.77</v>
      </c>
      <c r="E47" s="2">
        <v>8</v>
      </c>
      <c r="F47" s="4">
        <f t="shared" si="1"/>
        <v>14.16</v>
      </c>
    </row>
    <row r="48" spans="1:6">
      <c r="A48" s="2">
        <v>11164603</v>
      </c>
      <c r="B48" s="3" t="s">
        <v>8</v>
      </c>
      <c r="C48" s="2" t="s">
        <v>13</v>
      </c>
      <c r="D48" s="4">
        <v>60.72</v>
      </c>
      <c r="E48" s="2">
        <v>16</v>
      </c>
      <c r="F48" s="4">
        <f t="shared" si="1"/>
        <v>971.52</v>
      </c>
    </row>
    <row r="49" spans="1:6">
      <c r="A49" s="2">
        <v>11164620</v>
      </c>
      <c r="B49" s="3" t="s">
        <v>8</v>
      </c>
      <c r="C49" s="2" t="s">
        <v>13</v>
      </c>
      <c r="D49" s="4">
        <v>91.76</v>
      </c>
      <c r="E49" s="2">
        <v>9</v>
      </c>
      <c r="F49" s="4">
        <f t="shared" si="1"/>
        <v>825.84</v>
      </c>
    </row>
    <row r="50" spans="1:6">
      <c r="A50" s="2">
        <v>11164636</v>
      </c>
      <c r="B50" s="3" t="s">
        <v>8</v>
      </c>
      <c r="C50" s="2" t="s">
        <v>13</v>
      </c>
      <c r="D50" s="4">
        <v>1.71</v>
      </c>
      <c r="E50" s="2">
        <v>2</v>
      </c>
      <c r="F50" s="4">
        <f t="shared" si="1"/>
        <v>3.42</v>
      </c>
    </row>
    <row r="51" spans="1:6">
      <c r="A51" s="2">
        <v>11164547</v>
      </c>
      <c r="B51" s="3" t="s">
        <v>8</v>
      </c>
      <c r="C51" s="2" t="s">
        <v>14</v>
      </c>
      <c r="D51" s="4">
        <v>25.74</v>
      </c>
      <c r="E51" s="2">
        <v>8</v>
      </c>
      <c r="F51" s="4">
        <f t="shared" si="1"/>
        <v>205.92</v>
      </c>
    </row>
    <row r="52" spans="1:6">
      <c r="A52" s="2">
        <v>11164549</v>
      </c>
      <c r="B52" s="3" t="s">
        <v>8</v>
      </c>
      <c r="C52" s="2" t="s">
        <v>14</v>
      </c>
      <c r="D52" s="4">
        <v>10.97</v>
      </c>
      <c r="E52" s="2">
        <v>3</v>
      </c>
      <c r="F52" s="4">
        <f t="shared" si="1"/>
        <v>32.910000000000004</v>
      </c>
    </row>
    <row r="53" spans="1:6">
      <c r="A53" s="2">
        <v>11164556</v>
      </c>
      <c r="B53" s="3" t="s">
        <v>8</v>
      </c>
      <c r="C53" s="2" t="s">
        <v>14</v>
      </c>
      <c r="D53" s="4">
        <v>88.39</v>
      </c>
      <c r="E53" s="2">
        <v>2</v>
      </c>
      <c r="F53" s="4">
        <f t="shared" si="1"/>
        <v>176.78</v>
      </c>
    </row>
    <row r="54" spans="1:6">
      <c r="A54" s="2">
        <v>11164580</v>
      </c>
      <c r="B54" s="3" t="s">
        <v>8</v>
      </c>
      <c r="C54" s="2" t="s">
        <v>14</v>
      </c>
      <c r="D54" s="4">
        <v>46.85</v>
      </c>
      <c r="E54" s="2">
        <v>9</v>
      </c>
      <c r="F54" s="4">
        <f t="shared" si="1"/>
        <v>421.65000000000003</v>
      </c>
    </row>
    <row r="55" spans="1:6">
      <c r="A55" s="2">
        <v>11164615</v>
      </c>
      <c r="B55" s="3" t="s">
        <v>8</v>
      </c>
      <c r="C55" s="2" t="s">
        <v>14</v>
      </c>
      <c r="D55" s="4">
        <v>43.04</v>
      </c>
      <c r="E55" s="2">
        <v>14</v>
      </c>
      <c r="F55" s="4">
        <f t="shared" si="1"/>
        <v>602.55999999999995</v>
      </c>
    </row>
    <row r="56" spans="1:6">
      <c r="A56" s="2">
        <v>11164630</v>
      </c>
      <c r="B56" s="3" t="s">
        <v>8</v>
      </c>
      <c r="C56" s="2" t="s">
        <v>14</v>
      </c>
      <c r="D56" s="4">
        <v>56.25</v>
      </c>
      <c r="E56" s="2">
        <v>8</v>
      </c>
      <c r="F56" s="4">
        <f t="shared" si="1"/>
        <v>450</v>
      </c>
    </row>
    <row r="57" spans="1:6">
      <c r="A57" s="2">
        <v>11164634</v>
      </c>
      <c r="B57" s="3" t="s">
        <v>8</v>
      </c>
      <c r="C57" s="2" t="s">
        <v>14</v>
      </c>
      <c r="D57" s="4">
        <v>62.49</v>
      </c>
      <c r="E57" s="2">
        <v>0</v>
      </c>
      <c r="F57" s="4">
        <f t="shared" si="1"/>
        <v>0</v>
      </c>
    </row>
    <row r="58" spans="1:6">
      <c r="A58" s="2">
        <v>11164545</v>
      </c>
      <c r="B58" s="3" t="s">
        <v>8</v>
      </c>
      <c r="C58" s="2" t="s">
        <v>15</v>
      </c>
      <c r="D58" s="4">
        <v>74.45</v>
      </c>
      <c r="E58" s="2">
        <v>13</v>
      </c>
      <c r="F58" s="4">
        <f t="shared" si="1"/>
        <v>967.85</v>
      </c>
    </row>
    <row r="59" spans="1:6">
      <c r="A59" s="2">
        <v>11164571</v>
      </c>
      <c r="B59" s="3" t="s">
        <v>8</v>
      </c>
      <c r="C59" s="2" t="s">
        <v>15</v>
      </c>
      <c r="D59" s="4">
        <v>23.54</v>
      </c>
      <c r="E59" s="2">
        <v>10</v>
      </c>
      <c r="F59" s="4">
        <f t="shared" si="1"/>
        <v>235.39999999999998</v>
      </c>
    </row>
    <row r="60" spans="1:6">
      <c r="A60" s="2">
        <v>11164593</v>
      </c>
      <c r="B60" s="3" t="s">
        <v>8</v>
      </c>
      <c r="C60" s="2" t="s">
        <v>15</v>
      </c>
      <c r="D60" s="4">
        <v>10.9</v>
      </c>
      <c r="E60" s="2">
        <v>4</v>
      </c>
      <c r="F60" s="4">
        <f t="shared" si="1"/>
        <v>43.6</v>
      </c>
    </row>
    <row r="61" spans="1:6">
      <c r="A61" s="2">
        <v>11164621</v>
      </c>
      <c r="B61" s="3" t="s">
        <v>8</v>
      </c>
      <c r="C61" s="2" t="s">
        <v>15</v>
      </c>
      <c r="D61" s="4">
        <v>33.67</v>
      </c>
      <c r="E61" s="2">
        <v>5</v>
      </c>
      <c r="F61" s="4">
        <f t="shared" si="1"/>
        <v>168.35000000000002</v>
      </c>
    </row>
    <row r="62" spans="1:6">
      <c r="A62" s="2">
        <v>11164629</v>
      </c>
      <c r="B62" s="3" t="s">
        <v>8</v>
      </c>
      <c r="C62" s="2" t="s">
        <v>15</v>
      </c>
      <c r="D62" s="4">
        <v>76.98</v>
      </c>
      <c r="E62" s="2">
        <v>6</v>
      </c>
      <c r="F62" s="4">
        <f t="shared" si="1"/>
        <v>461.88</v>
      </c>
    </row>
    <row r="63" spans="1:6">
      <c r="A63" s="2">
        <v>11164574</v>
      </c>
      <c r="B63" s="3" t="s">
        <v>10</v>
      </c>
      <c r="C63" s="2" t="s">
        <v>7</v>
      </c>
      <c r="D63" s="4">
        <v>64.64</v>
      </c>
      <c r="E63" s="2">
        <v>5</v>
      </c>
      <c r="F63" s="4">
        <f t="shared" si="1"/>
        <v>323.2</v>
      </c>
    </row>
    <row r="64" spans="1:6">
      <c r="A64" s="2">
        <v>11164587</v>
      </c>
      <c r="B64" s="3" t="s">
        <v>10</v>
      </c>
      <c r="C64" s="2" t="s">
        <v>7</v>
      </c>
      <c r="D64" s="4">
        <v>1.96</v>
      </c>
      <c r="E64" s="2">
        <v>5</v>
      </c>
      <c r="F64" s="4">
        <f t="shared" si="1"/>
        <v>9.8000000000000007</v>
      </c>
    </row>
    <row r="65" spans="1:6">
      <c r="A65" s="2">
        <v>11164601</v>
      </c>
      <c r="B65" s="3" t="s">
        <v>10</v>
      </c>
      <c r="C65" s="2" t="s">
        <v>7</v>
      </c>
      <c r="D65" s="4">
        <v>60.24</v>
      </c>
      <c r="E65" s="2">
        <v>12</v>
      </c>
      <c r="F65" s="4">
        <f t="shared" si="1"/>
        <v>722.88</v>
      </c>
    </row>
    <row r="66" spans="1:6">
      <c r="A66" s="2">
        <v>11164619</v>
      </c>
      <c r="B66" s="3" t="s">
        <v>10</v>
      </c>
      <c r="C66" s="2" t="s">
        <v>7</v>
      </c>
      <c r="D66" s="4">
        <v>12.53</v>
      </c>
      <c r="E66" s="2">
        <v>8</v>
      </c>
      <c r="F66" s="4">
        <f t="shared" ref="F66:F97" si="2">E66*D66</f>
        <v>100.24</v>
      </c>
    </row>
    <row r="67" spans="1:6">
      <c r="A67" s="2">
        <v>11164539</v>
      </c>
      <c r="B67" s="3" t="s">
        <v>10</v>
      </c>
      <c r="C67" s="2" t="s">
        <v>12</v>
      </c>
      <c r="D67" s="4">
        <v>55.3</v>
      </c>
      <c r="E67" s="2">
        <v>15</v>
      </c>
      <c r="F67" s="4">
        <f t="shared" si="2"/>
        <v>829.5</v>
      </c>
    </row>
    <row r="68" spans="1:6">
      <c r="A68" s="2">
        <v>11164542</v>
      </c>
      <c r="B68" s="3" t="s">
        <v>10</v>
      </c>
      <c r="C68" s="2" t="s">
        <v>12</v>
      </c>
      <c r="D68" s="4">
        <v>16.22</v>
      </c>
      <c r="E68" s="2">
        <v>5</v>
      </c>
      <c r="F68" s="4">
        <f t="shared" si="2"/>
        <v>81.099999999999994</v>
      </c>
    </row>
    <row r="69" spans="1:6">
      <c r="A69" s="2">
        <v>11164551</v>
      </c>
      <c r="B69" s="3" t="s">
        <v>10</v>
      </c>
      <c r="C69" s="2" t="s">
        <v>12</v>
      </c>
      <c r="D69" s="4">
        <v>45.8</v>
      </c>
      <c r="E69" s="2">
        <v>17</v>
      </c>
      <c r="F69" s="4">
        <f t="shared" si="2"/>
        <v>778.59999999999991</v>
      </c>
    </row>
    <row r="70" spans="1:6">
      <c r="A70" s="2">
        <v>11164565</v>
      </c>
      <c r="B70" s="3" t="s">
        <v>10</v>
      </c>
      <c r="C70" s="2" t="s">
        <v>12</v>
      </c>
      <c r="D70" s="4">
        <v>77.83</v>
      </c>
      <c r="E70" s="2">
        <v>4</v>
      </c>
      <c r="F70" s="4">
        <f t="shared" si="2"/>
        <v>311.32</v>
      </c>
    </row>
    <row r="71" spans="1:6">
      <c r="A71" s="2">
        <v>11164596</v>
      </c>
      <c r="B71" s="3" t="s">
        <v>10</v>
      </c>
      <c r="C71" s="2" t="s">
        <v>12</v>
      </c>
      <c r="D71" s="4">
        <v>23.7</v>
      </c>
      <c r="E71" s="2">
        <v>0</v>
      </c>
      <c r="F71" s="4">
        <f t="shared" si="2"/>
        <v>0</v>
      </c>
    </row>
    <row r="72" spans="1:6">
      <c r="A72" s="2">
        <v>11164617</v>
      </c>
      <c r="B72" s="3" t="s">
        <v>10</v>
      </c>
      <c r="C72" s="2" t="s">
        <v>12</v>
      </c>
      <c r="D72" s="4">
        <v>25.92</v>
      </c>
      <c r="E72" s="2">
        <v>17</v>
      </c>
      <c r="F72" s="4">
        <f t="shared" si="2"/>
        <v>440.64000000000004</v>
      </c>
    </row>
    <row r="73" spans="1:6">
      <c r="A73" s="2">
        <v>11164622</v>
      </c>
      <c r="B73" s="3" t="s">
        <v>10</v>
      </c>
      <c r="C73" s="2" t="s">
        <v>12</v>
      </c>
      <c r="D73" s="4">
        <v>12.75</v>
      </c>
      <c r="E73" s="2">
        <v>6</v>
      </c>
      <c r="F73" s="4">
        <f t="shared" si="2"/>
        <v>76.5</v>
      </c>
    </row>
    <row r="74" spans="1:6">
      <c r="A74" s="2">
        <v>11164625</v>
      </c>
      <c r="B74" s="3" t="s">
        <v>10</v>
      </c>
      <c r="C74" s="2" t="s">
        <v>12</v>
      </c>
      <c r="D74" s="4">
        <v>84.92</v>
      </c>
      <c r="E74" s="2">
        <v>4</v>
      </c>
      <c r="F74" s="4">
        <f t="shared" si="2"/>
        <v>339.68</v>
      </c>
    </row>
    <row r="75" spans="1:6">
      <c r="A75" s="2">
        <v>11164635</v>
      </c>
      <c r="B75" s="3" t="s">
        <v>10</v>
      </c>
      <c r="C75" s="2" t="s">
        <v>12</v>
      </c>
      <c r="D75" s="4">
        <v>53.66</v>
      </c>
      <c r="E75" s="2">
        <v>2</v>
      </c>
      <c r="F75" s="4">
        <f t="shared" si="2"/>
        <v>107.32</v>
      </c>
    </row>
    <row r="76" spans="1:6">
      <c r="A76" s="2">
        <v>11164561</v>
      </c>
      <c r="B76" s="3" t="s">
        <v>10</v>
      </c>
      <c r="C76" s="2" t="s">
        <v>13</v>
      </c>
      <c r="D76" s="4">
        <v>25.07</v>
      </c>
      <c r="E76" s="2">
        <v>12</v>
      </c>
      <c r="F76" s="4">
        <f t="shared" si="2"/>
        <v>300.84000000000003</v>
      </c>
    </row>
    <row r="77" spans="1:6">
      <c r="A77" s="2">
        <v>11164586</v>
      </c>
      <c r="B77" s="3" t="s">
        <v>10</v>
      </c>
      <c r="C77" s="2" t="s">
        <v>13</v>
      </c>
      <c r="D77" s="4">
        <v>2.31</v>
      </c>
      <c r="E77" s="2">
        <v>16</v>
      </c>
      <c r="F77" s="4">
        <f t="shared" si="2"/>
        <v>36.96</v>
      </c>
    </row>
    <row r="78" spans="1:6">
      <c r="A78" s="2">
        <v>11164581</v>
      </c>
      <c r="B78" s="3" t="s">
        <v>10</v>
      </c>
      <c r="C78" s="2" t="s">
        <v>14</v>
      </c>
      <c r="D78" s="4">
        <v>1.18</v>
      </c>
      <c r="E78" s="2">
        <v>16</v>
      </c>
      <c r="F78" s="4">
        <f t="shared" si="2"/>
        <v>18.88</v>
      </c>
    </row>
    <row r="79" spans="1:6">
      <c r="A79" s="2">
        <v>11164595</v>
      </c>
      <c r="B79" s="3" t="s">
        <v>10</v>
      </c>
      <c r="C79" s="2" t="s">
        <v>14</v>
      </c>
      <c r="D79" s="4">
        <v>3.64</v>
      </c>
      <c r="E79" s="2">
        <v>6</v>
      </c>
      <c r="F79" s="4">
        <f t="shared" si="2"/>
        <v>21.84</v>
      </c>
    </row>
    <row r="80" spans="1:6">
      <c r="A80" s="2">
        <v>11164560</v>
      </c>
      <c r="B80" s="3" t="s">
        <v>10</v>
      </c>
      <c r="C80" s="2" t="s">
        <v>15</v>
      </c>
      <c r="D80" s="4">
        <v>40.96</v>
      </c>
      <c r="E80" s="2">
        <v>0</v>
      </c>
      <c r="F80" s="4">
        <f t="shared" si="2"/>
        <v>0</v>
      </c>
    </row>
  </sheetData>
  <sortState xmlns:xlrd2="http://schemas.microsoft.com/office/spreadsheetml/2017/richdata2" ref="A2:F80">
    <sortCondition ref="B2:B80"/>
    <sortCondition ref="C2:C80"/>
  </sortState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B47E-FBDA-469E-BCC0-199C728920DB}">
  <sheetPr>
    <tabColor theme="6"/>
  </sheetPr>
  <dimension ref="A1:F86"/>
  <sheetViews>
    <sheetView workbookViewId="0">
      <selection activeCell="C8" sqref="C8"/>
    </sheetView>
  </sheetViews>
  <sheetFormatPr defaultRowHeight="12.75" outlineLevelRow="2"/>
  <cols>
    <col min="1" max="6" width="12.7109375" customWidth="1"/>
  </cols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outlineLevel="2">
      <c r="A2" s="2">
        <v>11164582</v>
      </c>
      <c r="B2" s="3" t="s">
        <v>11</v>
      </c>
      <c r="C2" s="2" t="s">
        <v>7</v>
      </c>
      <c r="D2" s="4">
        <v>35</v>
      </c>
      <c r="E2" s="2">
        <v>10</v>
      </c>
      <c r="F2" s="4">
        <f>E2*D2</f>
        <v>350</v>
      </c>
    </row>
    <row r="3" spans="1:6" ht="15" outlineLevel="2">
      <c r="A3" s="2">
        <v>11164626</v>
      </c>
      <c r="B3" s="3" t="s">
        <v>11</v>
      </c>
      <c r="C3" s="2" t="s">
        <v>7</v>
      </c>
      <c r="D3" s="4">
        <v>0.81</v>
      </c>
      <c r="E3" s="2">
        <v>19</v>
      </c>
      <c r="F3" s="4">
        <f>E3*D3</f>
        <v>15.39</v>
      </c>
    </row>
    <row r="4" spans="1:6" ht="15" outlineLevel="2">
      <c r="A4" s="2">
        <v>11164557</v>
      </c>
      <c r="B4" s="3" t="s">
        <v>11</v>
      </c>
      <c r="C4" s="2" t="s">
        <v>12</v>
      </c>
      <c r="D4" s="4">
        <v>79.08</v>
      </c>
      <c r="E4" s="2">
        <v>12</v>
      </c>
      <c r="F4" s="4">
        <f>E4*D4</f>
        <v>948.96</v>
      </c>
    </row>
    <row r="5" spans="1:6" ht="15" outlineLevel="2">
      <c r="A5" s="2">
        <v>11164624</v>
      </c>
      <c r="B5" s="3" t="s">
        <v>11</v>
      </c>
      <c r="C5" s="2" t="s">
        <v>12</v>
      </c>
      <c r="D5" s="4">
        <v>27.14</v>
      </c>
      <c r="E5" s="2">
        <v>4</v>
      </c>
      <c r="F5" s="4">
        <f>E5*D5</f>
        <v>108.56</v>
      </c>
    </row>
    <row r="6" spans="1:6" ht="15" outlineLevel="2">
      <c r="A6" s="2">
        <v>11164633</v>
      </c>
      <c r="B6" s="3" t="s">
        <v>11</v>
      </c>
      <c r="C6" s="2" t="s">
        <v>12</v>
      </c>
      <c r="D6" s="4">
        <v>46.39</v>
      </c>
      <c r="E6" s="2">
        <v>16</v>
      </c>
      <c r="F6" s="4">
        <f>E6*D6</f>
        <v>742.24</v>
      </c>
    </row>
    <row r="7" spans="1:6" ht="15" outlineLevel="2">
      <c r="A7" s="2">
        <v>11164567</v>
      </c>
      <c r="B7" s="3" t="s">
        <v>11</v>
      </c>
      <c r="C7" s="2" t="s">
        <v>13</v>
      </c>
      <c r="D7" s="4">
        <v>1.54</v>
      </c>
      <c r="E7" s="2">
        <v>15</v>
      </c>
      <c r="F7" s="4">
        <f>E7*D7</f>
        <v>23.1</v>
      </c>
    </row>
    <row r="8" spans="1:6" ht="15" outlineLevel="2">
      <c r="A8" s="2">
        <v>11164541</v>
      </c>
      <c r="B8" s="3" t="s">
        <v>11</v>
      </c>
      <c r="C8" s="2" t="s">
        <v>14</v>
      </c>
      <c r="D8" s="4">
        <v>47.87</v>
      </c>
      <c r="E8" s="2">
        <v>1</v>
      </c>
      <c r="F8" s="4">
        <f>E8*D8</f>
        <v>47.87</v>
      </c>
    </row>
    <row r="9" spans="1:6" ht="15" outlineLevel="2">
      <c r="A9" s="2">
        <v>11164572</v>
      </c>
      <c r="B9" s="3" t="s">
        <v>11</v>
      </c>
      <c r="C9" s="2" t="s">
        <v>14</v>
      </c>
      <c r="D9" s="4">
        <v>71.099999999999994</v>
      </c>
      <c r="E9" s="2">
        <v>4</v>
      </c>
      <c r="F9" s="4">
        <f>E9*D9</f>
        <v>284.39999999999998</v>
      </c>
    </row>
    <row r="10" spans="1:6" ht="15" outlineLevel="2">
      <c r="A10" s="2">
        <v>11164597</v>
      </c>
      <c r="B10" s="3" t="s">
        <v>11</v>
      </c>
      <c r="C10" s="2" t="s">
        <v>14</v>
      </c>
      <c r="D10" s="4">
        <v>3.22</v>
      </c>
      <c r="E10" s="2">
        <v>2</v>
      </c>
      <c r="F10" s="4">
        <f>E10*D10</f>
        <v>6.44</v>
      </c>
    </row>
    <row r="11" spans="1:6" ht="15" outlineLevel="2">
      <c r="A11" s="2">
        <v>11164602</v>
      </c>
      <c r="B11" s="3" t="s">
        <v>11</v>
      </c>
      <c r="C11" s="2" t="s">
        <v>14</v>
      </c>
      <c r="D11" s="4">
        <v>8.9600000000000009</v>
      </c>
      <c r="E11" s="2">
        <v>17</v>
      </c>
      <c r="F11" s="4">
        <f>E11*D11</f>
        <v>152.32000000000002</v>
      </c>
    </row>
    <row r="12" spans="1:6" ht="15" outlineLevel="2">
      <c r="A12" s="2">
        <v>11164614</v>
      </c>
      <c r="B12" s="3" t="s">
        <v>11</v>
      </c>
      <c r="C12" s="2" t="s">
        <v>14</v>
      </c>
      <c r="D12" s="4">
        <v>91.37</v>
      </c>
      <c r="E12" s="2">
        <v>8</v>
      </c>
      <c r="F12" s="4">
        <f>E12*D12</f>
        <v>730.96</v>
      </c>
    </row>
    <row r="13" spans="1:6" ht="15" outlineLevel="2">
      <c r="A13" s="2">
        <v>11164575</v>
      </c>
      <c r="B13" s="3" t="s">
        <v>11</v>
      </c>
      <c r="C13" s="2" t="s">
        <v>15</v>
      </c>
      <c r="D13" s="4">
        <v>50.87</v>
      </c>
      <c r="E13" s="2">
        <v>19</v>
      </c>
      <c r="F13" s="4">
        <f>E13*D13</f>
        <v>966.53</v>
      </c>
    </row>
    <row r="14" spans="1:6" ht="15" outlineLevel="2">
      <c r="A14" s="2">
        <v>11164613</v>
      </c>
      <c r="B14" s="3" t="s">
        <v>11</v>
      </c>
      <c r="C14" s="2" t="s">
        <v>15</v>
      </c>
      <c r="D14" s="4">
        <v>93.15</v>
      </c>
      <c r="E14" s="2">
        <v>9</v>
      </c>
      <c r="F14" s="4">
        <f>E14*D14</f>
        <v>838.35</v>
      </c>
    </row>
    <row r="15" spans="1:6" ht="15" outlineLevel="2">
      <c r="A15" s="2">
        <v>11164618</v>
      </c>
      <c r="B15" s="3" t="s">
        <v>11</v>
      </c>
      <c r="C15" s="2" t="s">
        <v>15</v>
      </c>
      <c r="D15" s="4">
        <v>4.33</v>
      </c>
      <c r="E15" s="2">
        <v>1</v>
      </c>
      <c r="F15" s="4">
        <f>E15*D15</f>
        <v>4.33</v>
      </c>
    </row>
    <row r="16" spans="1:6" ht="15" outlineLevel="2">
      <c r="A16" s="2">
        <v>11164627</v>
      </c>
      <c r="B16" s="3" t="s">
        <v>11</v>
      </c>
      <c r="C16" s="2" t="s">
        <v>15</v>
      </c>
      <c r="D16" s="4">
        <v>3.06</v>
      </c>
      <c r="E16" s="2">
        <v>0</v>
      </c>
      <c r="F16" s="4">
        <f>E16*D16</f>
        <v>0</v>
      </c>
    </row>
    <row r="17" spans="1:6" ht="15" outlineLevel="2">
      <c r="A17" s="2">
        <v>11164637</v>
      </c>
      <c r="B17" s="3" t="s">
        <v>11</v>
      </c>
      <c r="C17" s="2" t="s">
        <v>15</v>
      </c>
      <c r="D17" s="4">
        <v>50.87</v>
      </c>
      <c r="E17" s="2">
        <v>2</v>
      </c>
      <c r="F17" s="4">
        <f>E17*D17</f>
        <v>101.74</v>
      </c>
    </row>
    <row r="18" spans="1:6" ht="15" outlineLevel="1">
      <c r="A18" s="2"/>
      <c r="B18" s="35" t="s">
        <v>44</v>
      </c>
      <c r="C18" s="2"/>
      <c r="D18" s="4"/>
      <c r="E18" s="2">
        <f>SUBTOTAL(9,E2:E17)</f>
        <v>139</v>
      </c>
      <c r="F18" s="4">
        <f>SUBTOTAL(9,F2:F17)</f>
        <v>5321.19</v>
      </c>
    </row>
    <row r="19" spans="1:6" ht="15" outlineLevel="2">
      <c r="A19" s="2">
        <v>11164559</v>
      </c>
      <c r="B19" s="3" t="s">
        <v>9</v>
      </c>
      <c r="C19" s="2" t="s">
        <v>7</v>
      </c>
      <c r="D19" s="4">
        <v>2.77</v>
      </c>
      <c r="E19" s="2">
        <v>15</v>
      </c>
      <c r="F19" s="4">
        <f>E19*D19</f>
        <v>41.55</v>
      </c>
    </row>
    <row r="20" spans="1:6" ht="15" outlineLevel="2">
      <c r="A20" s="2">
        <v>11164568</v>
      </c>
      <c r="B20" s="3" t="s">
        <v>9</v>
      </c>
      <c r="C20" s="2" t="s">
        <v>7</v>
      </c>
      <c r="D20" s="4">
        <v>9.81</v>
      </c>
      <c r="E20" s="2">
        <v>1</v>
      </c>
      <c r="F20" s="4">
        <f>E20*D20</f>
        <v>9.81</v>
      </c>
    </row>
    <row r="21" spans="1:6" ht="15" outlineLevel="2">
      <c r="A21" s="2">
        <v>11164600</v>
      </c>
      <c r="B21" s="3" t="s">
        <v>9</v>
      </c>
      <c r="C21" s="2" t="s">
        <v>7</v>
      </c>
      <c r="D21" s="4">
        <v>5.72</v>
      </c>
      <c r="E21" s="2">
        <v>0</v>
      </c>
      <c r="F21" s="4">
        <f>E21*D21</f>
        <v>0</v>
      </c>
    </row>
    <row r="22" spans="1:6" ht="15" outlineLevel="2">
      <c r="A22" s="2">
        <v>11164616</v>
      </c>
      <c r="B22" s="3" t="s">
        <v>9</v>
      </c>
      <c r="C22" s="2" t="s">
        <v>12</v>
      </c>
      <c r="D22" s="4">
        <v>1.66</v>
      </c>
      <c r="E22" s="2">
        <v>18</v>
      </c>
      <c r="F22" s="4">
        <f>E22*D22</f>
        <v>29.88</v>
      </c>
    </row>
    <row r="23" spans="1:6" ht="15" outlineLevel="2">
      <c r="A23" s="2">
        <v>11164628</v>
      </c>
      <c r="B23" s="3" t="s">
        <v>9</v>
      </c>
      <c r="C23" s="2" t="s">
        <v>12</v>
      </c>
      <c r="D23" s="4">
        <v>19.100000000000001</v>
      </c>
      <c r="E23" s="2">
        <v>14</v>
      </c>
      <c r="F23" s="4">
        <f>E23*D23</f>
        <v>267.40000000000003</v>
      </c>
    </row>
    <row r="24" spans="1:6" ht="15" outlineLevel="2">
      <c r="A24" s="2">
        <v>11164591</v>
      </c>
      <c r="B24" s="3" t="s">
        <v>9</v>
      </c>
      <c r="C24" s="2" t="s">
        <v>13</v>
      </c>
      <c r="D24" s="4">
        <v>0.92</v>
      </c>
      <c r="E24" s="2">
        <v>4</v>
      </c>
      <c r="F24" s="4">
        <f>E24*D24</f>
        <v>3.68</v>
      </c>
    </row>
    <row r="25" spans="1:6" ht="15" outlineLevel="2">
      <c r="A25" s="2">
        <v>11164579</v>
      </c>
      <c r="B25" s="3" t="s">
        <v>9</v>
      </c>
      <c r="C25" s="2" t="s">
        <v>14</v>
      </c>
      <c r="D25" s="4">
        <v>27.6</v>
      </c>
      <c r="E25" s="2">
        <v>3</v>
      </c>
      <c r="F25" s="4">
        <f>E25*D25</f>
        <v>82.800000000000011</v>
      </c>
    </row>
    <row r="26" spans="1:6" ht="15" outlineLevel="2">
      <c r="A26" s="2">
        <v>11164594</v>
      </c>
      <c r="B26" s="3" t="s">
        <v>9</v>
      </c>
      <c r="C26" s="2" t="s">
        <v>14</v>
      </c>
      <c r="D26" s="4">
        <v>81.8</v>
      </c>
      <c r="E26" s="2">
        <v>11</v>
      </c>
      <c r="F26" s="4">
        <f>E26*D26</f>
        <v>899.8</v>
      </c>
    </row>
    <row r="27" spans="1:6" ht="15" outlineLevel="2">
      <c r="A27" s="2">
        <v>11164540</v>
      </c>
      <c r="B27" s="3" t="s">
        <v>9</v>
      </c>
      <c r="C27" s="2" t="s">
        <v>15</v>
      </c>
      <c r="D27" s="4">
        <v>69.58</v>
      </c>
      <c r="E27" s="2">
        <v>7</v>
      </c>
      <c r="F27" s="4">
        <f>E27*D27</f>
        <v>487.06</v>
      </c>
    </row>
    <row r="28" spans="1:6" ht="15" outlineLevel="2">
      <c r="A28" s="2">
        <v>11164544</v>
      </c>
      <c r="B28" s="3" t="s">
        <v>9</v>
      </c>
      <c r="C28" s="2" t="s">
        <v>15</v>
      </c>
      <c r="D28" s="4">
        <v>54.36</v>
      </c>
      <c r="E28" s="2">
        <v>18</v>
      </c>
      <c r="F28" s="4">
        <f>E28*D28</f>
        <v>978.48</v>
      </c>
    </row>
    <row r="29" spans="1:6" ht="15" outlineLevel="2">
      <c r="A29" s="2">
        <v>11164564</v>
      </c>
      <c r="B29" s="3" t="s">
        <v>9</v>
      </c>
      <c r="C29" s="2" t="s">
        <v>15</v>
      </c>
      <c r="D29" s="4">
        <v>16.02</v>
      </c>
      <c r="E29" s="2">
        <v>7</v>
      </c>
      <c r="F29" s="4">
        <f>E29*D29</f>
        <v>112.14</v>
      </c>
    </row>
    <row r="30" spans="1:6" ht="15" outlineLevel="1">
      <c r="A30" s="2"/>
      <c r="B30" s="35" t="s">
        <v>45</v>
      </c>
      <c r="C30" s="2"/>
      <c r="D30" s="4"/>
      <c r="E30" s="2">
        <f>SUBTOTAL(9,E19:E29)</f>
        <v>98</v>
      </c>
      <c r="F30" s="4">
        <f>SUBTOTAL(9,F19:F29)</f>
        <v>2912.6</v>
      </c>
    </row>
    <row r="31" spans="1:6" ht="15" outlineLevel="2">
      <c r="A31" s="2">
        <v>11164550</v>
      </c>
      <c r="B31" s="3" t="s">
        <v>6</v>
      </c>
      <c r="C31" s="2" t="s">
        <v>7</v>
      </c>
      <c r="D31" s="4">
        <v>18.559999999999999</v>
      </c>
      <c r="E31" s="2">
        <v>12</v>
      </c>
      <c r="F31" s="4">
        <f>E31*D31</f>
        <v>222.71999999999997</v>
      </c>
    </row>
    <row r="32" spans="1:6" ht="15" outlineLevel="2">
      <c r="A32" s="2">
        <v>11164598</v>
      </c>
      <c r="B32" s="3" t="s">
        <v>6</v>
      </c>
      <c r="C32" s="2" t="s">
        <v>7</v>
      </c>
      <c r="D32" s="4">
        <v>8.74</v>
      </c>
      <c r="E32" s="2">
        <v>4</v>
      </c>
      <c r="F32" s="4">
        <f>E32*D32</f>
        <v>34.96</v>
      </c>
    </row>
    <row r="33" spans="1:6" ht="15" outlineLevel="2">
      <c r="A33" s="2">
        <v>11164604</v>
      </c>
      <c r="B33" s="3" t="s">
        <v>6</v>
      </c>
      <c r="C33" s="2" t="s">
        <v>7</v>
      </c>
      <c r="D33" s="4">
        <v>1.1100000000000001</v>
      </c>
      <c r="E33" s="2">
        <v>4</v>
      </c>
      <c r="F33" s="4">
        <f>E33*D33</f>
        <v>4.4400000000000004</v>
      </c>
    </row>
    <row r="34" spans="1:6" ht="15" outlineLevel="2">
      <c r="A34" s="2">
        <v>11164623</v>
      </c>
      <c r="B34" s="3" t="s">
        <v>6</v>
      </c>
      <c r="C34" s="2" t="s">
        <v>7</v>
      </c>
      <c r="D34" s="4">
        <v>21.08</v>
      </c>
      <c r="E34" s="2">
        <v>12</v>
      </c>
      <c r="F34" s="4">
        <f>E34*D34</f>
        <v>252.95999999999998</v>
      </c>
    </row>
    <row r="35" spans="1:6" ht="15" outlineLevel="2">
      <c r="A35" s="2">
        <v>11164631</v>
      </c>
      <c r="B35" s="3" t="s">
        <v>6</v>
      </c>
      <c r="C35" s="2" t="s">
        <v>7</v>
      </c>
      <c r="D35" s="4">
        <v>19.41</v>
      </c>
      <c r="E35" s="2">
        <v>6</v>
      </c>
      <c r="F35" s="4">
        <f>E35*D35</f>
        <v>116.46000000000001</v>
      </c>
    </row>
    <row r="36" spans="1:6" ht="15" outlineLevel="2">
      <c r="A36" s="2">
        <v>11164570</v>
      </c>
      <c r="B36" s="3" t="s">
        <v>6</v>
      </c>
      <c r="C36" s="2" t="s">
        <v>13</v>
      </c>
      <c r="D36" s="4">
        <v>7.99</v>
      </c>
      <c r="E36" s="2">
        <v>13</v>
      </c>
      <c r="F36" s="4">
        <f>E36*D36</f>
        <v>103.87</v>
      </c>
    </row>
    <row r="37" spans="1:6" ht="15" outlineLevel="2">
      <c r="A37" s="2">
        <v>11164585</v>
      </c>
      <c r="B37" s="3" t="s">
        <v>6</v>
      </c>
      <c r="C37" s="2" t="s">
        <v>13</v>
      </c>
      <c r="D37" s="4">
        <v>27.88</v>
      </c>
      <c r="E37" s="2">
        <v>2</v>
      </c>
      <c r="F37" s="4">
        <f>E37*D37</f>
        <v>55.76</v>
      </c>
    </row>
    <row r="38" spans="1:6" ht="15" outlineLevel="2">
      <c r="A38" s="2">
        <v>11164584</v>
      </c>
      <c r="B38" s="3" t="s">
        <v>6</v>
      </c>
      <c r="C38" s="2" t="s">
        <v>14</v>
      </c>
      <c r="D38" s="4">
        <v>51.16</v>
      </c>
      <c r="E38" s="2">
        <v>5</v>
      </c>
      <c r="F38" s="4">
        <f>E38*D38</f>
        <v>255.79999999999998</v>
      </c>
    </row>
    <row r="39" spans="1:6" ht="15" outlineLevel="2">
      <c r="A39" s="2">
        <v>11164548</v>
      </c>
      <c r="B39" s="3" t="s">
        <v>6</v>
      </c>
      <c r="C39" s="2" t="s">
        <v>15</v>
      </c>
      <c r="D39" s="4">
        <v>39.119999999999997</v>
      </c>
      <c r="E39" s="2">
        <v>14</v>
      </c>
      <c r="F39" s="4">
        <f>E39*D39</f>
        <v>547.67999999999995</v>
      </c>
    </row>
    <row r="40" spans="1:6" ht="15" outlineLevel="1">
      <c r="A40" s="2"/>
      <c r="B40" s="35" t="s">
        <v>46</v>
      </c>
      <c r="C40" s="2"/>
      <c r="D40" s="4"/>
      <c r="E40" s="2">
        <f>SUBTOTAL(9,E31:E39)</f>
        <v>72</v>
      </c>
      <c r="F40" s="4">
        <f>SUBTOTAL(9,F31:F39)</f>
        <v>1594.65</v>
      </c>
    </row>
    <row r="41" spans="1:6" ht="15" outlineLevel="2">
      <c r="A41" s="2">
        <v>11164558</v>
      </c>
      <c r="B41" s="3" t="s">
        <v>8</v>
      </c>
      <c r="C41" s="2" t="s">
        <v>7</v>
      </c>
      <c r="D41" s="4">
        <v>15.28</v>
      </c>
      <c r="E41" s="2">
        <v>7</v>
      </c>
      <c r="F41" s="4">
        <f>E41*D41</f>
        <v>106.96</v>
      </c>
    </row>
    <row r="42" spans="1:6" ht="15" outlineLevel="2">
      <c r="A42" s="2">
        <v>11164563</v>
      </c>
      <c r="B42" s="3" t="s">
        <v>8</v>
      </c>
      <c r="C42" s="2" t="s">
        <v>7</v>
      </c>
      <c r="D42" s="4">
        <v>9.42</v>
      </c>
      <c r="E42" s="2">
        <v>3</v>
      </c>
      <c r="F42" s="4">
        <f>E42*D42</f>
        <v>28.259999999999998</v>
      </c>
    </row>
    <row r="43" spans="1:6" ht="15" outlineLevel="2">
      <c r="A43" s="2">
        <v>11164592</v>
      </c>
      <c r="B43" s="3" t="s">
        <v>8</v>
      </c>
      <c r="C43" s="2" t="s">
        <v>7</v>
      </c>
      <c r="D43" s="4">
        <v>17.87</v>
      </c>
      <c r="E43" s="2">
        <v>1</v>
      </c>
      <c r="F43" s="4">
        <f>E43*D43</f>
        <v>17.87</v>
      </c>
    </row>
    <row r="44" spans="1:6" ht="15" outlineLevel="2">
      <c r="A44" s="2">
        <v>11164632</v>
      </c>
      <c r="B44" s="3" t="s">
        <v>8</v>
      </c>
      <c r="C44" s="2" t="s">
        <v>7</v>
      </c>
      <c r="D44" s="4">
        <v>64.040000000000006</v>
      </c>
      <c r="E44" s="2">
        <v>14</v>
      </c>
      <c r="F44" s="4">
        <f>E44*D44</f>
        <v>896.56000000000006</v>
      </c>
    </row>
    <row r="45" spans="1:6" ht="15" outlineLevel="2">
      <c r="A45" s="2">
        <v>11164546</v>
      </c>
      <c r="B45" s="3" t="s">
        <v>8</v>
      </c>
      <c r="C45" s="2" t="s">
        <v>12</v>
      </c>
      <c r="D45" s="4">
        <v>52.03</v>
      </c>
      <c r="E45" s="2">
        <v>11</v>
      </c>
      <c r="F45" s="4">
        <f>E45*D45</f>
        <v>572.33000000000004</v>
      </c>
    </row>
    <row r="46" spans="1:6" ht="15" outlineLevel="2">
      <c r="A46" s="2">
        <v>11164562</v>
      </c>
      <c r="B46" s="3" t="s">
        <v>8</v>
      </c>
      <c r="C46" s="2" t="s">
        <v>12</v>
      </c>
      <c r="D46" s="4">
        <v>0.84</v>
      </c>
      <c r="E46" s="2">
        <v>12</v>
      </c>
      <c r="F46" s="4">
        <f>E46*D46</f>
        <v>10.08</v>
      </c>
    </row>
    <row r="47" spans="1:6" ht="15" outlineLevel="2">
      <c r="A47" s="2">
        <v>11164583</v>
      </c>
      <c r="B47" s="3" t="s">
        <v>8</v>
      </c>
      <c r="C47" s="2" t="s">
        <v>12</v>
      </c>
      <c r="D47" s="4">
        <v>12.13</v>
      </c>
      <c r="E47" s="2">
        <v>13</v>
      </c>
      <c r="F47" s="4">
        <f>E47*D47</f>
        <v>157.69</v>
      </c>
    </row>
    <row r="48" spans="1:6" ht="15" outlineLevel="2">
      <c r="A48" s="2">
        <v>11164611</v>
      </c>
      <c r="B48" s="3" t="s">
        <v>8</v>
      </c>
      <c r="C48" s="2" t="s">
        <v>12</v>
      </c>
      <c r="D48" s="4">
        <v>25.54</v>
      </c>
      <c r="E48" s="2">
        <v>5</v>
      </c>
      <c r="F48" s="4">
        <f>E48*D48</f>
        <v>127.69999999999999</v>
      </c>
    </row>
    <row r="49" spans="1:6" ht="15" outlineLevel="2">
      <c r="A49" s="2">
        <v>11164612</v>
      </c>
      <c r="B49" s="3" t="s">
        <v>8</v>
      </c>
      <c r="C49" s="2" t="s">
        <v>12</v>
      </c>
      <c r="D49" s="4">
        <v>14.46</v>
      </c>
      <c r="E49" s="2">
        <v>1</v>
      </c>
      <c r="F49" s="4">
        <f>E49*D49</f>
        <v>14.46</v>
      </c>
    </row>
    <row r="50" spans="1:6" ht="15" outlineLevel="2">
      <c r="A50" s="2">
        <v>11164569</v>
      </c>
      <c r="B50" s="3" t="s">
        <v>8</v>
      </c>
      <c r="C50" s="2" t="s">
        <v>13</v>
      </c>
      <c r="D50" s="4">
        <v>1.77</v>
      </c>
      <c r="E50" s="2">
        <v>8</v>
      </c>
      <c r="F50" s="4">
        <f>E50*D50</f>
        <v>14.16</v>
      </c>
    </row>
    <row r="51" spans="1:6" ht="15" outlineLevel="2">
      <c r="A51" s="2">
        <v>11164603</v>
      </c>
      <c r="B51" s="3" t="s">
        <v>8</v>
      </c>
      <c r="C51" s="2" t="s">
        <v>13</v>
      </c>
      <c r="D51" s="4">
        <v>60.72</v>
      </c>
      <c r="E51" s="2">
        <v>16</v>
      </c>
      <c r="F51" s="4">
        <f>E51*D51</f>
        <v>971.52</v>
      </c>
    </row>
    <row r="52" spans="1:6" ht="15" outlineLevel="2">
      <c r="A52" s="2">
        <v>11164620</v>
      </c>
      <c r="B52" s="3" t="s">
        <v>8</v>
      </c>
      <c r="C52" s="2" t="s">
        <v>13</v>
      </c>
      <c r="D52" s="4">
        <v>91.76</v>
      </c>
      <c r="E52" s="2">
        <v>9</v>
      </c>
      <c r="F52" s="4">
        <f>E52*D52</f>
        <v>825.84</v>
      </c>
    </row>
    <row r="53" spans="1:6" ht="15" outlineLevel="2">
      <c r="A53" s="2">
        <v>11164636</v>
      </c>
      <c r="B53" s="3" t="s">
        <v>8</v>
      </c>
      <c r="C53" s="2" t="s">
        <v>13</v>
      </c>
      <c r="D53" s="4">
        <v>1.71</v>
      </c>
      <c r="E53" s="2">
        <v>2</v>
      </c>
      <c r="F53" s="4">
        <f>E53*D53</f>
        <v>3.42</v>
      </c>
    </row>
    <row r="54" spans="1:6" ht="15" outlineLevel="2">
      <c r="A54" s="2">
        <v>11164547</v>
      </c>
      <c r="B54" s="3" t="s">
        <v>8</v>
      </c>
      <c r="C54" s="2" t="s">
        <v>14</v>
      </c>
      <c r="D54" s="4">
        <v>25.74</v>
      </c>
      <c r="E54" s="2">
        <v>8</v>
      </c>
      <c r="F54" s="4">
        <f>E54*D54</f>
        <v>205.92</v>
      </c>
    </row>
    <row r="55" spans="1:6" ht="15" outlineLevel="2">
      <c r="A55" s="2">
        <v>11164549</v>
      </c>
      <c r="B55" s="3" t="s">
        <v>8</v>
      </c>
      <c r="C55" s="2" t="s">
        <v>14</v>
      </c>
      <c r="D55" s="4">
        <v>10.97</v>
      </c>
      <c r="E55" s="2">
        <v>3</v>
      </c>
      <c r="F55" s="4">
        <f>E55*D55</f>
        <v>32.910000000000004</v>
      </c>
    </row>
    <row r="56" spans="1:6" ht="15" outlineLevel="2">
      <c r="A56" s="2">
        <v>11164556</v>
      </c>
      <c r="B56" s="3" t="s">
        <v>8</v>
      </c>
      <c r="C56" s="2" t="s">
        <v>14</v>
      </c>
      <c r="D56" s="4">
        <v>88.39</v>
      </c>
      <c r="E56" s="2">
        <v>2</v>
      </c>
      <c r="F56" s="4">
        <f>E56*D56</f>
        <v>176.78</v>
      </c>
    </row>
    <row r="57" spans="1:6" ht="15" outlineLevel="2">
      <c r="A57" s="2">
        <v>11164580</v>
      </c>
      <c r="B57" s="3" t="s">
        <v>8</v>
      </c>
      <c r="C57" s="2" t="s">
        <v>14</v>
      </c>
      <c r="D57" s="4">
        <v>46.85</v>
      </c>
      <c r="E57" s="2">
        <v>9</v>
      </c>
      <c r="F57" s="4">
        <f>E57*D57</f>
        <v>421.65000000000003</v>
      </c>
    </row>
    <row r="58" spans="1:6" ht="15" outlineLevel="2">
      <c r="A58" s="2">
        <v>11164615</v>
      </c>
      <c r="B58" s="3" t="s">
        <v>8</v>
      </c>
      <c r="C58" s="2" t="s">
        <v>14</v>
      </c>
      <c r="D58" s="4">
        <v>43.04</v>
      </c>
      <c r="E58" s="2">
        <v>14</v>
      </c>
      <c r="F58" s="4">
        <f>E58*D58</f>
        <v>602.55999999999995</v>
      </c>
    </row>
    <row r="59" spans="1:6" ht="15" outlineLevel="2">
      <c r="A59" s="2">
        <v>11164630</v>
      </c>
      <c r="B59" s="3" t="s">
        <v>8</v>
      </c>
      <c r="C59" s="2" t="s">
        <v>14</v>
      </c>
      <c r="D59" s="4">
        <v>56.25</v>
      </c>
      <c r="E59" s="2">
        <v>8</v>
      </c>
      <c r="F59" s="4">
        <f>E59*D59</f>
        <v>450</v>
      </c>
    </row>
    <row r="60" spans="1:6" ht="15" outlineLevel="2">
      <c r="A60" s="2">
        <v>11164634</v>
      </c>
      <c r="B60" s="3" t="s">
        <v>8</v>
      </c>
      <c r="C60" s="2" t="s">
        <v>14</v>
      </c>
      <c r="D60" s="4">
        <v>62.49</v>
      </c>
      <c r="E60" s="2">
        <v>0</v>
      </c>
      <c r="F60" s="4">
        <f>E60*D60</f>
        <v>0</v>
      </c>
    </row>
    <row r="61" spans="1:6" ht="15" outlineLevel="2">
      <c r="A61" s="2">
        <v>11164545</v>
      </c>
      <c r="B61" s="3" t="s">
        <v>8</v>
      </c>
      <c r="C61" s="2" t="s">
        <v>15</v>
      </c>
      <c r="D61" s="4">
        <v>74.45</v>
      </c>
      <c r="E61" s="2">
        <v>13</v>
      </c>
      <c r="F61" s="4">
        <f>E61*D61</f>
        <v>967.85</v>
      </c>
    </row>
    <row r="62" spans="1:6" ht="15" outlineLevel="2">
      <c r="A62" s="2">
        <v>11164571</v>
      </c>
      <c r="B62" s="3" t="s">
        <v>8</v>
      </c>
      <c r="C62" s="2" t="s">
        <v>15</v>
      </c>
      <c r="D62" s="4">
        <v>23.54</v>
      </c>
      <c r="E62" s="2">
        <v>10</v>
      </c>
      <c r="F62" s="4">
        <f>E62*D62</f>
        <v>235.39999999999998</v>
      </c>
    </row>
    <row r="63" spans="1:6" ht="15" outlineLevel="2">
      <c r="A63" s="2">
        <v>11164593</v>
      </c>
      <c r="B63" s="3" t="s">
        <v>8</v>
      </c>
      <c r="C63" s="2" t="s">
        <v>15</v>
      </c>
      <c r="D63" s="4">
        <v>10.9</v>
      </c>
      <c r="E63" s="2">
        <v>4</v>
      </c>
      <c r="F63" s="4">
        <f>E63*D63</f>
        <v>43.6</v>
      </c>
    </row>
    <row r="64" spans="1:6" ht="15" outlineLevel="2">
      <c r="A64" s="2">
        <v>11164621</v>
      </c>
      <c r="B64" s="3" t="s">
        <v>8</v>
      </c>
      <c r="C64" s="2" t="s">
        <v>15</v>
      </c>
      <c r="D64" s="4">
        <v>33.67</v>
      </c>
      <c r="E64" s="2">
        <v>5</v>
      </c>
      <c r="F64" s="4">
        <f>E64*D64</f>
        <v>168.35000000000002</v>
      </c>
    </row>
    <row r="65" spans="1:6" ht="15" outlineLevel="2">
      <c r="A65" s="2">
        <v>11164629</v>
      </c>
      <c r="B65" s="3" t="s">
        <v>8</v>
      </c>
      <c r="C65" s="2" t="s">
        <v>15</v>
      </c>
      <c r="D65" s="4">
        <v>76.98</v>
      </c>
      <c r="E65" s="2">
        <v>6</v>
      </c>
      <c r="F65" s="4">
        <f>E65*D65</f>
        <v>461.88</v>
      </c>
    </row>
    <row r="66" spans="1:6" ht="15" outlineLevel="1">
      <c r="A66" s="2"/>
      <c r="B66" s="35" t="s">
        <v>47</v>
      </c>
      <c r="C66" s="2"/>
      <c r="D66" s="4"/>
      <c r="E66" s="2">
        <f>SUBTOTAL(9,E41:E65)</f>
        <v>184</v>
      </c>
      <c r="F66" s="4">
        <f>SUBTOTAL(9,F41:F65)</f>
        <v>7513.7500000000009</v>
      </c>
    </row>
    <row r="67" spans="1:6" ht="15" outlineLevel="2">
      <c r="A67" s="2">
        <v>11164574</v>
      </c>
      <c r="B67" s="3" t="s">
        <v>10</v>
      </c>
      <c r="C67" s="2" t="s">
        <v>7</v>
      </c>
      <c r="D67" s="4">
        <v>64.64</v>
      </c>
      <c r="E67" s="2">
        <v>5</v>
      </c>
      <c r="F67" s="4">
        <f>E67*D67</f>
        <v>323.2</v>
      </c>
    </row>
    <row r="68" spans="1:6" ht="15" outlineLevel="2">
      <c r="A68" s="2">
        <v>11164587</v>
      </c>
      <c r="B68" s="3" t="s">
        <v>10</v>
      </c>
      <c r="C68" s="2" t="s">
        <v>7</v>
      </c>
      <c r="D68" s="4">
        <v>1.96</v>
      </c>
      <c r="E68" s="2">
        <v>5</v>
      </c>
      <c r="F68" s="4">
        <f>E68*D68</f>
        <v>9.8000000000000007</v>
      </c>
    </row>
    <row r="69" spans="1:6" ht="15" outlineLevel="2">
      <c r="A69" s="2">
        <v>11164601</v>
      </c>
      <c r="B69" s="3" t="s">
        <v>10</v>
      </c>
      <c r="C69" s="2" t="s">
        <v>7</v>
      </c>
      <c r="D69" s="4">
        <v>60.24</v>
      </c>
      <c r="E69" s="2">
        <v>12</v>
      </c>
      <c r="F69" s="4">
        <f>E69*D69</f>
        <v>722.88</v>
      </c>
    </row>
    <row r="70" spans="1:6" ht="15" outlineLevel="2">
      <c r="A70" s="2">
        <v>11164619</v>
      </c>
      <c r="B70" s="3" t="s">
        <v>10</v>
      </c>
      <c r="C70" s="2" t="s">
        <v>7</v>
      </c>
      <c r="D70" s="4">
        <v>12.53</v>
      </c>
      <c r="E70" s="2">
        <v>8</v>
      </c>
      <c r="F70" s="4">
        <f>E70*D70</f>
        <v>100.24</v>
      </c>
    </row>
    <row r="71" spans="1:6" ht="15" outlineLevel="2">
      <c r="A71" s="2">
        <v>11164539</v>
      </c>
      <c r="B71" s="3" t="s">
        <v>10</v>
      </c>
      <c r="C71" s="2" t="s">
        <v>12</v>
      </c>
      <c r="D71" s="4">
        <v>55.3</v>
      </c>
      <c r="E71" s="2">
        <v>15</v>
      </c>
      <c r="F71" s="4">
        <f>E71*D71</f>
        <v>829.5</v>
      </c>
    </row>
    <row r="72" spans="1:6" ht="15" outlineLevel="2">
      <c r="A72" s="2">
        <v>11164542</v>
      </c>
      <c r="B72" s="3" t="s">
        <v>10</v>
      </c>
      <c r="C72" s="2" t="s">
        <v>12</v>
      </c>
      <c r="D72" s="4">
        <v>16.22</v>
      </c>
      <c r="E72" s="2">
        <v>5</v>
      </c>
      <c r="F72" s="4">
        <f>E72*D72</f>
        <v>81.099999999999994</v>
      </c>
    </row>
    <row r="73" spans="1:6" ht="15" outlineLevel="2">
      <c r="A73" s="2">
        <v>11164551</v>
      </c>
      <c r="B73" s="3" t="s">
        <v>10</v>
      </c>
      <c r="C73" s="2" t="s">
        <v>12</v>
      </c>
      <c r="D73" s="4">
        <v>45.8</v>
      </c>
      <c r="E73" s="2">
        <v>17</v>
      </c>
      <c r="F73" s="4">
        <f>E73*D73</f>
        <v>778.59999999999991</v>
      </c>
    </row>
    <row r="74" spans="1:6" ht="15" outlineLevel="2">
      <c r="A74" s="2">
        <v>11164565</v>
      </c>
      <c r="B74" s="3" t="s">
        <v>10</v>
      </c>
      <c r="C74" s="2" t="s">
        <v>12</v>
      </c>
      <c r="D74" s="4">
        <v>77.83</v>
      </c>
      <c r="E74" s="2">
        <v>4</v>
      </c>
      <c r="F74" s="4">
        <f>E74*D74</f>
        <v>311.32</v>
      </c>
    </row>
    <row r="75" spans="1:6" ht="15" outlineLevel="2">
      <c r="A75" s="2">
        <v>11164596</v>
      </c>
      <c r="B75" s="3" t="s">
        <v>10</v>
      </c>
      <c r="C75" s="2" t="s">
        <v>12</v>
      </c>
      <c r="D75" s="4">
        <v>23.7</v>
      </c>
      <c r="E75" s="2">
        <v>0</v>
      </c>
      <c r="F75" s="4">
        <f>E75*D75</f>
        <v>0</v>
      </c>
    </row>
    <row r="76" spans="1:6" ht="15" outlineLevel="2">
      <c r="A76" s="2">
        <v>11164617</v>
      </c>
      <c r="B76" s="3" t="s">
        <v>10</v>
      </c>
      <c r="C76" s="2" t="s">
        <v>12</v>
      </c>
      <c r="D76" s="4">
        <v>25.92</v>
      </c>
      <c r="E76" s="2">
        <v>17</v>
      </c>
      <c r="F76" s="4">
        <f>E76*D76</f>
        <v>440.64000000000004</v>
      </c>
    </row>
    <row r="77" spans="1:6" ht="15" outlineLevel="2">
      <c r="A77" s="2">
        <v>11164622</v>
      </c>
      <c r="B77" s="3" t="s">
        <v>10</v>
      </c>
      <c r="C77" s="2" t="s">
        <v>12</v>
      </c>
      <c r="D77" s="4">
        <v>12.75</v>
      </c>
      <c r="E77" s="2">
        <v>6</v>
      </c>
      <c r="F77" s="4">
        <f>E77*D77</f>
        <v>76.5</v>
      </c>
    </row>
    <row r="78" spans="1:6" ht="15" outlineLevel="2">
      <c r="A78" s="2">
        <v>11164625</v>
      </c>
      <c r="B78" s="3" t="s">
        <v>10</v>
      </c>
      <c r="C78" s="2" t="s">
        <v>12</v>
      </c>
      <c r="D78" s="4">
        <v>84.92</v>
      </c>
      <c r="E78" s="2">
        <v>4</v>
      </c>
      <c r="F78" s="4">
        <f>E78*D78</f>
        <v>339.68</v>
      </c>
    </row>
    <row r="79" spans="1:6" ht="15" outlineLevel="2">
      <c r="A79" s="2">
        <v>11164635</v>
      </c>
      <c r="B79" s="3" t="s">
        <v>10</v>
      </c>
      <c r="C79" s="2" t="s">
        <v>12</v>
      </c>
      <c r="D79" s="4">
        <v>53.66</v>
      </c>
      <c r="E79" s="2">
        <v>2</v>
      </c>
      <c r="F79" s="4">
        <f>E79*D79</f>
        <v>107.32</v>
      </c>
    </row>
    <row r="80" spans="1:6" ht="15" outlineLevel="2">
      <c r="A80" s="2">
        <v>11164561</v>
      </c>
      <c r="B80" s="3" t="s">
        <v>10</v>
      </c>
      <c r="C80" s="2" t="s">
        <v>13</v>
      </c>
      <c r="D80" s="4">
        <v>25.07</v>
      </c>
      <c r="E80" s="2">
        <v>12</v>
      </c>
      <c r="F80" s="4">
        <f>E80*D80</f>
        <v>300.84000000000003</v>
      </c>
    </row>
    <row r="81" spans="1:6" ht="15" outlineLevel="2">
      <c r="A81" s="2">
        <v>11164586</v>
      </c>
      <c r="B81" s="3" t="s">
        <v>10</v>
      </c>
      <c r="C81" s="2" t="s">
        <v>13</v>
      </c>
      <c r="D81" s="4">
        <v>2.31</v>
      </c>
      <c r="E81" s="2">
        <v>16</v>
      </c>
      <c r="F81" s="4">
        <f>E81*D81</f>
        <v>36.96</v>
      </c>
    </row>
    <row r="82" spans="1:6" ht="15" outlineLevel="2">
      <c r="A82" s="2">
        <v>11164581</v>
      </c>
      <c r="B82" s="3" t="s">
        <v>10</v>
      </c>
      <c r="C82" s="2" t="s">
        <v>14</v>
      </c>
      <c r="D82" s="4">
        <v>1.18</v>
      </c>
      <c r="E82" s="2">
        <v>16</v>
      </c>
      <c r="F82" s="4">
        <f>E82*D82</f>
        <v>18.88</v>
      </c>
    </row>
    <row r="83" spans="1:6" ht="15" outlineLevel="2">
      <c r="A83" s="2">
        <v>11164595</v>
      </c>
      <c r="B83" s="3" t="s">
        <v>10</v>
      </c>
      <c r="C83" s="2" t="s">
        <v>14</v>
      </c>
      <c r="D83" s="4">
        <v>3.64</v>
      </c>
      <c r="E83" s="2">
        <v>6</v>
      </c>
      <c r="F83" s="4">
        <f>E83*D83</f>
        <v>21.84</v>
      </c>
    </row>
    <row r="84" spans="1:6" ht="15" outlineLevel="2">
      <c r="A84" s="2">
        <v>11164560</v>
      </c>
      <c r="B84" s="3" t="s">
        <v>10</v>
      </c>
      <c r="C84" s="2" t="s">
        <v>15</v>
      </c>
      <c r="D84" s="4">
        <v>40.96</v>
      </c>
      <c r="E84" s="2">
        <v>0</v>
      </c>
      <c r="F84" s="4">
        <f>E84*D84</f>
        <v>0</v>
      </c>
    </row>
    <row r="85" spans="1:6" ht="15" outlineLevel="1">
      <c r="A85" s="2"/>
      <c r="B85" s="35" t="s">
        <v>48</v>
      </c>
      <c r="C85" s="2"/>
      <c r="D85" s="4"/>
      <c r="E85" s="2">
        <f>SUBTOTAL(9,E67:E84)</f>
        <v>150</v>
      </c>
      <c r="F85" s="4">
        <f>SUBTOTAL(9,F67:F84)</f>
        <v>4499.3</v>
      </c>
    </row>
    <row r="86" spans="1:6" ht="15">
      <c r="A86" s="2"/>
      <c r="B86" s="35" t="s">
        <v>49</v>
      </c>
      <c r="C86" s="2"/>
      <c r="D86" s="4"/>
      <c r="E86" s="2">
        <f>SUBTOTAL(9,E2:E84)</f>
        <v>643</v>
      </c>
      <c r="F86" s="4">
        <f>SUBTOTAL(9,F2:F84)</f>
        <v>21841.489999999998</v>
      </c>
    </row>
  </sheetData>
  <sortState xmlns:xlrd2="http://schemas.microsoft.com/office/spreadsheetml/2017/richdata2" ref="A2:F84">
    <sortCondition ref="B2:B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8DBD-9E9A-4BE0-AEFD-F7FF47641F11}">
  <dimension ref="A1:F92"/>
  <sheetViews>
    <sheetView tabSelected="1" workbookViewId="0">
      <selection activeCell="D24" sqref="D24"/>
    </sheetView>
  </sheetViews>
  <sheetFormatPr defaultRowHeight="12.75" outlineLevelRow="3"/>
  <cols>
    <col min="1" max="6" width="12.7109375" customWidth="1"/>
  </cols>
  <sheetData>
    <row r="1" spans="1: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outlineLevel="3">
      <c r="A2" s="2">
        <v>11164582</v>
      </c>
      <c r="B2" s="3" t="s">
        <v>11</v>
      </c>
      <c r="C2" s="2" t="s">
        <v>7</v>
      </c>
      <c r="D2" s="4">
        <v>35</v>
      </c>
      <c r="E2" s="2">
        <v>10</v>
      </c>
      <c r="F2" s="4">
        <f>E2*D2</f>
        <v>350</v>
      </c>
    </row>
    <row r="3" spans="1:6" ht="15" outlineLevel="3">
      <c r="A3" s="2">
        <v>11164626</v>
      </c>
      <c r="B3" s="3" t="s">
        <v>11</v>
      </c>
      <c r="C3" s="2" t="s">
        <v>7</v>
      </c>
      <c r="D3" s="4">
        <v>0.81</v>
      </c>
      <c r="E3" s="2">
        <v>19</v>
      </c>
      <c r="F3" s="4">
        <f>E3*D3</f>
        <v>15.39</v>
      </c>
    </row>
    <row r="4" spans="1:6" ht="15" outlineLevel="3">
      <c r="A4" s="2">
        <v>11164559</v>
      </c>
      <c r="B4" s="3" t="s">
        <v>9</v>
      </c>
      <c r="C4" s="2" t="s">
        <v>7</v>
      </c>
      <c r="D4" s="4">
        <v>2.77</v>
      </c>
      <c r="E4" s="2">
        <v>15</v>
      </c>
      <c r="F4" s="4">
        <f>E4*D4</f>
        <v>41.55</v>
      </c>
    </row>
    <row r="5" spans="1:6" ht="15" outlineLevel="3">
      <c r="A5" s="2">
        <v>11164568</v>
      </c>
      <c r="B5" s="3" t="s">
        <v>9</v>
      </c>
      <c r="C5" s="2" t="s">
        <v>7</v>
      </c>
      <c r="D5" s="4">
        <v>9.81</v>
      </c>
      <c r="E5" s="2">
        <v>1</v>
      </c>
      <c r="F5" s="4">
        <f>E5*D5</f>
        <v>9.81</v>
      </c>
    </row>
    <row r="6" spans="1:6" ht="15" outlineLevel="3">
      <c r="A6" s="2">
        <v>11164600</v>
      </c>
      <c r="B6" s="3" t="s">
        <v>9</v>
      </c>
      <c r="C6" s="2" t="s">
        <v>7</v>
      </c>
      <c r="D6" s="4">
        <v>5.72</v>
      </c>
      <c r="E6" s="2">
        <v>0</v>
      </c>
      <c r="F6" s="4">
        <f>E6*D6</f>
        <v>0</v>
      </c>
    </row>
    <row r="7" spans="1:6" ht="15" outlineLevel="3">
      <c r="A7" s="2">
        <v>11164550</v>
      </c>
      <c r="B7" s="3" t="s">
        <v>6</v>
      </c>
      <c r="C7" s="2" t="s">
        <v>7</v>
      </c>
      <c r="D7" s="4">
        <v>18.559999999999999</v>
      </c>
      <c r="E7" s="2">
        <v>12</v>
      </c>
      <c r="F7" s="4">
        <f>E7*D7</f>
        <v>222.71999999999997</v>
      </c>
    </row>
    <row r="8" spans="1:6" ht="15" outlineLevel="3">
      <c r="A8" s="2">
        <v>11164598</v>
      </c>
      <c r="B8" s="3" t="s">
        <v>6</v>
      </c>
      <c r="C8" s="2" t="s">
        <v>7</v>
      </c>
      <c r="D8" s="4">
        <v>8.74</v>
      </c>
      <c r="E8" s="2">
        <v>4</v>
      </c>
      <c r="F8" s="4">
        <f>E8*D8</f>
        <v>34.96</v>
      </c>
    </row>
    <row r="9" spans="1:6" ht="15" outlineLevel="3">
      <c r="A9" s="2">
        <v>11164604</v>
      </c>
      <c r="B9" s="3" t="s">
        <v>6</v>
      </c>
      <c r="C9" s="2" t="s">
        <v>7</v>
      </c>
      <c r="D9" s="4">
        <v>1.1100000000000001</v>
      </c>
      <c r="E9" s="2">
        <v>4</v>
      </c>
      <c r="F9" s="4">
        <f>E9*D9</f>
        <v>4.4400000000000004</v>
      </c>
    </row>
    <row r="10" spans="1:6" ht="15" outlineLevel="3">
      <c r="A10" s="2">
        <v>11164623</v>
      </c>
      <c r="B10" s="3" t="s">
        <v>6</v>
      </c>
      <c r="C10" s="2" t="s">
        <v>7</v>
      </c>
      <c r="D10" s="4">
        <v>21.08</v>
      </c>
      <c r="E10" s="2">
        <v>12</v>
      </c>
      <c r="F10" s="4">
        <f>E10*D10</f>
        <v>252.95999999999998</v>
      </c>
    </row>
    <row r="11" spans="1:6" ht="15" outlineLevel="3">
      <c r="A11" s="2">
        <v>11164631</v>
      </c>
      <c r="B11" s="3" t="s">
        <v>6</v>
      </c>
      <c r="C11" s="2" t="s">
        <v>7</v>
      </c>
      <c r="D11" s="4">
        <v>19.41</v>
      </c>
      <c r="E11" s="2">
        <v>6</v>
      </c>
      <c r="F11" s="4">
        <f>E11*D11</f>
        <v>116.46000000000001</v>
      </c>
    </row>
    <row r="12" spans="1:6" ht="15" outlineLevel="3">
      <c r="A12" s="2">
        <v>11164558</v>
      </c>
      <c r="B12" s="3" t="s">
        <v>8</v>
      </c>
      <c r="C12" s="2" t="s">
        <v>7</v>
      </c>
      <c r="D12" s="4">
        <v>15.28</v>
      </c>
      <c r="E12" s="2">
        <v>7</v>
      </c>
      <c r="F12" s="4">
        <f>E12*D12</f>
        <v>106.96</v>
      </c>
    </row>
    <row r="13" spans="1:6" ht="15" outlineLevel="3">
      <c r="A13" s="2">
        <v>11164563</v>
      </c>
      <c r="B13" s="3" t="s">
        <v>8</v>
      </c>
      <c r="C13" s="2" t="s">
        <v>7</v>
      </c>
      <c r="D13" s="4">
        <v>9.42</v>
      </c>
      <c r="E13" s="2">
        <v>3</v>
      </c>
      <c r="F13" s="4">
        <f>E13*D13</f>
        <v>28.259999999999998</v>
      </c>
    </row>
    <row r="14" spans="1:6" ht="15" outlineLevel="3">
      <c r="A14" s="2">
        <v>11164592</v>
      </c>
      <c r="B14" s="3" t="s">
        <v>8</v>
      </c>
      <c r="C14" s="2" t="s">
        <v>7</v>
      </c>
      <c r="D14" s="4">
        <v>17.87</v>
      </c>
      <c r="E14" s="2">
        <v>1</v>
      </c>
      <c r="F14" s="4">
        <f>E14*D14</f>
        <v>17.87</v>
      </c>
    </row>
    <row r="15" spans="1:6" ht="15" outlineLevel="3">
      <c r="A15" s="2">
        <v>11164632</v>
      </c>
      <c r="B15" s="3" t="s">
        <v>8</v>
      </c>
      <c r="C15" s="2" t="s">
        <v>7</v>
      </c>
      <c r="D15" s="4">
        <v>64.040000000000006</v>
      </c>
      <c r="E15" s="2">
        <v>14</v>
      </c>
      <c r="F15" s="4">
        <f>E15*D15</f>
        <v>896.56000000000006</v>
      </c>
    </row>
    <row r="16" spans="1:6" ht="15" outlineLevel="3">
      <c r="A16" s="2">
        <v>11164574</v>
      </c>
      <c r="B16" s="3" t="s">
        <v>10</v>
      </c>
      <c r="C16" s="2" t="s">
        <v>7</v>
      </c>
      <c r="D16" s="4">
        <v>64.64</v>
      </c>
      <c r="E16" s="2">
        <v>5</v>
      </c>
      <c r="F16" s="4">
        <f>E16*D16</f>
        <v>323.2</v>
      </c>
    </row>
    <row r="17" spans="1:6" ht="15" outlineLevel="3">
      <c r="A17" s="2">
        <v>11164587</v>
      </c>
      <c r="B17" s="3" t="s">
        <v>10</v>
      </c>
      <c r="C17" s="2" t="s">
        <v>7</v>
      </c>
      <c r="D17" s="4">
        <v>1.96</v>
      </c>
      <c r="E17" s="2">
        <v>5</v>
      </c>
      <c r="F17" s="4">
        <f>E17*D17</f>
        <v>9.8000000000000007</v>
      </c>
    </row>
    <row r="18" spans="1:6" ht="15" outlineLevel="3">
      <c r="A18" s="2">
        <v>11164601</v>
      </c>
      <c r="B18" s="3" t="s">
        <v>10</v>
      </c>
      <c r="C18" s="2" t="s">
        <v>7</v>
      </c>
      <c r="D18" s="4">
        <v>60.24</v>
      </c>
      <c r="E18" s="2">
        <v>12</v>
      </c>
      <c r="F18" s="4">
        <f>E18*D18</f>
        <v>722.88</v>
      </c>
    </row>
    <row r="19" spans="1:6" ht="15" outlineLevel="3">
      <c r="A19" s="2">
        <v>11164619</v>
      </c>
      <c r="B19" s="3" t="s">
        <v>10</v>
      </c>
      <c r="C19" s="2" t="s">
        <v>7</v>
      </c>
      <c r="D19" s="4">
        <v>12.53</v>
      </c>
      <c r="E19" s="2">
        <v>8</v>
      </c>
      <c r="F19" s="4">
        <f>E19*D19</f>
        <v>100.24</v>
      </c>
    </row>
    <row r="20" spans="1:6" ht="15" outlineLevel="2">
      <c r="A20" s="2"/>
      <c r="B20" s="3"/>
      <c r="C20" s="36" t="s">
        <v>55</v>
      </c>
      <c r="D20" s="4">
        <f>SUBTOTAL(1,D2:D19)</f>
        <v>20.499444444444443</v>
      </c>
      <c r="E20" s="37">
        <f>SUBTOTAL(1,E2:E19)</f>
        <v>7.666666666666667</v>
      </c>
      <c r="F20" s="4">
        <f>SUBTOTAL(1,F2:F19)</f>
        <v>180.7811111111111</v>
      </c>
    </row>
    <row r="21" spans="1:6" ht="15" outlineLevel="1">
      <c r="A21" s="2"/>
      <c r="B21" s="3"/>
      <c r="C21" s="36" t="s">
        <v>50</v>
      </c>
      <c r="D21" s="4"/>
      <c r="E21" s="2">
        <f>SUBTOTAL(9,E2:E19)</f>
        <v>138</v>
      </c>
      <c r="F21" s="4">
        <f>SUBTOTAL(9,F2:F19)</f>
        <v>3254.06</v>
      </c>
    </row>
    <row r="22" spans="1:6" ht="15" outlineLevel="3">
      <c r="A22" s="2">
        <v>11164557</v>
      </c>
      <c r="B22" s="3" t="s">
        <v>11</v>
      </c>
      <c r="C22" s="2" t="s">
        <v>12</v>
      </c>
      <c r="D22" s="4">
        <v>79.08</v>
      </c>
      <c r="E22" s="2">
        <v>12</v>
      </c>
      <c r="F22" s="4">
        <f>E22*D22</f>
        <v>948.96</v>
      </c>
    </row>
    <row r="23" spans="1:6" ht="15" outlineLevel="3">
      <c r="A23" s="2">
        <v>11164624</v>
      </c>
      <c r="B23" s="3" t="s">
        <v>11</v>
      </c>
      <c r="C23" s="2" t="s">
        <v>12</v>
      </c>
      <c r="D23" s="4">
        <v>27.14</v>
      </c>
      <c r="E23" s="2">
        <v>4</v>
      </c>
      <c r="F23" s="4">
        <f>E23*D23</f>
        <v>108.56</v>
      </c>
    </row>
    <row r="24" spans="1:6" ht="15" outlineLevel="3">
      <c r="A24" s="2">
        <v>11164633</v>
      </c>
      <c r="B24" s="3" t="s">
        <v>11</v>
      </c>
      <c r="C24" s="2" t="s">
        <v>12</v>
      </c>
      <c r="D24" s="4">
        <v>46.39</v>
      </c>
      <c r="E24" s="2">
        <v>16</v>
      </c>
      <c r="F24" s="4">
        <f>E24*D24</f>
        <v>742.24</v>
      </c>
    </row>
    <row r="25" spans="1:6" ht="15" outlineLevel="3">
      <c r="A25" s="2">
        <v>11164616</v>
      </c>
      <c r="B25" s="3" t="s">
        <v>9</v>
      </c>
      <c r="C25" s="2" t="s">
        <v>12</v>
      </c>
      <c r="D25" s="4">
        <v>1.66</v>
      </c>
      <c r="E25" s="2">
        <v>18</v>
      </c>
      <c r="F25" s="4">
        <f>E25*D25</f>
        <v>29.88</v>
      </c>
    </row>
    <row r="26" spans="1:6" ht="15" outlineLevel="3">
      <c r="A26" s="2">
        <v>11164628</v>
      </c>
      <c r="B26" s="3" t="s">
        <v>9</v>
      </c>
      <c r="C26" s="2" t="s">
        <v>12</v>
      </c>
      <c r="D26" s="4">
        <v>19.100000000000001</v>
      </c>
      <c r="E26" s="2">
        <v>14</v>
      </c>
      <c r="F26" s="4">
        <f>E26*D26</f>
        <v>267.40000000000003</v>
      </c>
    </row>
    <row r="27" spans="1:6" ht="15" outlineLevel="3">
      <c r="A27" s="2">
        <v>11164546</v>
      </c>
      <c r="B27" s="3" t="s">
        <v>8</v>
      </c>
      <c r="C27" s="2" t="s">
        <v>12</v>
      </c>
      <c r="D27" s="4">
        <v>52.03</v>
      </c>
      <c r="E27" s="2">
        <v>11</v>
      </c>
      <c r="F27" s="4">
        <f>E27*D27</f>
        <v>572.33000000000004</v>
      </c>
    </row>
    <row r="28" spans="1:6" ht="15" outlineLevel="3">
      <c r="A28" s="2">
        <v>11164562</v>
      </c>
      <c r="B28" s="3" t="s">
        <v>8</v>
      </c>
      <c r="C28" s="2" t="s">
        <v>12</v>
      </c>
      <c r="D28" s="4">
        <v>0.84</v>
      </c>
      <c r="E28" s="2">
        <v>12</v>
      </c>
      <c r="F28" s="4">
        <f>E28*D28</f>
        <v>10.08</v>
      </c>
    </row>
    <row r="29" spans="1:6" ht="15" outlineLevel="3">
      <c r="A29" s="2">
        <v>11164583</v>
      </c>
      <c r="B29" s="3" t="s">
        <v>8</v>
      </c>
      <c r="C29" s="2" t="s">
        <v>12</v>
      </c>
      <c r="D29" s="4">
        <v>12.13</v>
      </c>
      <c r="E29" s="2">
        <v>13</v>
      </c>
      <c r="F29" s="4">
        <f>E29*D29</f>
        <v>157.69</v>
      </c>
    </row>
    <row r="30" spans="1:6" ht="15" outlineLevel="3">
      <c r="A30" s="2">
        <v>11164611</v>
      </c>
      <c r="B30" s="3" t="s">
        <v>8</v>
      </c>
      <c r="C30" s="2" t="s">
        <v>12</v>
      </c>
      <c r="D30" s="4">
        <v>25.54</v>
      </c>
      <c r="E30" s="2">
        <v>5</v>
      </c>
      <c r="F30" s="4">
        <f>E30*D30</f>
        <v>127.69999999999999</v>
      </c>
    </row>
    <row r="31" spans="1:6" ht="15" outlineLevel="3">
      <c r="A31" s="2">
        <v>11164612</v>
      </c>
      <c r="B31" s="3" t="s">
        <v>8</v>
      </c>
      <c r="C31" s="2" t="s">
        <v>12</v>
      </c>
      <c r="D31" s="4">
        <v>14.46</v>
      </c>
      <c r="E31" s="2">
        <v>1</v>
      </c>
      <c r="F31" s="4">
        <f>E31*D31</f>
        <v>14.46</v>
      </c>
    </row>
    <row r="32" spans="1:6" ht="15" outlineLevel="3">
      <c r="A32" s="2">
        <v>11164539</v>
      </c>
      <c r="B32" s="3" t="s">
        <v>10</v>
      </c>
      <c r="C32" s="2" t="s">
        <v>12</v>
      </c>
      <c r="D32" s="4">
        <v>55.3</v>
      </c>
      <c r="E32" s="2">
        <v>15</v>
      </c>
      <c r="F32" s="4">
        <f>E32*D32</f>
        <v>829.5</v>
      </c>
    </row>
    <row r="33" spans="1:6" ht="15" outlineLevel="3">
      <c r="A33" s="2">
        <v>11164542</v>
      </c>
      <c r="B33" s="3" t="s">
        <v>10</v>
      </c>
      <c r="C33" s="2" t="s">
        <v>12</v>
      </c>
      <c r="D33" s="4">
        <v>16.22</v>
      </c>
      <c r="E33" s="2">
        <v>5</v>
      </c>
      <c r="F33" s="4">
        <f>E33*D33</f>
        <v>81.099999999999994</v>
      </c>
    </row>
    <row r="34" spans="1:6" ht="15" outlineLevel="3">
      <c r="A34" s="2">
        <v>11164551</v>
      </c>
      <c r="B34" s="3" t="s">
        <v>10</v>
      </c>
      <c r="C34" s="2" t="s">
        <v>12</v>
      </c>
      <c r="D34" s="4">
        <v>45.8</v>
      </c>
      <c r="E34" s="2">
        <v>17</v>
      </c>
      <c r="F34" s="4">
        <f>E34*D34</f>
        <v>778.59999999999991</v>
      </c>
    </row>
    <row r="35" spans="1:6" ht="15" outlineLevel="3">
      <c r="A35" s="2">
        <v>11164565</v>
      </c>
      <c r="B35" s="3" t="s">
        <v>10</v>
      </c>
      <c r="C35" s="2" t="s">
        <v>12</v>
      </c>
      <c r="D35" s="4">
        <v>77.83</v>
      </c>
      <c r="E35" s="2">
        <v>4</v>
      </c>
      <c r="F35" s="4">
        <f>E35*D35</f>
        <v>311.32</v>
      </c>
    </row>
    <row r="36" spans="1:6" ht="15" outlineLevel="3">
      <c r="A36" s="2">
        <v>11164596</v>
      </c>
      <c r="B36" s="3" t="s">
        <v>10</v>
      </c>
      <c r="C36" s="2" t="s">
        <v>12</v>
      </c>
      <c r="D36" s="4">
        <v>23.7</v>
      </c>
      <c r="E36" s="2">
        <v>0</v>
      </c>
      <c r="F36" s="4">
        <f>E36*D36</f>
        <v>0</v>
      </c>
    </row>
    <row r="37" spans="1:6" ht="15" outlineLevel="3">
      <c r="A37" s="2">
        <v>11164617</v>
      </c>
      <c r="B37" s="3" t="s">
        <v>10</v>
      </c>
      <c r="C37" s="2" t="s">
        <v>12</v>
      </c>
      <c r="D37" s="4">
        <v>25.92</v>
      </c>
      <c r="E37" s="2">
        <v>17</v>
      </c>
      <c r="F37" s="4">
        <f>E37*D37</f>
        <v>440.64000000000004</v>
      </c>
    </row>
    <row r="38" spans="1:6" ht="15" outlineLevel="3">
      <c r="A38" s="2">
        <v>11164622</v>
      </c>
      <c r="B38" s="3" t="s">
        <v>10</v>
      </c>
      <c r="C38" s="2" t="s">
        <v>12</v>
      </c>
      <c r="D38" s="4">
        <v>12.75</v>
      </c>
      <c r="E38" s="2">
        <v>6</v>
      </c>
      <c r="F38" s="4">
        <f>E38*D38</f>
        <v>76.5</v>
      </c>
    </row>
    <row r="39" spans="1:6" ht="15" outlineLevel="3">
      <c r="A39" s="2">
        <v>11164625</v>
      </c>
      <c r="B39" s="3" t="s">
        <v>10</v>
      </c>
      <c r="C39" s="2" t="s">
        <v>12</v>
      </c>
      <c r="D39" s="4">
        <v>84.92</v>
      </c>
      <c r="E39" s="2">
        <v>4</v>
      </c>
      <c r="F39" s="4">
        <f>E39*D39</f>
        <v>339.68</v>
      </c>
    </row>
    <row r="40" spans="1:6" ht="15" outlineLevel="3">
      <c r="A40" s="2">
        <v>11164635</v>
      </c>
      <c r="B40" s="3" t="s">
        <v>10</v>
      </c>
      <c r="C40" s="2" t="s">
        <v>12</v>
      </c>
      <c r="D40" s="4">
        <v>53.66</v>
      </c>
      <c r="E40" s="2">
        <v>2</v>
      </c>
      <c r="F40" s="4">
        <f>E40*D40</f>
        <v>107.32</v>
      </c>
    </row>
    <row r="41" spans="1:6" ht="15" outlineLevel="2">
      <c r="A41" s="2"/>
      <c r="B41" s="3"/>
      <c r="C41" s="36" t="s">
        <v>56</v>
      </c>
      <c r="D41" s="4">
        <f>SUBTOTAL(1,D22:D40)</f>
        <v>35.498421052631578</v>
      </c>
      <c r="E41" s="37">
        <f>SUBTOTAL(1,E22:E40)</f>
        <v>9.2631578947368425</v>
      </c>
      <c r="F41" s="4">
        <f>SUBTOTAL(1,F22:F40)</f>
        <v>312.83999999999997</v>
      </c>
    </row>
    <row r="42" spans="1:6" ht="15" outlineLevel="1">
      <c r="A42" s="2"/>
      <c r="B42" s="3"/>
      <c r="C42" s="36" t="s">
        <v>51</v>
      </c>
      <c r="D42" s="4"/>
      <c r="E42" s="2">
        <f>SUBTOTAL(9,E22:E40)</f>
        <v>176</v>
      </c>
      <c r="F42" s="4">
        <f>SUBTOTAL(9,F22:F40)</f>
        <v>5943.96</v>
      </c>
    </row>
    <row r="43" spans="1:6" ht="15" outlineLevel="3">
      <c r="A43" s="2">
        <v>11164567</v>
      </c>
      <c r="B43" s="3" t="s">
        <v>11</v>
      </c>
      <c r="C43" s="2" t="s">
        <v>13</v>
      </c>
      <c r="D43" s="4">
        <v>1.54</v>
      </c>
      <c r="E43" s="2">
        <v>15</v>
      </c>
      <c r="F43" s="4">
        <f>E43*D43</f>
        <v>23.1</v>
      </c>
    </row>
    <row r="44" spans="1:6" ht="15" outlineLevel="3">
      <c r="A44" s="2">
        <v>11164591</v>
      </c>
      <c r="B44" s="3" t="s">
        <v>9</v>
      </c>
      <c r="C44" s="2" t="s">
        <v>13</v>
      </c>
      <c r="D44" s="4">
        <v>0.92</v>
      </c>
      <c r="E44" s="2">
        <v>4</v>
      </c>
      <c r="F44" s="4">
        <f>E44*D44</f>
        <v>3.68</v>
      </c>
    </row>
    <row r="45" spans="1:6" ht="15" outlineLevel="3">
      <c r="A45" s="2">
        <v>11164570</v>
      </c>
      <c r="B45" s="3" t="s">
        <v>6</v>
      </c>
      <c r="C45" s="2" t="s">
        <v>13</v>
      </c>
      <c r="D45" s="4">
        <v>7.99</v>
      </c>
      <c r="E45" s="2">
        <v>13</v>
      </c>
      <c r="F45" s="4">
        <f>E45*D45</f>
        <v>103.87</v>
      </c>
    </row>
    <row r="46" spans="1:6" ht="15" outlineLevel="3">
      <c r="A46" s="2">
        <v>11164585</v>
      </c>
      <c r="B46" s="3" t="s">
        <v>6</v>
      </c>
      <c r="C46" s="2" t="s">
        <v>13</v>
      </c>
      <c r="D46" s="4">
        <v>27.88</v>
      </c>
      <c r="E46" s="2">
        <v>2</v>
      </c>
      <c r="F46" s="4">
        <f>E46*D46</f>
        <v>55.76</v>
      </c>
    </row>
    <row r="47" spans="1:6" ht="15" outlineLevel="3">
      <c r="A47" s="2">
        <v>11164569</v>
      </c>
      <c r="B47" s="3" t="s">
        <v>8</v>
      </c>
      <c r="C47" s="2" t="s">
        <v>13</v>
      </c>
      <c r="D47" s="4">
        <v>1.77</v>
      </c>
      <c r="E47" s="2">
        <v>8</v>
      </c>
      <c r="F47" s="4">
        <f>E47*D47</f>
        <v>14.16</v>
      </c>
    </row>
    <row r="48" spans="1:6" ht="15" outlineLevel="3">
      <c r="A48" s="2">
        <v>11164603</v>
      </c>
      <c r="B48" s="3" t="s">
        <v>8</v>
      </c>
      <c r="C48" s="2" t="s">
        <v>13</v>
      </c>
      <c r="D48" s="4">
        <v>60.72</v>
      </c>
      <c r="E48" s="2">
        <v>16</v>
      </c>
      <c r="F48" s="4">
        <f>E48*D48</f>
        <v>971.52</v>
      </c>
    </row>
    <row r="49" spans="1:6" ht="15" outlineLevel="3">
      <c r="A49" s="2">
        <v>11164620</v>
      </c>
      <c r="B49" s="3" t="s">
        <v>8</v>
      </c>
      <c r="C49" s="2" t="s">
        <v>13</v>
      </c>
      <c r="D49" s="4">
        <v>91.76</v>
      </c>
      <c r="E49" s="2">
        <v>9</v>
      </c>
      <c r="F49" s="4">
        <f>E49*D49</f>
        <v>825.84</v>
      </c>
    </row>
    <row r="50" spans="1:6" ht="15" outlineLevel="3">
      <c r="A50" s="2">
        <v>11164636</v>
      </c>
      <c r="B50" s="3" t="s">
        <v>8</v>
      </c>
      <c r="C50" s="2" t="s">
        <v>13</v>
      </c>
      <c r="D50" s="4">
        <v>1.71</v>
      </c>
      <c r="E50" s="2">
        <v>2</v>
      </c>
      <c r="F50" s="4">
        <f>E50*D50</f>
        <v>3.42</v>
      </c>
    </row>
    <row r="51" spans="1:6" ht="15" outlineLevel="3">
      <c r="A51" s="2">
        <v>11164561</v>
      </c>
      <c r="B51" s="3" t="s">
        <v>10</v>
      </c>
      <c r="C51" s="2" t="s">
        <v>13</v>
      </c>
      <c r="D51" s="4">
        <v>25.07</v>
      </c>
      <c r="E51" s="2">
        <v>12</v>
      </c>
      <c r="F51" s="4">
        <f>E51*D51</f>
        <v>300.84000000000003</v>
      </c>
    </row>
    <row r="52" spans="1:6" ht="15" outlineLevel="3">
      <c r="A52" s="2">
        <v>11164586</v>
      </c>
      <c r="B52" s="3" t="s">
        <v>10</v>
      </c>
      <c r="C52" s="2" t="s">
        <v>13</v>
      </c>
      <c r="D52" s="4">
        <v>2.31</v>
      </c>
      <c r="E52" s="2">
        <v>16</v>
      </c>
      <c r="F52" s="4">
        <f>E52*D52</f>
        <v>36.96</v>
      </c>
    </row>
    <row r="53" spans="1:6" ht="15" outlineLevel="2">
      <c r="A53" s="2"/>
      <c r="B53" s="3"/>
      <c r="C53" s="36" t="s">
        <v>57</v>
      </c>
      <c r="D53" s="4">
        <f>SUBTOTAL(1,D43:D52)</f>
        <v>22.166999999999998</v>
      </c>
      <c r="E53" s="2">
        <f>SUBTOTAL(1,E43:E52)</f>
        <v>9.6999999999999993</v>
      </c>
      <c r="F53" s="4">
        <f>SUBTOTAL(1,F43:F52)</f>
        <v>233.91500000000002</v>
      </c>
    </row>
    <row r="54" spans="1:6" ht="15" outlineLevel="1">
      <c r="A54" s="2"/>
      <c r="B54" s="3"/>
      <c r="C54" s="36" t="s">
        <v>52</v>
      </c>
      <c r="D54" s="4"/>
      <c r="E54" s="2">
        <f>SUBTOTAL(9,E43:E52)</f>
        <v>97</v>
      </c>
      <c r="F54" s="4">
        <f>SUBTOTAL(9,F43:F52)</f>
        <v>2339.15</v>
      </c>
    </row>
    <row r="55" spans="1:6" ht="15" outlineLevel="3">
      <c r="A55" s="2">
        <v>11164541</v>
      </c>
      <c r="B55" s="3" t="s">
        <v>11</v>
      </c>
      <c r="C55" s="2" t="s">
        <v>14</v>
      </c>
      <c r="D55" s="4">
        <v>47.87</v>
      </c>
      <c r="E55" s="2">
        <v>1</v>
      </c>
      <c r="F55" s="4">
        <f>E55*D55</f>
        <v>47.87</v>
      </c>
    </row>
    <row r="56" spans="1:6" ht="15" outlineLevel="3">
      <c r="A56" s="2">
        <v>11164572</v>
      </c>
      <c r="B56" s="3" t="s">
        <v>11</v>
      </c>
      <c r="C56" s="2" t="s">
        <v>14</v>
      </c>
      <c r="D56" s="4">
        <v>71.099999999999994</v>
      </c>
      <c r="E56" s="2">
        <v>4</v>
      </c>
      <c r="F56" s="4">
        <f>E56*D56</f>
        <v>284.39999999999998</v>
      </c>
    </row>
    <row r="57" spans="1:6" ht="15" outlineLevel="3">
      <c r="A57" s="2">
        <v>11164597</v>
      </c>
      <c r="B57" s="3" t="s">
        <v>11</v>
      </c>
      <c r="C57" s="2" t="s">
        <v>14</v>
      </c>
      <c r="D57" s="4">
        <v>3.22</v>
      </c>
      <c r="E57" s="2">
        <v>2</v>
      </c>
      <c r="F57" s="4">
        <f>E57*D57</f>
        <v>6.44</v>
      </c>
    </row>
    <row r="58" spans="1:6" ht="15" outlineLevel="3">
      <c r="A58" s="2">
        <v>11164602</v>
      </c>
      <c r="B58" s="3" t="s">
        <v>11</v>
      </c>
      <c r="C58" s="2" t="s">
        <v>14</v>
      </c>
      <c r="D58" s="4">
        <v>8.9600000000000009</v>
      </c>
      <c r="E58" s="2">
        <v>17</v>
      </c>
      <c r="F58" s="4">
        <f>E58*D58</f>
        <v>152.32000000000002</v>
      </c>
    </row>
    <row r="59" spans="1:6" ht="15" outlineLevel="3">
      <c r="A59" s="2">
        <v>11164614</v>
      </c>
      <c r="B59" s="3" t="s">
        <v>11</v>
      </c>
      <c r="C59" s="2" t="s">
        <v>14</v>
      </c>
      <c r="D59" s="4">
        <v>91.37</v>
      </c>
      <c r="E59" s="2">
        <v>8</v>
      </c>
      <c r="F59" s="4">
        <f>E59*D59</f>
        <v>730.96</v>
      </c>
    </row>
    <row r="60" spans="1:6" ht="15" outlineLevel="3">
      <c r="A60" s="2">
        <v>11164579</v>
      </c>
      <c r="B60" s="3" t="s">
        <v>9</v>
      </c>
      <c r="C60" s="2" t="s">
        <v>14</v>
      </c>
      <c r="D60" s="4">
        <v>27.6</v>
      </c>
      <c r="E60" s="2">
        <v>3</v>
      </c>
      <c r="F60" s="4">
        <f>E60*D60</f>
        <v>82.800000000000011</v>
      </c>
    </row>
    <row r="61" spans="1:6" ht="15" outlineLevel="3">
      <c r="A61" s="2">
        <v>11164594</v>
      </c>
      <c r="B61" s="3" t="s">
        <v>9</v>
      </c>
      <c r="C61" s="2" t="s">
        <v>14</v>
      </c>
      <c r="D61" s="4">
        <v>81.8</v>
      </c>
      <c r="E61" s="2">
        <v>11</v>
      </c>
      <c r="F61" s="4">
        <f>E61*D61</f>
        <v>899.8</v>
      </c>
    </row>
    <row r="62" spans="1:6" ht="15" outlineLevel="3">
      <c r="A62" s="2">
        <v>11164584</v>
      </c>
      <c r="B62" s="3" t="s">
        <v>6</v>
      </c>
      <c r="C62" s="2" t="s">
        <v>14</v>
      </c>
      <c r="D62" s="4">
        <v>51.16</v>
      </c>
      <c r="E62" s="2">
        <v>5</v>
      </c>
      <c r="F62" s="4">
        <f>E62*D62</f>
        <v>255.79999999999998</v>
      </c>
    </row>
    <row r="63" spans="1:6" ht="15" outlineLevel="3">
      <c r="A63" s="2">
        <v>11164547</v>
      </c>
      <c r="B63" s="3" t="s">
        <v>8</v>
      </c>
      <c r="C63" s="2" t="s">
        <v>14</v>
      </c>
      <c r="D63" s="4">
        <v>25.74</v>
      </c>
      <c r="E63" s="2">
        <v>8</v>
      </c>
      <c r="F63" s="4">
        <f>E63*D63</f>
        <v>205.92</v>
      </c>
    </row>
    <row r="64" spans="1:6" ht="15" outlineLevel="3">
      <c r="A64" s="2">
        <v>11164549</v>
      </c>
      <c r="B64" s="3" t="s">
        <v>8</v>
      </c>
      <c r="C64" s="2" t="s">
        <v>14</v>
      </c>
      <c r="D64" s="4">
        <v>10.97</v>
      </c>
      <c r="E64" s="2">
        <v>3</v>
      </c>
      <c r="F64" s="4">
        <f>E64*D64</f>
        <v>32.910000000000004</v>
      </c>
    </row>
    <row r="65" spans="1:6" ht="15" outlineLevel="3">
      <c r="A65" s="2">
        <v>11164556</v>
      </c>
      <c r="B65" s="3" t="s">
        <v>8</v>
      </c>
      <c r="C65" s="2" t="s">
        <v>14</v>
      </c>
      <c r="D65" s="4">
        <v>88.39</v>
      </c>
      <c r="E65" s="2">
        <v>2</v>
      </c>
      <c r="F65" s="4">
        <f>E65*D65</f>
        <v>176.78</v>
      </c>
    </row>
    <row r="66" spans="1:6" ht="15" outlineLevel="3">
      <c r="A66" s="2">
        <v>11164580</v>
      </c>
      <c r="B66" s="3" t="s">
        <v>8</v>
      </c>
      <c r="C66" s="2" t="s">
        <v>14</v>
      </c>
      <c r="D66" s="4">
        <v>46.85</v>
      </c>
      <c r="E66" s="2">
        <v>9</v>
      </c>
      <c r="F66" s="4">
        <f>E66*D66</f>
        <v>421.65000000000003</v>
      </c>
    </row>
    <row r="67" spans="1:6" ht="15" outlineLevel="3">
      <c r="A67" s="2">
        <v>11164615</v>
      </c>
      <c r="B67" s="3" t="s">
        <v>8</v>
      </c>
      <c r="C67" s="2" t="s">
        <v>14</v>
      </c>
      <c r="D67" s="4">
        <v>43.04</v>
      </c>
      <c r="E67" s="2">
        <v>14</v>
      </c>
      <c r="F67" s="4">
        <f>E67*D67</f>
        <v>602.55999999999995</v>
      </c>
    </row>
    <row r="68" spans="1:6" ht="15" outlineLevel="3">
      <c r="A68" s="2">
        <v>11164630</v>
      </c>
      <c r="B68" s="3" t="s">
        <v>8</v>
      </c>
      <c r="C68" s="2" t="s">
        <v>14</v>
      </c>
      <c r="D68" s="4">
        <v>56.25</v>
      </c>
      <c r="E68" s="2">
        <v>8</v>
      </c>
      <c r="F68" s="4">
        <f>E68*D68</f>
        <v>450</v>
      </c>
    </row>
    <row r="69" spans="1:6" ht="15" outlineLevel="3">
      <c r="A69" s="2">
        <v>11164634</v>
      </c>
      <c r="B69" s="3" t="s">
        <v>8</v>
      </c>
      <c r="C69" s="2" t="s">
        <v>14</v>
      </c>
      <c r="D69" s="4">
        <v>62.49</v>
      </c>
      <c r="E69" s="2">
        <v>0</v>
      </c>
      <c r="F69" s="4">
        <f>E69*D69</f>
        <v>0</v>
      </c>
    </row>
    <row r="70" spans="1:6" ht="15" outlineLevel="3">
      <c r="A70" s="2">
        <v>11164581</v>
      </c>
      <c r="B70" s="3" t="s">
        <v>10</v>
      </c>
      <c r="C70" s="2" t="s">
        <v>14</v>
      </c>
      <c r="D70" s="4">
        <v>1.18</v>
      </c>
      <c r="E70" s="2">
        <v>16</v>
      </c>
      <c r="F70" s="4">
        <f>E70*D70</f>
        <v>18.88</v>
      </c>
    </row>
    <row r="71" spans="1:6" ht="15" outlineLevel="3">
      <c r="A71" s="2">
        <v>11164595</v>
      </c>
      <c r="B71" s="3" t="s">
        <v>10</v>
      </c>
      <c r="C71" s="2" t="s">
        <v>14</v>
      </c>
      <c r="D71" s="4">
        <v>3.64</v>
      </c>
      <c r="E71" s="2">
        <v>6</v>
      </c>
      <c r="F71" s="4">
        <f>E71*D71</f>
        <v>21.84</v>
      </c>
    </row>
    <row r="72" spans="1:6" ht="15" outlineLevel="2">
      <c r="A72" s="2"/>
      <c r="B72" s="3"/>
      <c r="C72" s="36" t="s">
        <v>58</v>
      </c>
      <c r="D72" s="4">
        <f>SUBTOTAL(1,D55:D71)</f>
        <v>42.448823529411762</v>
      </c>
      <c r="E72" s="37">
        <f>SUBTOTAL(1,E55:E71)</f>
        <v>6.882352941176471</v>
      </c>
      <c r="F72" s="4">
        <f>SUBTOTAL(1,F55:F71)</f>
        <v>258.29000000000008</v>
      </c>
    </row>
    <row r="73" spans="1:6" ht="15" outlineLevel="1">
      <c r="A73" s="2"/>
      <c r="B73" s="3"/>
      <c r="C73" s="36" t="s">
        <v>53</v>
      </c>
      <c r="D73" s="4"/>
      <c r="E73" s="2">
        <f>SUBTOTAL(9,E55:E71)</f>
        <v>117</v>
      </c>
      <c r="F73" s="4">
        <f>SUBTOTAL(9,F55:F71)</f>
        <v>4390.9300000000012</v>
      </c>
    </row>
    <row r="74" spans="1:6" ht="15" outlineLevel="3">
      <c r="A74" s="2">
        <v>11164575</v>
      </c>
      <c r="B74" s="3" t="s">
        <v>11</v>
      </c>
      <c r="C74" s="2" t="s">
        <v>15</v>
      </c>
      <c r="D74" s="4">
        <v>50.87</v>
      </c>
      <c r="E74" s="2">
        <v>19</v>
      </c>
      <c r="F74" s="4">
        <f>E74*D74</f>
        <v>966.53</v>
      </c>
    </row>
    <row r="75" spans="1:6" ht="15" outlineLevel="3">
      <c r="A75" s="2">
        <v>11164613</v>
      </c>
      <c r="B75" s="3" t="s">
        <v>11</v>
      </c>
      <c r="C75" s="2" t="s">
        <v>15</v>
      </c>
      <c r="D75" s="4">
        <v>93.15</v>
      </c>
      <c r="E75" s="2">
        <v>9</v>
      </c>
      <c r="F75" s="4">
        <f>E75*D75</f>
        <v>838.35</v>
      </c>
    </row>
    <row r="76" spans="1:6" ht="15" outlineLevel="3">
      <c r="A76" s="2">
        <v>11164618</v>
      </c>
      <c r="B76" s="3" t="s">
        <v>11</v>
      </c>
      <c r="C76" s="2" t="s">
        <v>15</v>
      </c>
      <c r="D76" s="4">
        <v>4.33</v>
      </c>
      <c r="E76" s="2">
        <v>1</v>
      </c>
      <c r="F76" s="4">
        <f>E76*D76</f>
        <v>4.33</v>
      </c>
    </row>
    <row r="77" spans="1:6" ht="15" outlineLevel="3">
      <c r="A77" s="2">
        <v>11164627</v>
      </c>
      <c r="B77" s="3" t="s">
        <v>11</v>
      </c>
      <c r="C77" s="2" t="s">
        <v>15</v>
      </c>
      <c r="D77" s="4">
        <v>3.06</v>
      </c>
      <c r="E77" s="2">
        <v>0</v>
      </c>
      <c r="F77" s="4">
        <f>E77*D77</f>
        <v>0</v>
      </c>
    </row>
    <row r="78" spans="1:6" ht="15" outlineLevel="3">
      <c r="A78" s="2">
        <v>11164637</v>
      </c>
      <c r="B78" s="3" t="s">
        <v>11</v>
      </c>
      <c r="C78" s="2" t="s">
        <v>15</v>
      </c>
      <c r="D78" s="4">
        <v>50.87</v>
      </c>
      <c r="E78" s="2">
        <v>2</v>
      </c>
      <c r="F78" s="4">
        <f>E78*D78</f>
        <v>101.74</v>
      </c>
    </row>
    <row r="79" spans="1:6" ht="15" outlineLevel="3">
      <c r="A79" s="2">
        <v>11164540</v>
      </c>
      <c r="B79" s="3" t="s">
        <v>9</v>
      </c>
      <c r="C79" s="2" t="s">
        <v>15</v>
      </c>
      <c r="D79" s="4">
        <v>69.58</v>
      </c>
      <c r="E79" s="2">
        <v>7</v>
      </c>
      <c r="F79" s="4">
        <f>E79*D79</f>
        <v>487.06</v>
      </c>
    </row>
    <row r="80" spans="1:6" ht="15" outlineLevel="3">
      <c r="A80" s="2">
        <v>11164544</v>
      </c>
      <c r="B80" s="3" t="s">
        <v>9</v>
      </c>
      <c r="C80" s="2" t="s">
        <v>15</v>
      </c>
      <c r="D80" s="4">
        <v>54.36</v>
      </c>
      <c r="E80" s="2">
        <v>18</v>
      </c>
      <c r="F80" s="4">
        <f>E80*D80</f>
        <v>978.48</v>
      </c>
    </row>
    <row r="81" spans="1:6" ht="15" outlineLevel="3">
      <c r="A81" s="2">
        <v>11164564</v>
      </c>
      <c r="B81" s="3" t="s">
        <v>9</v>
      </c>
      <c r="C81" s="2" t="s">
        <v>15</v>
      </c>
      <c r="D81" s="4">
        <v>16.02</v>
      </c>
      <c r="E81" s="2">
        <v>7</v>
      </c>
      <c r="F81" s="4">
        <f>E81*D81</f>
        <v>112.14</v>
      </c>
    </row>
    <row r="82" spans="1:6" ht="15" outlineLevel="3">
      <c r="A82" s="2">
        <v>11164548</v>
      </c>
      <c r="B82" s="3" t="s">
        <v>6</v>
      </c>
      <c r="C82" s="2" t="s">
        <v>15</v>
      </c>
      <c r="D82" s="4">
        <v>39.119999999999997</v>
      </c>
      <c r="E82" s="2">
        <v>14</v>
      </c>
      <c r="F82" s="4">
        <f>E82*D82</f>
        <v>547.67999999999995</v>
      </c>
    </row>
    <row r="83" spans="1:6" ht="15" outlineLevel="3">
      <c r="A83" s="2">
        <v>11164545</v>
      </c>
      <c r="B83" s="3" t="s">
        <v>8</v>
      </c>
      <c r="C83" s="2" t="s">
        <v>15</v>
      </c>
      <c r="D83" s="4">
        <v>74.45</v>
      </c>
      <c r="E83" s="2">
        <v>13</v>
      </c>
      <c r="F83" s="4">
        <f>E83*D83</f>
        <v>967.85</v>
      </c>
    </row>
    <row r="84" spans="1:6" ht="15" outlineLevel="3">
      <c r="A84" s="2">
        <v>11164571</v>
      </c>
      <c r="B84" s="3" t="s">
        <v>8</v>
      </c>
      <c r="C84" s="2" t="s">
        <v>15</v>
      </c>
      <c r="D84" s="4">
        <v>23.54</v>
      </c>
      <c r="E84" s="2">
        <v>10</v>
      </c>
      <c r="F84" s="4">
        <f>E84*D84</f>
        <v>235.39999999999998</v>
      </c>
    </row>
    <row r="85" spans="1:6" ht="15" outlineLevel="3">
      <c r="A85" s="2">
        <v>11164593</v>
      </c>
      <c r="B85" s="3" t="s">
        <v>8</v>
      </c>
      <c r="C85" s="2" t="s">
        <v>15</v>
      </c>
      <c r="D85" s="4">
        <v>10.9</v>
      </c>
      <c r="E85" s="2">
        <v>4</v>
      </c>
      <c r="F85" s="4">
        <f>E85*D85</f>
        <v>43.6</v>
      </c>
    </row>
    <row r="86" spans="1:6" ht="15" outlineLevel="3">
      <c r="A86" s="2">
        <v>11164621</v>
      </c>
      <c r="B86" s="3" t="s">
        <v>8</v>
      </c>
      <c r="C86" s="2" t="s">
        <v>15</v>
      </c>
      <c r="D86" s="4">
        <v>33.67</v>
      </c>
      <c r="E86" s="2">
        <v>5</v>
      </c>
      <c r="F86" s="4">
        <f>E86*D86</f>
        <v>168.35000000000002</v>
      </c>
    </row>
    <row r="87" spans="1:6" ht="15" outlineLevel="3">
      <c r="A87" s="2">
        <v>11164629</v>
      </c>
      <c r="B87" s="3" t="s">
        <v>8</v>
      </c>
      <c r="C87" s="2" t="s">
        <v>15</v>
      </c>
      <c r="D87" s="4">
        <v>76.98</v>
      </c>
      <c r="E87" s="2">
        <v>6</v>
      </c>
      <c r="F87" s="4">
        <f>E87*D87</f>
        <v>461.88</v>
      </c>
    </row>
    <row r="88" spans="1:6" ht="15" outlineLevel="3">
      <c r="A88" s="2">
        <v>11164560</v>
      </c>
      <c r="B88" s="3" t="s">
        <v>10</v>
      </c>
      <c r="C88" s="2" t="s">
        <v>15</v>
      </c>
      <c r="D88" s="4">
        <v>40.96</v>
      </c>
      <c r="E88" s="2">
        <v>0</v>
      </c>
      <c r="F88" s="4">
        <f>E88*D88</f>
        <v>0</v>
      </c>
    </row>
    <row r="89" spans="1:6" ht="15" outlineLevel="2">
      <c r="A89" s="2"/>
      <c r="B89" s="3"/>
      <c r="C89" s="36" t="s">
        <v>59</v>
      </c>
      <c r="D89" s="4">
        <f>SUBTOTAL(1,D74:D88)</f>
        <v>42.790666666666667</v>
      </c>
      <c r="E89" s="37">
        <f>SUBTOTAL(1,E74:E88)</f>
        <v>7.666666666666667</v>
      </c>
      <c r="F89" s="4">
        <f>SUBTOTAL(1,F74:F88)</f>
        <v>394.226</v>
      </c>
    </row>
    <row r="90" spans="1:6" ht="15" outlineLevel="1">
      <c r="A90" s="2"/>
      <c r="B90" s="3"/>
      <c r="C90" s="36" t="s">
        <v>54</v>
      </c>
      <c r="D90" s="4"/>
      <c r="E90" s="2">
        <f>SUBTOTAL(9,E74:E88)</f>
        <v>115</v>
      </c>
      <c r="F90" s="4">
        <f>SUBTOTAL(9,F74:F88)</f>
        <v>5913.39</v>
      </c>
    </row>
    <row r="91" spans="1:6" ht="15">
      <c r="A91" s="2"/>
      <c r="B91" s="3"/>
      <c r="C91" s="36" t="s">
        <v>60</v>
      </c>
      <c r="D91" s="4">
        <f>SUBTOTAL(1,D2:D88)</f>
        <v>33.273670886075941</v>
      </c>
      <c r="E91" s="37">
        <f>SUBTOTAL(1,E2:E88)</f>
        <v>8.1392405063291147</v>
      </c>
      <c r="F91" s="4">
        <f>SUBTOTAL(1,F2:F88)</f>
        <v>276.4745569620253</v>
      </c>
    </row>
    <row r="92" spans="1:6" ht="15">
      <c r="A92" s="2"/>
      <c r="B92" s="3"/>
      <c r="C92" s="36" t="s">
        <v>49</v>
      </c>
      <c r="D92" s="4"/>
      <c r="E92" s="2">
        <f>SUBTOTAL(9,E2:E88)</f>
        <v>643</v>
      </c>
      <c r="F92" s="4">
        <f>SUBTOTAL(9,F2:F88)</f>
        <v>21841.489999999998</v>
      </c>
    </row>
  </sheetData>
  <sortState xmlns:xlrd2="http://schemas.microsoft.com/office/spreadsheetml/2017/richdata2" ref="A2:F88">
    <sortCondition ref="C2:C8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9"/>
  <sheetViews>
    <sheetView workbookViewId="0">
      <selection activeCell="J26" sqref="J26"/>
    </sheetView>
  </sheetViews>
  <sheetFormatPr defaultRowHeight="14.25"/>
  <cols>
    <col min="1" max="1" width="1.85546875" style="10" customWidth="1"/>
    <col min="2" max="2" width="19" style="10" customWidth="1"/>
    <col min="3" max="3" width="11.85546875" style="10" customWidth="1"/>
    <col min="4" max="4" width="9.7109375" style="10" customWidth="1"/>
    <col min="5" max="5" width="14" style="10" customWidth="1"/>
    <col min="6" max="16384" width="9.140625" style="10"/>
  </cols>
  <sheetData>
    <row r="1" spans="1:5" ht="15.75">
      <c r="A1" s="9" t="s">
        <v>22</v>
      </c>
    </row>
    <row r="2" spans="1:5" ht="18">
      <c r="A2" s="11"/>
    </row>
    <row r="3" spans="1:5" ht="36" customHeight="1">
      <c r="B3" s="19" t="s">
        <v>23</v>
      </c>
      <c r="C3" s="19" t="s">
        <v>24</v>
      </c>
      <c r="D3" s="19" t="s">
        <v>25</v>
      </c>
      <c r="E3" s="19" t="s">
        <v>26</v>
      </c>
    </row>
    <row r="4" spans="1:5">
      <c r="B4" s="20" t="s">
        <v>27</v>
      </c>
      <c r="C4" s="21">
        <v>55</v>
      </c>
      <c r="D4" s="22">
        <f>C4</f>
        <v>55</v>
      </c>
      <c r="E4" s="23">
        <f>D4/$C$9</f>
        <v>0.39285714285714285</v>
      </c>
    </row>
    <row r="5" spans="1:5">
      <c r="B5" s="20" t="s">
        <v>28</v>
      </c>
      <c r="C5" s="21">
        <v>40</v>
      </c>
      <c r="D5" s="22">
        <f>C5+D4</f>
        <v>95</v>
      </c>
      <c r="E5" s="23">
        <f>D5/$C$9</f>
        <v>0.6785714285714286</v>
      </c>
    </row>
    <row r="6" spans="1:5">
      <c r="B6" s="20" t="s">
        <v>29</v>
      </c>
      <c r="C6" s="21">
        <v>32</v>
      </c>
      <c r="D6" s="22">
        <f>C6+D5</f>
        <v>127</v>
      </c>
      <c r="E6" s="23">
        <f>D6/$C$9</f>
        <v>0.90714285714285714</v>
      </c>
    </row>
    <row r="7" spans="1:5">
      <c r="B7" s="20" t="s">
        <v>30</v>
      </c>
      <c r="C7" s="21">
        <v>8</v>
      </c>
      <c r="D7" s="22">
        <f>C7+D6</f>
        <v>135</v>
      </c>
      <c r="E7" s="23">
        <f>D7/$C$9</f>
        <v>0.9642857142857143</v>
      </c>
    </row>
    <row r="8" spans="1:5">
      <c r="B8" s="20" t="s">
        <v>31</v>
      </c>
      <c r="C8" s="21">
        <v>5</v>
      </c>
      <c r="D8" s="22">
        <f>C8+D7</f>
        <v>140</v>
      </c>
      <c r="E8" s="23">
        <f>D8/$C$9</f>
        <v>1</v>
      </c>
    </row>
    <row r="9" spans="1:5" ht="15.75" customHeight="1">
      <c r="B9" s="24" t="s">
        <v>32</v>
      </c>
      <c r="C9" s="25">
        <f>SUM(C4:C8)</f>
        <v>140</v>
      </c>
      <c r="D9" s="26"/>
      <c r="E9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26"/>
  <sheetViews>
    <sheetView workbookViewId="0">
      <selection activeCell="L26" sqref="L26"/>
    </sheetView>
  </sheetViews>
  <sheetFormatPr defaultRowHeight="17.25"/>
  <cols>
    <col min="1" max="1" width="9.140625" style="12"/>
    <col min="2" max="2" width="14.5703125" style="12" customWidth="1"/>
    <col min="3" max="3" width="12.7109375" style="12" customWidth="1"/>
    <col min="4" max="5" width="9.140625" style="12"/>
    <col min="6" max="6" width="9.7109375" style="12" customWidth="1"/>
    <col min="7" max="16384" width="9.140625" style="12"/>
  </cols>
  <sheetData>
    <row r="1" spans="1:10">
      <c r="A1" s="9" t="s">
        <v>22</v>
      </c>
    </row>
    <row r="2" spans="1:10" ht="18.75" thickBot="1">
      <c r="A2" s="13"/>
      <c r="B2" s="14"/>
      <c r="C2" s="14"/>
      <c r="D2" s="14"/>
      <c r="E2" s="14"/>
      <c r="F2" s="14"/>
      <c r="G2" s="14"/>
      <c r="H2" s="14"/>
      <c r="I2" s="14"/>
      <c r="J2" s="14"/>
    </row>
    <row r="3" spans="1:10" ht="18" thickTop="1">
      <c r="A3" s="28" t="s">
        <v>33</v>
      </c>
      <c r="B3" s="27"/>
    </row>
    <row r="4" spans="1:10">
      <c r="A4" s="15" t="s">
        <v>34</v>
      </c>
      <c r="B4" s="16" t="s">
        <v>35</v>
      </c>
      <c r="C4" s="16" t="s">
        <v>36</v>
      </c>
    </row>
    <row r="5" spans="1:10">
      <c r="A5" s="17">
        <v>1995</v>
      </c>
      <c r="B5" s="18">
        <v>10000000</v>
      </c>
      <c r="C5" s="18">
        <v>100000000</v>
      </c>
    </row>
    <row r="6" spans="1:10">
      <c r="A6" s="17">
        <v>1996</v>
      </c>
      <c r="B6" s="18">
        <v>20000000</v>
      </c>
      <c r="C6" s="18">
        <v>300000000</v>
      </c>
    </row>
    <row r="7" spans="1:10">
      <c r="A7" s="17">
        <v>1997</v>
      </c>
      <c r="B7" s="18">
        <v>25000000</v>
      </c>
      <c r="C7" s="18">
        <v>600000000</v>
      </c>
    </row>
    <row r="8" spans="1:10">
      <c r="A8" s="17">
        <v>1998</v>
      </c>
      <c r="B8" s="18">
        <v>14000000</v>
      </c>
      <c r="C8" s="18">
        <v>700000000</v>
      </c>
    </row>
    <row r="9" spans="1:10">
      <c r="A9" s="17">
        <v>1999</v>
      </c>
      <c r="B9" s="18">
        <v>6000000</v>
      </c>
      <c r="C9" s="18">
        <v>650000000</v>
      </c>
    </row>
    <row r="10" spans="1:10">
      <c r="A10" s="17">
        <v>2000</v>
      </c>
      <c r="B10" s="18">
        <v>60000000</v>
      </c>
      <c r="C10" s="18">
        <v>750000000</v>
      </c>
    </row>
    <row r="11" spans="1:10">
      <c r="A11" s="17">
        <v>2001</v>
      </c>
      <c r="B11" s="18">
        <v>70000000</v>
      </c>
      <c r="C11" s="18">
        <v>900000000</v>
      </c>
    </row>
    <row r="19" spans="1:3">
      <c r="A19" s="15" t="s">
        <v>34</v>
      </c>
      <c r="B19" s="16" t="s">
        <v>35</v>
      </c>
      <c r="C19" s="16" t="s">
        <v>36</v>
      </c>
    </row>
    <row r="20" spans="1:3">
      <c r="A20" s="17">
        <v>1995</v>
      </c>
      <c r="B20" s="18">
        <v>60000000</v>
      </c>
      <c r="C20" s="18">
        <v>100000000</v>
      </c>
    </row>
    <row r="21" spans="1:3">
      <c r="A21" s="17">
        <v>1996</v>
      </c>
      <c r="B21" s="18">
        <v>65000000</v>
      </c>
      <c r="C21" s="18">
        <v>300000000</v>
      </c>
    </row>
    <row r="22" spans="1:3">
      <c r="A22" s="17">
        <v>1997</v>
      </c>
      <c r="B22" s="18">
        <v>25000000</v>
      </c>
      <c r="C22" s="18">
        <v>600000000</v>
      </c>
    </row>
    <row r="23" spans="1:3">
      <c r="A23" s="17">
        <v>1998</v>
      </c>
      <c r="B23" s="18">
        <v>14000000</v>
      </c>
      <c r="C23" s="18">
        <v>700000000</v>
      </c>
    </row>
    <row r="24" spans="1:3">
      <c r="A24" s="17">
        <v>1999</v>
      </c>
      <c r="B24" s="18">
        <v>6000000</v>
      </c>
      <c r="C24" s="18">
        <v>650000000</v>
      </c>
    </row>
    <row r="25" spans="1:3">
      <c r="A25" s="17">
        <v>2000</v>
      </c>
      <c r="B25" s="18">
        <v>5000000</v>
      </c>
      <c r="C25" s="18">
        <v>750000000</v>
      </c>
    </row>
    <row r="26" spans="1:3">
      <c r="A26" s="17">
        <v>2001</v>
      </c>
      <c r="B26" s="18">
        <v>5000000</v>
      </c>
      <c r="C26" s="18">
        <v>900000000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BT10</vt:lpstr>
      <vt:lpstr>Data</vt:lpstr>
      <vt:lpstr>Subtotal by TYPE</vt:lpstr>
      <vt:lpstr>Subtotal by Department</vt:lpstr>
      <vt:lpstr>BT10-2</vt:lpstr>
      <vt:lpstr>BT10-3</vt:lpstr>
    </vt:vector>
  </TitlesOfParts>
  <Company>Fulbright Economics Teaching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Thai</dc:creator>
  <cp:lastModifiedBy>Diep</cp:lastModifiedBy>
  <cp:lastPrinted>2012-08-05T16:47:33Z</cp:lastPrinted>
  <dcterms:created xsi:type="dcterms:W3CDTF">2004-08-09T10:32:51Z</dcterms:created>
  <dcterms:modified xsi:type="dcterms:W3CDTF">2020-06-11T04:20:05Z</dcterms:modified>
</cp:coreProperties>
</file>