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590" activeTab="2"/>
  </bookViews>
  <sheets>
    <sheet name="SAPﾃﾞｰﾀ貼付" sheetId="1" r:id="rId1"/>
    <sheet name="间接费 元 " sheetId="3" r:id="rId2"/>
    <sheet name="间接费 千元" sheetId="8" r:id="rId3"/>
    <sheet name="科目マスタ" sheetId="6" r:id="rId4"/>
  </sheets>
  <calcPr calcId="145621"/>
</workbook>
</file>

<file path=xl/calcChain.xml><?xml version="1.0" encoding="utf-8"?>
<calcChain xmlns="http://schemas.openxmlformats.org/spreadsheetml/2006/main">
  <c r="B15" i="3" l="1"/>
  <c r="B5" i="3" s="1"/>
  <c r="B45" i="3"/>
  <c r="C45" i="3"/>
  <c r="D45" i="3"/>
  <c r="E45" i="3"/>
  <c r="F45" i="3"/>
  <c r="R66" i="8" l="1"/>
  <c r="R51" i="8"/>
  <c r="R42" i="8"/>
  <c r="R36" i="8"/>
  <c r="R17" i="8"/>
  <c r="R18" i="8" s="1"/>
  <c r="R16" i="8"/>
  <c r="R10" i="8"/>
  <c r="AV67" i="3"/>
  <c r="AV65" i="3"/>
  <c r="AV64" i="3"/>
  <c r="AV63" i="3"/>
  <c r="AV62" i="3"/>
  <c r="AV61" i="3"/>
  <c r="AV60" i="3"/>
  <c r="AV59" i="3"/>
  <c r="AV57" i="3"/>
  <c r="AV56" i="3"/>
  <c r="AV55" i="3"/>
  <c r="AV54" i="3"/>
  <c r="AV52" i="3"/>
  <c r="AV50" i="3"/>
  <c r="AV49" i="3"/>
  <c r="AV48" i="3"/>
  <c r="AV47" i="3"/>
  <c r="AV45" i="3"/>
  <c r="AV44" i="3"/>
  <c r="AV43" i="3"/>
  <c r="AV42" i="3"/>
  <c r="AV41" i="3"/>
  <c r="AV40" i="3"/>
  <c r="AV39" i="3"/>
  <c r="AV38" i="3"/>
  <c r="AV37" i="3"/>
  <c r="AV35" i="3"/>
  <c r="AV34" i="3"/>
  <c r="AV33" i="3"/>
  <c r="AV30" i="3"/>
  <c r="AV29" i="3"/>
  <c r="AV27" i="3"/>
  <c r="AV26" i="3"/>
  <c r="AV25" i="3"/>
  <c r="AV24" i="3"/>
  <c r="AV23" i="3"/>
  <c r="AV22" i="3"/>
  <c r="AV20" i="3"/>
  <c r="AV19" i="3"/>
  <c r="AV13" i="3"/>
  <c r="AV11" i="3"/>
  <c r="AV9" i="3"/>
  <c r="AV7" i="3"/>
  <c r="AU67" i="3"/>
  <c r="AU65" i="3"/>
  <c r="AH65" i="3" s="1"/>
  <c r="AU64" i="3"/>
  <c r="AU63" i="3"/>
  <c r="AH63" i="3" s="1"/>
  <c r="AU62" i="3"/>
  <c r="AU61" i="3"/>
  <c r="AU60" i="3"/>
  <c r="AU59" i="3"/>
  <c r="AU57" i="3"/>
  <c r="AH57" i="3" s="1"/>
  <c r="AU56" i="3"/>
  <c r="AU55" i="3"/>
  <c r="AH55" i="3" s="1"/>
  <c r="AU54" i="3"/>
  <c r="AH54" i="3" s="1"/>
  <c r="AU52" i="3"/>
  <c r="AU50" i="3"/>
  <c r="AU49" i="3"/>
  <c r="AU48" i="3"/>
  <c r="AH48" i="3" s="1"/>
  <c r="AU47" i="3"/>
  <c r="AH47" i="3" s="1"/>
  <c r="AU45" i="3"/>
  <c r="AU44" i="3"/>
  <c r="AH44" i="3" s="1"/>
  <c r="AU43" i="3"/>
  <c r="AH43" i="3" s="1"/>
  <c r="AU42" i="3"/>
  <c r="AU41" i="3"/>
  <c r="AU40" i="3"/>
  <c r="AU39" i="3"/>
  <c r="AH39" i="3" s="1"/>
  <c r="AU38" i="3"/>
  <c r="AH38" i="3" s="1"/>
  <c r="AU37" i="3"/>
  <c r="AH37" i="3" s="1"/>
  <c r="AU35" i="3"/>
  <c r="AU34" i="3"/>
  <c r="AH34" i="3" s="1"/>
  <c r="AU33" i="3"/>
  <c r="AU30" i="3"/>
  <c r="AU29" i="3"/>
  <c r="AU27" i="3"/>
  <c r="AH27" i="3" s="1"/>
  <c r="AU26" i="3"/>
  <c r="AH26" i="3" s="1"/>
  <c r="AU25" i="3"/>
  <c r="AH25" i="3" s="1"/>
  <c r="AU24" i="3"/>
  <c r="AU23" i="3"/>
  <c r="AH23" i="3" s="1"/>
  <c r="AU22" i="3"/>
  <c r="AU20" i="3"/>
  <c r="AH20" i="3" s="1"/>
  <c r="AU19" i="3"/>
  <c r="AH19" i="3" s="1"/>
  <c r="AU13" i="3"/>
  <c r="AH13" i="3" s="1"/>
  <c r="AU11" i="3"/>
  <c r="AH11" i="3" s="1"/>
  <c r="AU9" i="3"/>
  <c r="AH9" i="3" s="1"/>
  <c r="AU7" i="3"/>
  <c r="AH61" i="3"/>
  <c r="AH62" i="3"/>
  <c r="AH50" i="3"/>
  <c r="AH42" i="3"/>
  <c r="AH40" i="3"/>
  <c r="AH35" i="3"/>
  <c r="AH33" i="3"/>
  <c r="AH29" i="3"/>
  <c r="AH10" i="3"/>
  <c r="AG67" i="3"/>
  <c r="AG65" i="3"/>
  <c r="AG64" i="3"/>
  <c r="AG63" i="3"/>
  <c r="AG62" i="3"/>
  <c r="AG61" i="3"/>
  <c r="AG60" i="3"/>
  <c r="AG59" i="3"/>
  <c r="AG57" i="3"/>
  <c r="AG56" i="3"/>
  <c r="AG55" i="3"/>
  <c r="AG54" i="3"/>
  <c r="AG52" i="3"/>
  <c r="AG50" i="3"/>
  <c r="AG49" i="3"/>
  <c r="AG48" i="3"/>
  <c r="AG47" i="3"/>
  <c r="AG44" i="3"/>
  <c r="AG43" i="3"/>
  <c r="AG42" i="3"/>
  <c r="AG41" i="3"/>
  <c r="AG40" i="3"/>
  <c r="AG39" i="3"/>
  <c r="AG38" i="3"/>
  <c r="AG37" i="3"/>
  <c r="AG35" i="3"/>
  <c r="AG34" i="3"/>
  <c r="AG33" i="3"/>
  <c r="AG30" i="3"/>
  <c r="AG29" i="3"/>
  <c r="AG27" i="3"/>
  <c r="AG26" i="3"/>
  <c r="AG25" i="3"/>
  <c r="AG24" i="3"/>
  <c r="AG23" i="3"/>
  <c r="AG22" i="3"/>
  <c r="AG20" i="3"/>
  <c r="AG19" i="3"/>
  <c r="AG13" i="3"/>
  <c r="AG11" i="3"/>
  <c r="AG9" i="3"/>
  <c r="AG7" i="3"/>
  <c r="AG58" i="3"/>
  <c r="AG18" i="3"/>
  <c r="AT67" i="3"/>
  <c r="AT65" i="3"/>
  <c r="H65" i="3" s="1"/>
  <c r="AT64" i="3"/>
  <c r="H64" i="3" s="1"/>
  <c r="AT63" i="3"/>
  <c r="AT62" i="3"/>
  <c r="AT61" i="3"/>
  <c r="H61" i="3" s="1"/>
  <c r="AT60" i="3"/>
  <c r="H60" i="3" s="1"/>
  <c r="AT59" i="3"/>
  <c r="AT57" i="3"/>
  <c r="AT56" i="3"/>
  <c r="H56" i="3" s="1"/>
  <c r="AT55" i="3"/>
  <c r="H55" i="3" s="1"/>
  <c r="AT54" i="3"/>
  <c r="AT52" i="3"/>
  <c r="AT50" i="3"/>
  <c r="H50" i="3" s="1"/>
  <c r="AT49" i="3"/>
  <c r="H49" i="3" s="1"/>
  <c r="AT48" i="3"/>
  <c r="AT47" i="3"/>
  <c r="AT45" i="3"/>
  <c r="H45" i="3" s="1"/>
  <c r="AT44" i="3"/>
  <c r="H44" i="3" s="1"/>
  <c r="AT43" i="3"/>
  <c r="H43" i="3" s="1"/>
  <c r="AT42" i="3"/>
  <c r="AT41" i="3"/>
  <c r="H41" i="3" s="1"/>
  <c r="AT40" i="3"/>
  <c r="H40" i="3" s="1"/>
  <c r="AT39" i="3"/>
  <c r="H39" i="3" s="1"/>
  <c r="AT38" i="3"/>
  <c r="AT37" i="3"/>
  <c r="H37" i="3" s="1"/>
  <c r="AT35" i="3"/>
  <c r="H35" i="3" s="1"/>
  <c r="AT34" i="3"/>
  <c r="H34" i="3" s="1"/>
  <c r="AT33" i="3"/>
  <c r="AT30" i="3"/>
  <c r="AT29" i="3"/>
  <c r="AT27" i="3"/>
  <c r="AT26" i="3"/>
  <c r="AT28" i="3" s="1"/>
  <c r="AT25" i="3"/>
  <c r="H25" i="3" s="1"/>
  <c r="AT24" i="3"/>
  <c r="H24" i="3" s="1"/>
  <c r="AT23" i="3"/>
  <c r="H23" i="3" s="1"/>
  <c r="AT22" i="3"/>
  <c r="AT20" i="3"/>
  <c r="H20" i="3" s="1"/>
  <c r="AT19" i="3"/>
  <c r="H19" i="3" s="1"/>
  <c r="AT13" i="3"/>
  <c r="H13" i="3" s="1"/>
  <c r="AT11" i="3"/>
  <c r="H11" i="3" s="1"/>
  <c r="AT9" i="3"/>
  <c r="H9" i="3" s="1"/>
  <c r="AT7" i="3"/>
  <c r="H67" i="3"/>
  <c r="H62" i="3"/>
  <c r="H7" i="3"/>
  <c r="H63" i="3"/>
  <c r="H59" i="3"/>
  <c r="H57" i="3"/>
  <c r="H52" i="3"/>
  <c r="H47" i="3"/>
  <c r="H38" i="3"/>
  <c r="H33" i="3"/>
  <c r="H27" i="3"/>
  <c r="H22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67" i="3"/>
  <c r="S65" i="3"/>
  <c r="S64" i="3"/>
  <c r="S63" i="3"/>
  <c r="S62" i="3"/>
  <c r="S61" i="3"/>
  <c r="S60" i="3"/>
  <c r="S59" i="3"/>
  <c r="S57" i="3"/>
  <c r="S56" i="3"/>
  <c r="S55" i="3"/>
  <c r="S54" i="3"/>
  <c r="S52" i="3"/>
  <c r="S50" i="3"/>
  <c r="S49" i="3"/>
  <c r="S48" i="3"/>
  <c r="S47" i="3"/>
  <c r="S44" i="3"/>
  <c r="S43" i="3"/>
  <c r="S42" i="3"/>
  <c r="S41" i="3"/>
  <c r="S40" i="3"/>
  <c r="S39" i="3"/>
  <c r="S38" i="3"/>
  <c r="S37" i="3"/>
  <c r="S35" i="3"/>
  <c r="S34" i="3"/>
  <c r="S33" i="3"/>
  <c r="S30" i="3"/>
  <c r="S29" i="3"/>
  <c r="S27" i="3"/>
  <c r="S26" i="3"/>
  <c r="S25" i="3"/>
  <c r="S24" i="3"/>
  <c r="S23" i="3"/>
  <c r="S22" i="3"/>
  <c r="S20" i="3"/>
  <c r="S19" i="3"/>
  <c r="S21" i="3" s="1"/>
  <c r="S18" i="3"/>
  <c r="S13" i="3"/>
  <c r="S11" i="3"/>
  <c r="S9" i="3"/>
  <c r="S7" i="3"/>
  <c r="R67" i="3"/>
  <c r="R67" i="8" s="1"/>
  <c r="R65" i="3"/>
  <c r="R65" i="8" s="1"/>
  <c r="R64" i="3"/>
  <c r="R64" i="8" s="1"/>
  <c r="R63" i="3"/>
  <c r="R63" i="8" s="1"/>
  <c r="R62" i="3"/>
  <c r="R62" i="8" s="1"/>
  <c r="R61" i="3"/>
  <c r="R61" i="8" s="1"/>
  <c r="R60" i="3"/>
  <c r="R60" i="8" s="1"/>
  <c r="R59" i="3"/>
  <c r="R59" i="8" s="1"/>
  <c r="R57" i="3"/>
  <c r="R57" i="8" s="1"/>
  <c r="R56" i="3"/>
  <c r="R56" i="8" s="1"/>
  <c r="R55" i="3"/>
  <c r="R55" i="8" s="1"/>
  <c r="R54" i="3"/>
  <c r="R54" i="8" s="1"/>
  <c r="R52" i="3"/>
  <c r="R52" i="8" s="1"/>
  <c r="R50" i="3"/>
  <c r="R50" i="8" s="1"/>
  <c r="R49" i="3"/>
  <c r="R49" i="8" s="1"/>
  <c r="R48" i="3"/>
  <c r="R48" i="8" s="1"/>
  <c r="R47" i="3"/>
  <c r="R47" i="8" s="1"/>
  <c r="R45" i="8"/>
  <c r="R44" i="3"/>
  <c r="R44" i="8" s="1"/>
  <c r="R43" i="3"/>
  <c r="R43" i="8" s="1"/>
  <c r="R42" i="3"/>
  <c r="R41" i="3"/>
  <c r="R41" i="8" s="1"/>
  <c r="R40" i="3"/>
  <c r="R40" i="8" s="1"/>
  <c r="R39" i="3"/>
  <c r="R39" i="8" s="1"/>
  <c r="R38" i="3"/>
  <c r="R38" i="8" s="1"/>
  <c r="R37" i="3"/>
  <c r="R37" i="8" s="1"/>
  <c r="R35" i="3"/>
  <c r="R35" i="8" s="1"/>
  <c r="R34" i="3"/>
  <c r="R34" i="8" s="1"/>
  <c r="R33" i="3"/>
  <c r="R33" i="8" s="1"/>
  <c r="R30" i="3"/>
  <c r="R30" i="8" s="1"/>
  <c r="R29" i="3"/>
  <c r="R29" i="8" s="1"/>
  <c r="R31" i="8" s="1"/>
  <c r="R27" i="3"/>
  <c r="R27" i="8" s="1"/>
  <c r="R26" i="3"/>
  <c r="R26" i="8" s="1"/>
  <c r="R25" i="3"/>
  <c r="R25" i="8" s="1"/>
  <c r="R24" i="3"/>
  <c r="R24" i="8" s="1"/>
  <c r="R23" i="3"/>
  <c r="R23" i="8" s="1"/>
  <c r="R22" i="3"/>
  <c r="R22" i="8" s="1"/>
  <c r="R20" i="3"/>
  <c r="R20" i="8" s="1"/>
  <c r="R19" i="3"/>
  <c r="R19" i="8" s="1"/>
  <c r="R21" i="8" s="1"/>
  <c r="R18" i="3"/>
  <c r="R13" i="3"/>
  <c r="R13" i="8" s="1"/>
  <c r="R12" i="8"/>
  <c r="R11" i="3"/>
  <c r="R11" i="8" s="1"/>
  <c r="R9" i="3"/>
  <c r="R9" i="8" s="1"/>
  <c r="R7" i="3"/>
  <c r="R7" i="8" s="1"/>
  <c r="AT31" i="3" l="1"/>
  <c r="AT21" i="3"/>
  <c r="AU58" i="3"/>
  <c r="AG46" i="3"/>
  <c r="H26" i="3"/>
  <c r="R58" i="8"/>
  <c r="R68" i="8"/>
  <c r="AU68" i="3"/>
  <c r="AV58" i="3"/>
  <c r="AV68" i="3"/>
  <c r="AG21" i="3"/>
  <c r="R53" i="8"/>
  <c r="R28" i="8"/>
  <c r="R46" i="8"/>
  <c r="AT46" i="3"/>
  <c r="AH22" i="3"/>
  <c r="AV28" i="3"/>
  <c r="AV46" i="3"/>
  <c r="AV53" i="3"/>
  <c r="AH52" i="3"/>
  <c r="AH67" i="3"/>
  <c r="R15" i="8"/>
  <c r="T21" i="3"/>
  <c r="X21" i="3"/>
  <c r="AB21" i="3"/>
  <c r="AF21" i="3"/>
  <c r="V28" i="3"/>
  <c r="Z28" i="3"/>
  <c r="AD28" i="3"/>
  <c r="T31" i="3"/>
  <c r="X31" i="3"/>
  <c r="AB31" i="3"/>
  <c r="AF31" i="3"/>
  <c r="AG15" i="3"/>
  <c r="AG28" i="3"/>
  <c r="AG53" i="3"/>
  <c r="AG68" i="3"/>
  <c r="AV21" i="3"/>
  <c r="AV31" i="3"/>
  <c r="AH60" i="3"/>
  <c r="U21" i="3"/>
  <c r="Y21" i="3"/>
  <c r="AC21" i="3"/>
  <c r="W28" i="3"/>
  <c r="AA28" i="3"/>
  <c r="AE28" i="3"/>
  <c r="U31" i="3"/>
  <c r="Y31" i="3"/>
  <c r="AC31" i="3"/>
  <c r="AT53" i="3"/>
  <c r="AT58" i="3"/>
  <c r="AT68" i="3"/>
  <c r="AG31" i="3"/>
  <c r="AH30" i="3"/>
  <c r="AH41" i="3"/>
  <c r="AH56" i="3"/>
  <c r="R32" i="8"/>
  <c r="AH24" i="3"/>
  <c r="AH49" i="3"/>
  <c r="AH64" i="3"/>
  <c r="AH7" i="3"/>
  <c r="AU21" i="3"/>
  <c r="AU46" i="3"/>
  <c r="AH59" i="3"/>
  <c r="AU31" i="3"/>
  <c r="AU53" i="3"/>
  <c r="AU28" i="3"/>
  <c r="H30" i="3"/>
  <c r="H48" i="3"/>
  <c r="AT32" i="3"/>
  <c r="H54" i="3"/>
  <c r="H29" i="3"/>
  <c r="V15" i="3"/>
  <c r="V46" i="3"/>
  <c r="U58" i="3"/>
  <c r="AC58" i="3"/>
  <c r="Y68" i="3"/>
  <c r="AC68" i="3"/>
  <c r="R58" i="3"/>
  <c r="R68" i="3"/>
  <c r="S15" i="3"/>
  <c r="S28" i="3"/>
  <c r="Z15" i="3"/>
  <c r="AD15" i="3"/>
  <c r="AC15" i="3"/>
  <c r="Z46" i="3"/>
  <c r="AD46" i="3"/>
  <c r="V53" i="3"/>
  <c r="Z53" i="3"/>
  <c r="AD53" i="3"/>
  <c r="Y58" i="3"/>
  <c r="U68" i="3"/>
  <c r="R21" i="3"/>
  <c r="R31" i="3"/>
  <c r="V21" i="3"/>
  <c r="Z21" i="3"/>
  <c r="AD21" i="3"/>
  <c r="T28" i="3"/>
  <c r="X28" i="3"/>
  <c r="AB28" i="3"/>
  <c r="AF28" i="3"/>
  <c r="AF32" i="3" s="1"/>
  <c r="V31" i="3"/>
  <c r="Z31" i="3"/>
  <c r="AD31" i="3"/>
  <c r="S53" i="3"/>
  <c r="W15" i="3"/>
  <c r="T15" i="3"/>
  <c r="AB15" i="3"/>
  <c r="AF15" i="3"/>
  <c r="T46" i="3"/>
  <c r="AB46" i="3"/>
  <c r="AF46" i="3"/>
  <c r="R15" i="3"/>
  <c r="R28" i="3"/>
  <c r="R46" i="3"/>
  <c r="R53" i="3"/>
  <c r="S31" i="3"/>
  <c r="U15" i="3"/>
  <c r="Y15" i="3"/>
  <c r="W21" i="3"/>
  <c r="AA21" i="3"/>
  <c r="AE21" i="3"/>
  <c r="U28" i="3"/>
  <c r="U32" i="3" s="1"/>
  <c r="Y28" i="3"/>
  <c r="AC28" i="3"/>
  <c r="W31" i="3"/>
  <c r="AA31" i="3"/>
  <c r="AE31" i="3"/>
  <c r="U46" i="3"/>
  <c r="Y46" i="3"/>
  <c r="AC46" i="3"/>
  <c r="U53" i="3"/>
  <c r="Y53" i="3"/>
  <c r="AC53" i="3"/>
  <c r="T58" i="3"/>
  <c r="X58" i="3"/>
  <c r="AB58" i="3"/>
  <c r="AF58" i="3"/>
  <c r="T68" i="3"/>
  <c r="X68" i="3"/>
  <c r="AB68" i="3"/>
  <c r="AF68" i="3"/>
  <c r="S46" i="3"/>
  <c r="S68" i="3"/>
  <c r="AE15" i="3"/>
  <c r="W46" i="3"/>
  <c r="AA46" i="3"/>
  <c r="AE46" i="3"/>
  <c r="W53" i="3"/>
  <c r="AA53" i="3"/>
  <c r="AE53" i="3"/>
  <c r="V58" i="3"/>
  <c r="Z58" i="3"/>
  <c r="AD58" i="3"/>
  <c r="V68" i="3"/>
  <c r="Z68" i="3"/>
  <c r="AD68" i="3"/>
  <c r="S58" i="3"/>
  <c r="AA15" i="3"/>
  <c r="X15" i="3"/>
  <c r="X46" i="3"/>
  <c r="T53" i="3"/>
  <c r="X53" i="3"/>
  <c r="AB53" i="3"/>
  <c r="AF53" i="3"/>
  <c r="W58" i="3"/>
  <c r="AA58" i="3"/>
  <c r="AE58" i="3"/>
  <c r="W68" i="3"/>
  <c r="AA68" i="3"/>
  <c r="AE68" i="3"/>
  <c r="AE32" i="3"/>
  <c r="Q67" i="3"/>
  <c r="Q65" i="3"/>
  <c r="Q64" i="3"/>
  <c r="Q63" i="3"/>
  <c r="Q62" i="3"/>
  <c r="Q61" i="3"/>
  <c r="Q60" i="3"/>
  <c r="Q59" i="3"/>
  <c r="Q57" i="3"/>
  <c r="Q56" i="3"/>
  <c r="Q55" i="3"/>
  <c r="Q54" i="3"/>
  <c r="Q52" i="3"/>
  <c r="Q50" i="3"/>
  <c r="Q49" i="3"/>
  <c r="Q48" i="3"/>
  <c r="Q47" i="3"/>
  <c r="Q45" i="3"/>
  <c r="Q44" i="3"/>
  <c r="Q43" i="3"/>
  <c r="Q41" i="3"/>
  <c r="Q40" i="3"/>
  <c r="Q39" i="3"/>
  <c r="Q38" i="3"/>
  <c r="Q37" i="3"/>
  <c r="Q35" i="3"/>
  <c r="Q34" i="3"/>
  <c r="Q33" i="3"/>
  <c r="Q30" i="3"/>
  <c r="Q29" i="3"/>
  <c r="Q27" i="3"/>
  <c r="Q26" i="3"/>
  <c r="Q25" i="3"/>
  <c r="Q24" i="3"/>
  <c r="Q23" i="3"/>
  <c r="Q22" i="3"/>
  <c r="Q20" i="3"/>
  <c r="Q19" i="3"/>
  <c r="Q18" i="3"/>
  <c r="Q13" i="3"/>
  <c r="Q11" i="3"/>
  <c r="Q9" i="3"/>
  <c r="Q7" i="3"/>
  <c r="AS13" i="3"/>
  <c r="AR13" i="3"/>
  <c r="AQ13" i="3"/>
  <c r="AP13" i="3"/>
  <c r="AO13" i="3"/>
  <c r="AN13" i="3"/>
  <c r="AM13" i="3"/>
  <c r="AL13" i="3"/>
  <c r="AS11" i="3"/>
  <c r="AR11" i="3"/>
  <c r="AQ11" i="3"/>
  <c r="AP11" i="3"/>
  <c r="AO11" i="3"/>
  <c r="AN11" i="3"/>
  <c r="AM11" i="3"/>
  <c r="AL11" i="3"/>
  <c r="AS9" i="3"/>
  <c r="AR9" i="3"/>
  <c r="AQ9" i="3"/>
  <c r="AP9" i="3"/>
  <c r="AO9" i="3"/>
  <c r="AN9" i="3"/>
  <c r="AM9" i="3"/>
  <c r="AL9" i="3"/>
  <c r="AS7" i="3"/>
  <c r="AR7" i="3"/>
  <c r="AQ7" i="3"/>
  <c r="AP7" i="3"/>
  <c r="AO7" i="3"/>
  <c r="AN7" i="3"/>
  <c r="AM7" i="3"/>
  <c r="AL7" i="3"/>
  <c r="AK13" i="3"/>
  <c r="AK11" i="3"/>
  <c r="AK9" i="3"/>
  <c r="AK7" i="3"/>
  <c r="AS67" i="3"/>
  <c r="AR67" i="3"/>
  <c r="AQ67" i="3"/>
  <c r="AP67" i="3"/>
  <c r="AO67" i="3"/>
  <c r="AN67" i="3"/>
  <c r="AM67" i="3"/>
  <c r="AL67" i="3"/>
  <c r="AS65" i="3"/>
  <c r="AR65" i="3"/>
  <c r="AQ65" i="3"/>
  <c r="AP65" i="3"/>
  <c r="AO65" i="3"/>
  <c r="AN65" i="3"/>
  <c r="AM65" i="3"/>
  <c r="AL65" i="3"/>
  <c r="AS64" i="3"/>
  <c r="AR64" i="3"/>
  <c r="AQ64" i="3"/>
  <c r="AP64" i="3"/>
  <c r="AO64" i="3"/>
  <c r="AN64" i="3"/>
  <c r="AM64" i="3"/>
  <c r="AL64" i="3"/>
  <c r="AS63" i="3"/>
  <c r="AR63" i="3"/>
  <c r="AQ63" i="3"/>
  <c r="AP63" i="3"/>
  <c r="AO63" i="3"/>
  <c r="AN63" i="3"/>
  <c r="AM63" i="3"/>
  <c r="AL63" i="3"/>
  <c r="AS62" i="3"/>
  <c r="AR62" i="3"/>
  <c r="AQ62" i="3"/>
  <c r="AP62" i="3"/>
  <c r="AO62" i="3"/>
  <c r="AN62" i="3"/>
  <c r="AM62" i="3"/>
  <c r="AL62" i="3"/>
  <c r="AS61" i="3"/>
  <c r="AR61" i="3"/>
  <c r="AQ61" i="3"/>
  <c r="AP61" i="3"/>
  <c r="AO61" i="3"/>
  <c r="AN61" i="3"/>
  <c r="AM61" i="3"/>
  <c r="AL61" i="3"/>
  <c r="AS60" i="3"/>
  <c r="AR60" i="3"/>
  <c r="AQ60" i="3"/>
  <c r="AP60" i="3"/>
  <c r="AO60" i="3"/>
  <c r="AN60" i="3"/>
  <c r="AM60" i="3"/>
  <c r="AL60" i="3"/>
  <c r="AS59" i="3"/>
  <c r="AS68" i="3" s="1"/>
  <c r="AR59" i="3"/>
  <c r="AQ59" i="3"/>
  <c r="AQ68" i="3" s="1"/>
  <c r="AP59" i="3"/>
  <c r="AO59" i="3"/>
  <c r="AO68" i="3" s="1"/>
  <c r="AN59" i="3"/>
  <c r="AM59" i="3"/>
  <c r="AM68" i="3" s="1"/>
  <c r="AL59" i="3"/>
  <c r="AL68" i="3" s="1"/>
  <c r="AS57" i="3"/>
  <c r="AR57" i="3"/>
  <c r="AQ57" i="3"/>
  <c r="AP57" i="3"/>
  <c r="AO57" i="3"/>
  <c r="AN57" i="3"/>
  <c r="AM57" i="3"/>
  <c r="AL57" i="3"/>
  <c r="AS56" i="3"/>
  <c r="AR56" i="3"/>
  <c r="AQ56" i="3"/>
  <c r="AP56" i="3"/>
  <c r="AO56" i="3"/>
  <c r="AN56" i="3"/>
  <c r="AM56" i="3"/>
  <c r="AL56" i="3"/>
  <c r="AS55" i="3"/>
  <c r="AR55" i="3"/>
  <c r="AQ55" i="3"/>
  <c r="AP55" i="3"/>
  <c r="AO55" i="3"/>
  <c r="AN55" i="3"/>
  <c r="AM55" i="3"/>
  <c r="AL55" i="3"/>
  <c r="AS54" i="3"/>
  <c r="AS58" i="3" s="1"/>
  <c r="AR54" i="3"/>
  <c r="AR58" i="3" s="1"/>
  <c r="AQ54" i="3"/>
  <c r="AQ58" i="3" s="1"/>
  <c r="AP54" i="3"/>
  <c r="AP58" i="3" s="1"/>
  <c r="AO54" i="3"/>
  <c r="AO58" i="3" s="1"/>
  <c r="AN54" i="3"/>
  <c r="AN58" i="3" s="1"/>
  <c r="AM54" i="3"/>
  <c r="AM58" i="3" s="1"/>
  <c r="AL54" i="3"/>
  <c r="AL58" i="3" s="1"/>
  <c r="AS52" i="3"/>
  <c r="AR52" i="3"/>
  <c r="AQ52" i="3"/>
  <c r="AP52" i="3"/>
  <c r="AO52" i="3"/>
  <c r="AN52" i="3"/>
  <c r="AM52" i="3"/>
  <c r="AL52" i="3"/>
  <c r="AS50" i="3"/>
  <c r="AR50" i="3"/>
  <c r="AQ50" i="3"/>
  <c r="AP50" i="3"/>
  <c r="AO50" i="3"/>
  <c r="AN50" i="3"/>
  <c r="AM50" i="3"/>
  <c r="AL50" i="3"/>
  <c r="AS49" i="3"/>
  <c r="AR49" i="3"/>
  <c r="AQ49" i="3"/>
  <c r="AP49" i="3"/>
  <c r="AO49" i="3"/>
  <c r="AN49" i="3"/>
  <c r="AM49" i="3"/>
  <c r="AL49" i="3"/>
  <c r="AS48" i="3"/>
  <c r="AR48" i="3"/>
  <c r="AQ48" i="3"/>
  <c r="AP48" i="3"/>
  <c r="AO48" i="3"/>
  <c r="AN48" i="3"/>
  <c r="AM48" i="3"/>
  <c r="AL48" i="3"/>
  <c r="AS47" i="3"/>
  <c r="AR47" i="3"/>
  <c r="AR53" i="3" s="1"/>
  <c r="AQ47" i="3"/>
  <c r="AQ53" i="3" s="1"/>
  <c r="AP47" i="3"/>
  <c r="AO47" i="3"/>
  <c r="AN47" i="3"/>
  <c r="AM47" i="3"/>
  <c r="AM53" i="3" s="1"/>
  <c r="AL47" i="3"/>
  <c r="AS45" i="3"/>
  <c r="AR45" i="3"/>
  <c r="AQ45" i="3"/>
  <c r="AP45" i="3"/>
  <c r="AO45" i="3"/>
  <c r="AN45" i="3"/>
  <c r="AM45" i="3"/>
  <c r="AL45" i="3"/>
  <c r="AS44" i="3"/>
  <c r="AR44" i="3"/>
  <c r="AQ44" i="3"/>
  <c r="AP44" i="3"/>
  <c r="AO44" i="3"/>
  <c r="AN44" i="3"/>
  <c r="AM44" i="3"/>
  <c r="AL44" i="3"/>
  <c r="AS43" i="3"/>
  <c r="AR43" i="3"/>
  <c r="AQ43" i="3"/>
  <c r="AP43" i="3"/>
  <c r="AO43" i="3"/>
  <c r="AN43" i="3"/>
  <c r="AM43" i="3"/>
  <c r="AL43" i="3"/>
  <c r="AS42" i="3"/>
  <c r="AR42" i="3"/>
  <c r="AQ42" i="3"/>
  <c r="AP42" i="3"/>
  <c r="AO42" i="3"/>
  <c r="AN42" i="3"/>
  <c r="AM42" i="3"/>
  <c r="AL42" i="3"/>
  <c r="AS41" i="3"/>
  <c r="AR41" i="3"/>
  <c r="AQ41" i="3"/>
  <c r="AP41" i="3"/>
  <c r="AO41" i="3"/>
  <c r="AN41" i="3"/>
  <c r="AM41" i="3"/>
  <c r="AL41" i="3"/>
  <c r="AS40" i="3"/>
  <c r="AR40" i="3"/>
  <c r="AQ40" i="3"/>
  <c r="AP40" i="3"/>
  <c r="AO40" i="3"/>
  <c r="AN40" i="3"/>
  <c r="AM40" i="3"/>
  <c r="AL40" i="3"/>
  <c r="AS39" i="3"/>
  <c r="AR39" i="3"/>
  <c r="AQ39" i="3"/>
  <c r="AP39" i="3"/>
  <c r="AO39" i="3"/>
  <c r="AN39" i="3"/>
  <c r="AM39" i="3"/>
  <c r="AL39" i="3"/>
  <c r="AS38" i="3"/>
  <c r="AR38" i="3"/>
  <c r="AQ38" i="3"/>
  <c r="AP38" i="3"/>
  <c r="AO38" i="3"/>
  <c r="AN38" i="3"/>
  <c r="AM38" i="3"/>
  <c r="AL38" i="3"/>
  <c r="AS37" i="3"/>
  <c r="AR37" i="3"/>
  <c r="AQ37" i="3"/>
  <c r="AP37" i="3"/>
  <c r="AO37" i="3"/>
  <c r="AN37" i="3"/>
  <c r="AM37" i="3"/>
  <c r="AL37" i="3"/>
  <c r="AS35" i="3"/>
  <c r="AR35" i="3"/>
  <c r="AQ35" i="3"/>
  <c r="AP35" i="3"/>
  <c r="AO35" i="3"/>
  <c r="AN35" i="3"/>
  <c r="AM35" i="3"/>
  <c r="AL35" i="3"/>
  <c r="AS34" i="3"/>
  <c r="AR34" i="3"/>
  <c r="AQ34" i="3"/>
  <c r="AP34" i="3"/>
  <c r="AO34" i="3"/>
  <c r="AN34" i="3"/>
  <c r="AM34" i="3"/>
  <c r="AL34" i="3"/>
  <c r="AS33" i="3"/>
  <c r="AR33" i="3"/>
  <c r="AR46" i="3" s="1"/>
  <c r="AQ33" i="3"/>
  <c r="AQ46" i="3" s="1"/>
  <c r="AP33" i="3"/>
  <c r="AP46" i="3" s="1"/>
  <c r="AO33" i="3"/>
  <c r="AO46" i="3" s="1"/>
  <c r="AN33" i="3"/>
  <c r="AN46" i="3" s="1"/>
  <c r="AM33" i="3"/>
  <c r="AM46" i="3" s="1"/>
  <c r="AL33" i="3"/>
  <c r="AL46" i="3" s="1"/>
  <c r="AS30" i="3"/>
  <c r="AR30" i="3"/>
  <c r="AQ30" i="3"/>
  <c r="AP30" i="3"/>
  <c r="AO30" i="3"/>
  <c r="AN30" i="3"/>
  <c r="AM30" i="3"/>
  <c r="AL30" i="3"/>
  <c r="AS29" i="3"/>
  <c r="AS31" i="3" s="1"/>
  <c r="AR29" i="3"/>
  <c r="AR31" i="3" s="1"/>
  <c r="AQ29" i="3"/>
  <c r="AQ31" i="3" s="1"/>
  <c r="AP29" i="3"/>
  <c r="AP31" i="3" s="1"/>
  <c r="AO29" i="3"/>
  <c r="AO31" i="3" s="1"/>
  <c r="AN29" i="3"/>
  <c r="AN31" i="3" s="1"/>
  <c r="AM29" i="3"/>
  <c r="AM31" i="3" s="1"/>
  <c r="AL29" i="3"/>
  <c r="AS27" i="3"/>
  <c r="AR27" i="3"/>
  <c r="AQ27" i="3"/>
  <c r="AP27" i="3"/>
  <c r="AO27" i="3"/>
  <c r="AN27" i="3"/>
  <c r="AM27" i="3"/>
  <c r="AL27" i="3"/>
  <c r="AS26" i="3"/>
  <c r="AS28" i="3" s="1"/>
  <c r="AR26" i="3"/>
  <c r="AR28" i="3" s="1"/>
  <c r="AQ26" i="3"/>
  <c r="AP26" i="3"/>
  <c r="AO26" i="3"/>
  <c r="AO28" i="3" s="1"/>
  <c r="AN26" i="3"/>
  <c r="AN28" i="3" s="1"/>
  <c r="AM26" i="3"/>
  <c r="AL26" i="3"/>
  <c r="AL28" i="3" s="1"/>
  <c r="AS25" i="3"/>
  <c r="AR25" i="3"/>
  <c r="AQ25" i="3"/>
  <c r="AP25" i="3"/>
  <c r="AO25" i="3"/>
  <c r="AN25" i="3"/>
  <c r="AM25" i="3"/>
  <c r="AL25" i="3"/>
  <c r="AS24" i="3"/>
  <c r="AR24" i="3"/>
  <c r="AQ24" i="3"/>
  <c r="AP24" i="3"/>
  <c r="AO24" i="3"/>
  <c r="AN24" i="3"/>
  <c r="AM24" i="3"/>
  <c r="AL24" i="3"/>
  <c r="AS23" i="3"/>
  <c r="AR23" i="3"/>
  <c r="AQ23" i="3"/>
  <c r="AP23" i="3"/>
  <c r="AO23" i="3"/>
  <c r="AN23" i="3"/>
  <c r="AM23" i="3"/>
  <c r="AL23" i="3"/>
  <c r="AS22" i="3"/>
  <c r="AR22" i="3"/>
  <c r="AQ22" i="3"/>
  <c r="AP22" i="3"/>
  <c r="AO22" i="3"/>
  <c r="AN22" i="3"/>
  <c r="AM22" i="3"/>
  <c r="AL22" i="3"/>
  <c r="AS20" i="3"/>
  <c r="AR20" i="3"/>
  <c r="AQ20" i="3"/>
  <c r="AP20" i="3"/>
  <c r="AO20" i="3"/>
  <c r="AN20" i="3"/>
  <c r="AM20" i="3"/>
  <c r="AL20" i="3"/>
  <c r="AS19" i="3"/>
  <c r="AS21" i="3" s="1"/>
  <c r="AR19" i="3"/>
  <c r="AR21" i="3" s="1"/>
  <c r="AQ19" i="3"/>
  <c r="AQ21" i="3" s="1"/>
  <c r="AP19" i="3"/>
  <c r="AP21" i="3" s="1"/>
  <c r="AO19" i="3"/>
  <c r="AO21" i="3" s="1"/>
  <c r="AN19" i="3"/>
  <c r="AN21" i="3" s="1"/>
  <c r="AM19" i="3"/>
  <c r="AM21" i="3" s="1"/>
  <c r="AL19" i="3"/>
  <c r="AL21" i="3" s="1"/>
  <c r="AK67" i="3"/>
  <c r="AK65" i="3"/>
  <c r="AK64" i="3"/>
  <c r="AK63" i="3"/>
  <c r="AK62" i="3"/>
  <c r="AK61" i="3"/>
  <c r="AK60" i="3"/>
  <c r="AK59" i="3"/>
  <c r="AK57" i="3"/>
  <c r="AK56" i="3"/>
  <c r="AK55" i="3"/>
  <c r="AK54" i="3"/>
  <c r="AK52" i="3"/>
  <c r="AK50" i="3"/>
  <c r="AK49" i="3"/>
  <c r="AK48" i="3"/>
  <c r="AK47" i="3"/>
  <c r="AK45" i="3"/>
  <c r="AK44" i="3"/>
  <c r="AK43" i="3"/>
  <c r="AK42" i="3"/>
  <c r="AK41" i="3"/>
  <c r="AK40" i="3"/>
  <c r="AK39" i="3"/>
  <c r="AK38" i="3"/>
  <c r="AK37" i="3"/>
  <c r="AK35" i="3"/>
  <c r="AK34" i="3"/>
  <c r="AK33" i="3"/>
  <c r="AK30" i="3"/>
  <c r="AK29" i="3"/>
  <c r="AK27" i="3"/>
  <c r="AK26" i="3"/>
  <c r="AK25" i="3"/>
  <c r="AK24" i="3"/>
  <c r="AK23" i="3"/>
  <c r="AK22" i="3"/>
  <c r="AK20" i="3"/>
  <c r="AK19" i="3"/>
  <c r="O66" i="3"/>
  <c r="N67" i="3"/>
  <c r="M67" i="3"/>
  <c r="L67" i="3"/>
  <c r="K67" i="3"/>
  <c r="J67" i="3"/>
  <c r="I67" i="3"/>
  <c r="G67" i="3"/>
  <c r="F67" i="3"/>
  <c r="E67" i="3"/>
  <c r="D67" i="3"/>
  <c r="C67" i="3"/>
  <c r="N65" i="3"/>
  <c r="M65" i="3"/>
  <c r="L65" i="3"/>
  <c r="K65" i="3"/>
  <c r="J65" i="3"/>
  <c r="I65" i="3"/>
  <c r="G65" i="3"/>
  <c r="F65" i="3"/>
  <c r="E65" i="3"/>
  <c r="D65" i="3"/>
  <c r="C65" i="3"/>
  <c r="N64" i="3"/>
  <c r="M64" i="3"/>
  <c r="L64" i="3"/>
  <c r="K64" i="3"/>
  <c r="J64" i="3"/>
  <c r="I64" i="3"/>
  <c r="G64" i="3"/>
  <c r="F64" i="3"/>
  <c r="E64" i="3"/>
  <c r="D64" i="3"/>
  <c r="C64" i="3"/>
  <c r="N63" i="3"/>
  <c r="M63" i="3"/>
  <c r="L63" i="3"/>
  <c r="K63" i="3"/>
  <c r="J63" i="3"/>
  <c r="I63" i="3"/>
  <c r="G63" i="3"/>
  <c r="F63" i="3"/>
  <c r="E63" i="3"/>
  <c r="D63" i="3"/>
  <c r="C63" i="3"/>
  <c r="N62" i="3"/>
  <c r="M62" i="3"/>
  <c r="L62" i="3"/>
  <c r="K62" i="3"/>
  <c r="J62" i="3"/>
  <c r="I62" i="3"/>
  <c r="G62" i="3"/>
  <c r="F62" i="3"/>
  <c r="E62" i="3"/>
  <c r="D62" i="3"/>
  <c r="C62" i="3"/>
  <c r="N61" i="3"/>
  <c r="M61" i="3"/>
  <c r="L61" i="3"/>
  <c r="K61" i="3"/>
  <c r="J61" i="3"/>
  <c r="I61" i="3"/>
  <c r="G61" i="3"/>
  <c r="F61" i="3"/>
  <c r="E61" i="3"/>
  <c r="D61" i="3"/>
  <c r="C61" i="3"/>
  <c r="N60" i="3"/>
  <c r="M60" i="3"/>
  <c r="L60" i="3"/>
  <c r="K60" i="3"/>
  <c r="J60" i="3"/>
  <c r="I60" i="3"/>
  <c r="G60" i="3"/>
  <c r="F60" i="3"/>
  <c r="E60" i="3"/>
  <c r="D60" i="3"/>
  <c r="C60" i="3"/>
  <c r="N59" i="3"/>
  <c r="M59" i="3"/>
  <c r="L59" i="3"/>
  <c r="K59" i="3"/>
  <c r="J59" i="3"/>
  <c r="I59" i="3"/>
  <c r="G59" i="3"/>
  <c r="F59" i="3"/>
  <c r="E59" i="3"/>
  <c r="D59" i="3"/>
  <c r="C59" i="3"/>
  <c r="N57" i="3"/>
  <c r="M57" i="3"/>
  <c r="L57" i="3"/>
  <c r="K57" i="3"/>
  <c r="J57" i="3"/>
  <c r="I57" i="3"/>
  <c r="G57" i="3"/>
  <c r="F57" i="3"/>
  <c r="E57" i="3"/>
  <c r="D57" i="3"/>
  <c r="C57" i="3"/>
  <c r="N56" i="3"/>
  <c r="M56" i="3"/>
  <c r="L56" i="3"/>
  <c r="K56" i="3"/>
  <c r="J56" i="3"/>
  <c r="I56" i="3"/>
  <c r="G56" i="3"/>
  <c r="F56" i="3"/>
  <c r="E56" i="3"/>
  <c r="D56" i="3"/>
  <c r="C56" i="3"/>
  <c r="N55" i="3"/>
  <c r="M55" i="3"/>
  <c r="L55" i="3"/>
  <c r="K55" i="3"/>
  <c r="J55" i="3"/>
  <c r="I55" i="3"/>
  <c r="G55" i="3"/>
  <c r="F55" i="3"/>
  <c r="E55" i="3"/>
  <c r="D55" i="3"/>
  <c r="C55" i="3"/>
  <c r="N54" i="3"/>
  <c r="M54" i="3"/>
  <c r="L54" i="3"/>
  <c r="K54" i="3"/>
  <c r="J54" i="3"/>
  <c r="I54" i="3"/>
  <c r="G54" i="3"/>
  <c r="F54" i="3"/>
  <c r="E54" i="3"/>
  <c r="D54" i="3"/>
  <c r="C54" i="3"/>
  <c r="N52" i="3"/>
  <c r="M52" i="3"/>
  <c r="L52" i="3"/>
  <c r="K52" i="3"/>
  <c r="J52" i="3"/>
  <c r="I52" i="3"/>
  <c r="G52" i="3"/>
  <c r="F52" i="3"/>
  <c r="E52" i="3"/>
  <c r="D52" i="3"/>
  <c r="C52" i="3"/>
  <c r="N50" i="3"/>
  <c r="M50" i="3"/>
  <c r="L50" i="3"/>
  <c r="K50" i="3"/>
  <c r="J50" i="3"/>
  <c r="I50" i="3"/>
  <c r="G50" i="3"/>
  <c r="F50" i="3"/>
  <c r="E50" i="3"/>
  <c r="D50" i="3"/>
  <c r="C50" i="3"/>
  <c r="N49" i="3"/>
  <c r="M49" i="3"/>
  <c r="L49" i="3"/>
  <c r="K49" i="3"/>
  <c r="J49" i="3"/>
  <c r="I49" i="3"/>
  <c r="G49" i="3"/>
  <c r="F49" i="3"/>
  <c r="E49" i="3"/>
  <c r="D49" i="3"/>
  <c r="C49" i="3"/>
  <c r="N48" i="3"/>
  <c r="M48" i="3"/>
  <c r="L48" i="3"/>
  <c r="K48" i="3"/>
  <c r="J48" i="3"/>
  <c r="I48" i="3"/>
  <c r="G48" i="3"/>
  <c r="F48" i="3"/>
  <c r="E48" i="3"/>
  <c r="D48" i="3"/>
  <c r="C48" i="3"/>
  <c r="N47" i="3"/>
  <c r="M47" i="3"/>
  <c r="L47" i="3"/>
  <c r="K47" i="3"/>
  <c r="J47" i="3"/>
  <c r="I47" i="3"/>
  <c r="G47" i="3"/>
  <c r="F47" i="3"/>
  <c r="E47" i="3"/>
  <c r="D47" i="3"/>
  <c r="C47" i="3"/>
  <c r="N45" i="3"/>
  <c r="M45" i="3"/>
  <c r="L45" i="3"/>
  <c r="K45" i="3"/>
  <c r="J45" i="3"/>
  <c r="I45" i="3"/>
  <c r="G45" i="3"/>
  <c r="N44" i="3"/>
  <c r="M44" i="3"/>
  <c r="L44" i="3"/>
  <c r="K44" i="3"/>
  <c r="J44" i="3"/>
  <c r="I44" i="3"/>
  <c r="G44" i="3"/>
  <c r="F44" i="3"/>
  <c r="E44" i="3"/>
  <c r="D44" i="3"/>
  <c r="C44" i="3"/>
  <c r="N43" i="3"/>
  <c r="M43" i="3"/>
  <c r="L43" i="3"/>
  <c r="K43" i="3"/>
  <c r="J43" i="3"/>
  <c r="I43" i="3"/>
  <c r="G43" i="3"/>
  <c r="F43" i="3"/>
  <c r="E43" i="3"/>
  <c r="D43" i="3"/>
  <c r="C43" i="3"/>
  <c r="N41" i="3"/>
  <c r="M41" i="3"/>
  <c r="L41" i="3"/>
  <c r="K41" i="3"/>
  <c r="J41" i="3"/>
  <c r="I41" i="3"/>
  <c r="G41" i="3"/>
  <c r="F41" i="3"/>
  <c r="E41" i="3"/>
  <c r="D41" i="3"/>
  <c r="C41" i="3"/>
  <c r="N40" i="3"/>
  <c r="M40" i="3"/>
  <c r="L40" i="3"/>
  <c r="K40" i="3"/>
  <c r="J40" i="3"/>
  <c r="I40" i="3"/>
  <c r="G40" i="3"/>
  <c r="F40" i="3"/>
  <c r="E40" i="3"/>
  <c r="D40" i="3"/>
  <c r="C40" i="3"/>
  <c r="N39" i="3"/>
  <c r="M39" i="3"/>
  <c r="L39" i="3"/>
  <c r="K39" i="3"/>
  <c r="J39" i="3"/>
  <c r="I39" i="3"/>
  <c r="G39" i="3"/>
  <c r="F39" i="3"/>
  <c r="E39" i="3"/>
  <c r="D39" i="3"/>
  <c r="C39" i="3"/>
  <c r="N38" i="3"/>
  <c r="M38" i="3"/>
  <c r="L38" i="3"/>
  <c r="K38" i="3"/>
  <c r="J38" i="3"/>
  <c r="I38" i="3"/>
  <c r="G38" i="3"/>
  <c r="F38" i="3"/>
  <c r="E38" i="3"/>
  <c r="D38" i="3"/>
  <c r="C38" i="3"/>
  <c r="N37" i="3"/>
  <c r="M37" i="3"/>
  <c r="L37" i="3"/>
  <c r="K37" i="3"/>
  <c r="J37" i="3"/>
  <c r="I37" i="3"/>
  <c r="G37" i="3"/>
  <c r="F37" i="3"/>
  <c r="E37" i="3"/>
  <c r="D37" i="3"/>
  <c r="C37" i="3"/>
  <c r="N35" i="3"/>
  <c r="M35" i="3"/>
  <c r="L35" i="3"/>
  <c r="K35" i="3"/>
  <c r="J35" i="3"/>
  <c r="I35" i="3"/>
  <c r="G35" i="3"/>
  <c r="F35" i="3"/>
  <c r="E35" i="3"/>
  <c r="D35" i="3"/>
  <c r="C35" i="3"/>
  <c r="N34" i="3"/>
  <c r="M34" i="3"/>
  <c r="L34" i="3"/>
  <c r="K34" i="3"/>
  <c r="J34" i="3"/>
  <c r="I34" i="3"/>
  <c r="G34" i="3"/>
  <c r="F34" i="3"/>
  <c r="E34" i="3"/>
  <c r="D34" i="3"/>
  <c r="C34" i="3"/>
  <c r="N33" i="3"/>
  <c r="M33" i="3"/>
  <c r="L33" i="3"/>
  <c r="K33" i="3"/>
  <c r="J33" i="3"/>
  <c r="I33" i="3"/>
  <c r="G33" i="3"/>
  <c r="F33" i="3"/>
  <c r="E33" i="3"/>
  <c r="D33" i="3"/>
  <c r="C33" i="3"/>
  <c r="N30" i="3"/>
  <c r="M30" i="3"/>
  <c r="L30" i="3"/>
  <c r="K30" i="3"/>
  <c r="J30" i="3"/>
  <c r="I30" i="3"/>
  <c r="G30" i="3"/>
  <c r="F30" i="3"/>
  <c r="E30" i="3"/>
  <c r="D30" i="3"/>
  <c r="C30" i="3"/>
  <c r="N29" i="3"/>
  <c r="M29" i="3"/>
  <c r="L29" i="3"/>
  <c r="K29" i="3"/>
  <c r="J29" i="3"/>
  <c r="I29" i="3"/>
  <c r="G29" i="3"/>
  <c r="F29" i="3"/>
  <c r="E29" i="3"/>
  <c r="D29" i="3"/>
  <c r="C29" i="3"/>
  <c r="N27" i="3"/>
  <c r="M27" i="3"/>
  <c r="L27" i="3"/>
  <c r="K27" i="3"/>
  <c r="J27" i="3"/>
  <c r="I27" i="3"/>
  <c r="G27" i="3"/>
  <c r="F27" i="3"/>
  <c r="E27" i="3"/>
  <c r="D27" i="3"/>
  <c r="C27" i="3"/>
  <c r="N26" i="3"/>
  <c r="M26" i="3"/>
  <c r="L26" i="3"/>
  <c r="K26" i="3"/>
  <c r="J26" i="3"/>
  <c r="I26" i="3"/>
  <c r="G26" i="3"/>
  <c r="F26" i="3"/>
  <c r="E26" i="3"/>
  <c r="D26" i="3"/>
  <c r="C26" i="3"/>
  <c r="N25" i="3"/>
  <c r="M25" i="3"/>
  <c r="L25" i="3"/>
  <c r="K25" i="3"/>
  <c r="J25" i="3"/>
  <c r="I25" i="3"/>
  <c r="G25" i="3"/>
  <c r="F25" i="3"/>
  <c r="E25" i="3"/>
  <c r="D25" i="3"/>
  <c r="C25" i="3"/>
  <c r="N24" i="3"/>
  <c r="M24" i="3"/>
  <c r="L24" i="3"/>
  <c r="K24" i="3"/>
  <c r="J24" i="3"/>
  <c r="I24" i="3"/>
  <c r="G24" i="3"/>
  <c r="F24" i="3"/>
  <c r="E24" i="3"/>
  <c r="D24" i="3"/>
  <c r="C24" i="3"/>
  <c r="N23" i="3"/>
  <c r="M23" i="3"/>
  <c r="L23" i="3"/>
  <c r="K23" i="3"/>
  <c r="J23" i="3"/>
  <c r="I23" i="3"/>
  <c r="G23" i="3"/>
  <c r="F23" i="3"/>
  <c r="E23" i="3"/>
  <c r="D23" i="3"/>
  <c r="C23" i="3"/>
  <c r="N22" i="3"/>
  <c r="M22" i="3"/>
  <c r="L22" i="3"/>
  <c r="K22" i="3"/>
  <c r="J22" i="3"/>
  <c r="I22" i="3"/>
  <c r="G22" i="3"/>
  <c r="F22" i="3"/>
  <c r="E22" i="3"/>
  <c r="D22" i="3"/>
  <c r="C22" i="3"/>
  <c r="N20" i="3"/>
  <c r="M20" i="3"/>
  <c r="L20" i="3"/>
  <c r="K20" i="3"/>
  <c r="J20" i="3"/>
  <c r="I20" i="3"/>
  <c r="G20" i="3"/>
  <c r="F20" i="3"/>
  <c r="E20" i="3"/>
  <c r="D20" i="3"/>
  <c r="C20" i="3"/>
  <c r="N19" i="3"/>
  <c r="M19" i="3"/>
  <c r="L19" i="3"/>
  <c r="K19" i="3"/>
  <c r="J19" i="3"/>
  <c r="I19" i="3"/>
  <c r="G19" i="3"/>
  <c r="F19" i="3"/>
  <c r="E19" i="3"/>
  <c r="D19" i="3"/>
  <c r="C19" i="3"/>
  <c r="P66" i="3"/>
  <c r="P51" i="3"/>
  <c r="O51" i="3"/>
  <c r="P36" i="3"/>
  <c r="O36" i="3"/>
  <c r="P10" i="3"/>
  <c r="O10" i="3"/>
  <c r="N13" i="3"/>
  <c r="N11" i="3"/>
  <c r="N9" i="3"/>
  <c r="N7" i="3"/>
  <c r="M13" i="3"/>
  <c r="L13" i="3"/>
  <c r="K13" i="3"/>
  <c r="J13" i="3"/>
  <c r="I13" i="3"/>
  <c r="M11" i="3"/>
  <c r="L11" i="3"/>
  <c r="K11" i="3"/>
  <c r="J11" i="3"/>
  <c r="I11" i="3"/>
  <c r="M9" i="3"/>
  <c r="L9" i="3"/>
  <c r="K9" i="3"/>
  <c r="J9" i="3"/>
  <c r="I9" i="3"/>
  <c r="M7" i="3"/>
  <c r="L7" i="3"/>
  <c r="K7" i="3"/>
  <c r="J7" i="3"/>
  <c r="I7" i="3"/>
  <c r="G13" i="3"/>
  <c r="F13" i="3"/>
  <c r="G11" i="3"/>
  <c r="F11" i="3"/>
  <c r="G9" i="3"/>
  <c r="F9" i="3"/>
  <c r="G7" i="3"/>
  <c r="F7" i="3"/>
  <c r="E13" i="3"/>
  <c r="E11" i="3"/>
  <c r="E9" i="3"/>
  <c r="E7" i="3"/>
  <c r="D13" i="3"/>
  <c r="D11" i="3"/>
  <c r="D9" i="3"/>
  <c r="D7" i="3"/>
  <c r="C13" i="3"/>
  <c r="C11" i="3"/>
  <c r="C9" i="3"/>
  <c r="C7" i="3"/>
  <c r="B67" i="3"/>
  <c r="B65" i="3"/>
  <c r="B64" i="3"/>
  <c r="B63" i="3"/>
  <c r="B62" i="3"/>
  <c r="B61" i="3"/>
  <c r="B59" i="3"/>
  <c r="B60" i="3"/>
  <c r="B57" i="3"/>
  <c r="B56" i="3"/>
  <c r="B55" i="3"/>
  <c r="B54" i="3"/>
  <c r="B52" i="3"/>
  <c r="B50" i="3"/>
  <c r="B49" i="3"/>
  <c r="B48" i="3"/>
  <c r="B47" i="3"/>
  <c r="B33" i="3"/>
  <c r="B44" i="3"/>
  <c r="B43" i="3"/>
  <c r="B41" i="3"/>
  <c r="B40" i="3"/>
  <c r="B39" i="3"/>
  <c r="B38" i="3"/>
  <c r="B37" i="3"/>
  <c r="B35" i="3"/>
  <c r="B34" i="3"/>
  <c r="B30" i="3"/>
  <c r="B29" i="3"/>
  <c r="B27" i="3"/>
  <c r="B26" i="3"/>
  <c r="B25" i="3"/>
  <c r="B24" i="3"/>
  <c r="B23" i="3"/>
  <c r="B22" i="3"/>
  <c r="B20" i="3"/>
  <c r="B19" i="3"/>
  <c r="B13" i="3"/>
  <c r="B11" i="3"/>
  <c r="B9" i="3"/>
  <c r="B7" i="3"/>
  <c r="AS46" i="3" l="1"/>
  <c r="AB32" i="3"/>
  <c r="Z32" i="3"/>
  <c r="AC32" i="3"/>
  <c r="AM28" i="3"/>
  <c r="AQ28" i="3"/>
  <c r="AD32" i="3"/>
  <c r="AA32" i="3"/>
  <c r="X32" i="3"/>
  <c r="AG32" i="3"/>
  <c r="Q31" i="3"/>
  <c r="W32" i="3"/>
  <c r="V32" i="3"/>
  <c r="Y32" i="3"/>
  <c r="O57" i="3"/>
  <c r="T32" i="3"/>
  <c r="R32" i="3"/>
  <c r="R5" i="3" s="1"/>
  <c r="AV32" i="3"/>
  <c r="R5" i="8"/>
  <c r="P27" i="3"/>
  <c r="P41" i="3"/>
  <c r="P48" i="3"/>
  <c r="P60" i="3"/>
  <c r="P62" i="3"/>
  <c r="P7" i="3"/>
  <c r="P11" i="3"/>
  <c r="P13" i="3"/>
  <c r="AU32" i="3"/>
  <c r="O26" i="3"/>
  <c r="O67" i="3"/>
  <c r="O62" i="3"/>
  <c r="O40" i="3"/>
  <c r="Q21" i="3"/>
  <c r="AN53" i="3"/>
  <c r="AN68" i="3"/>
  <c r="AR68" i="3"/>
  <c r="O38" i="3"/>
  <c r="S32" i="3"/>
  <c r="Q53" i="3"/>
  <c r="Q68" i="3"/>
  <c r="AK46" i="3"/>
  <c r="P23" i="3"/>
  <c r="P35" i="3"/>
  <c r="P39" i="3"/>
  <c r="O44" i="3"/>
  <c r="P45" i="3"/>
  <c r="P49" i="3"/>
  <c r="P50" i="3"/>
  <c r="O55" i="3"/>
  <c r="O56" i="3"/>
  <c r="P57" i="3"/>
  <c r="P63" i="3"/>
  <c r="O64" i="3"/>
  <c r="P65" i="3"/>
  <c r="P29" i="3"/>
  <c r="P54" i="3"/>
  <c r="O20" i="3"/>
  <c r="O25" i="3"/>
  <c r="O30" i="3"/>
  <c r="O37" i="3"/>
  <c r="O45" i="3"/>
  <c r="O61" i="3"/>
  <c r="O65" i="3"/>
  <c r="O22" i="3"/>
  <c r="O24" i="3"/>
  <c r="P25" i="3"/>
  <c r="P61" i="3"/>
  <c r="P64" i="3"/>
  <c r="P67" i="3"/>
  <c r="AS53" i="3"/>
  <c r="O27" i="3"/>
  <c r="O39" i="3"/>
  <c r="O43" i="3"/>
  <c r="O48" i="3"/>
  <c r="AK58" i="3"/>
  <c r="AK68" i="3"/>
  <c r="P20" i="3"/>
  <c r="P22" i="3"/>
  <c r="P24" i="3"/>
  <c r="P26" i="3"/>
  <c r="O29" i="3"/>
  <c r="P30" i="3"/>
  <c r="P34" i="3"/>
  <c r="P37" i="3"/>
  <c r="P38" i="3"/>
  <c r="P40" i="3"/>
  <c r="O41" i="3"/>
  <c r="P43" i="3"/>
  <c r="P44" i="3"/>
  <c r="O47" i="3"/>
  <c r="P47" i="3"/>
  <c r="O49" i="3"/>
  <c r="O50" i="3"/>
  <c r="O52" i="3"/>
  <c r="P52" i="3"/>
  <c r="P55" i="3"/>
  <c r="P56" i="3"/>
  <c r="P59" i="3"/>
  <c r="O60" i="3"/>
  <c r="O63" i="3"/>
  <c r="AO53" i="3"/>
  <c r="P19" i="3"/>
  <c r="P33" i="3"/>
  <c r="O9" i="3"/>
  <c r="P9" i="3"/>
  <c r="O13" i="3"/>
  <c r="Q28" i="3"/>
  <c r="Q46" i="3"/>
  <c r="Q58" i="3"/>
  <c r="AN32" i="3"/>
  <c r="AM32" i="3"/>
  <c r="AQ32" i="3"/>
  <c r="AR32" i="3"/>
  <c r="AO32" i="3"/>
  <c r="AS32" i="3"/>
  <c r="O23" i="3"/>
  <c r="AP28" i="3"/>
  <c r="AP32" i="3" s="1"/>
  <c r="AL31" i="3"/>
  <c r="AL32" i="3" s="1"/>
  <c r="AL53" i="3"/>
  <c r="AP53" i="3"/>
  <c r="AP68" i="3"/>
  <c r="O59" i="3"/>
  <c r="AK21" i="3"/>
  <c r="O54" i="3"/>
  <c r="O19" i="3"/>
  <c r="AK31" i="3"/>
  <c r="AK53" i="3"/>
  <c r="AK28" i="3"/>
  <c r="O7" i="3"/>
  <c r="O34" i="3"/>
  <c r="O33" i="3"/>
  <c r="O11" i="3"/>
  <c r="O35" i="3"/>
  <c r="Q32" i="3" l="1"/>
  <c r="AK32" i="3"/>
  <c r="AH67" i="8" l="1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13" i="8"/>
  <c r="B12" i="8"/>
  <c r="B11" i="8"/>
  <c r="B10" i="8"/>
  <c r="B9" i="8"/>
  <c r="B7" i="8"/>
  <c r="AH68" i="8" l="1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I67" i="8"/>
  <c r="AI66" i="8"/>
  <c r="AI65" i="8"/>
  <c r="AI64" i="8"/>
  <c r="AI63" i="8"/>
  <c r="AI62" i="8"/>
  <c r="AI61" i="8"/>
  <c r="AI60" i="8"/>
  <c r="AI59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I57" i="8"/>
  <c r="AI56" i="8"/>
  <c r="AI55" i="8"/>
  <c r="AI54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I52" i="8"/>
  <c r="AI51" i="8"/>
  <c r="AI50" i="8"/>
  <c r="AI49" i="8"/>
  <c r="AI48" i="8"/>
  <c r="AI47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I30" i="8"/>
  <c r="AI29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I27" i="8"/>
  <c r="AI26" i="8"/>
  <c r="AI25" i="8"/>
  <c r="AI24" i="8"/>
  <c r="AI23" i="8"/>
  <c r="AI22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I20" i="8"/>
  <c r="AI19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I17" i="8"/>
  <c r="AI16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I14" i="8"/>
  <c r="AI13" i="8"/>
  <c r="AI12" i="8"/>
  <c r="AI11" i="8"/>
  <c r="AI10" i="8"/>
  <c r="AI9" i="8"/>
  <c r="AI8" i="8"/>
  <c r="AI7" i="8"/>
  <c r="AH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I67" i="3"/>
  <c r="AI66" i="3"/>
  <c r="AI65" i="3"/>
  <c r="AI64" i="3"/>
  <c r="AI63" i="3"/>
  <c r="AI62" i="3"/>
  <c r="AI61" i="3"/>
  <c r="AI60" i="3"/>
  <c r="AI59" i="3"/>
  <c r="AH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I57" i="3"/>
  <c r="AI56" i="3"/>
  <c r="AI55" i="3"/>
  <c r="AI54" i="3"/>
  <c r="AH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I52" i="3"/>
  <c r="AI51" i="3"/>
  <c r="AI50" i="3"/>
  <c r="AI49" i="3"/>
  <c r="AI48" i="3"/>
  <c r="AI47" i="3"/>
  <c r="AH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H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I30" i="3"/>
  <c r="AI29" i="3"/>
  <c r="AH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I27" i="3"/>
  <c r="AI26" i="3"/>
  <c r="AI25" i="3"/>
  <c r="AI24" i="3"/>
  <c r="AI23" i="3"/>
  <c r="AI22" i="3"/>
  <c r="AH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I20" i="3"/>
  <c r="AI19" i="3"/>
  <c r="AH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I17" i="3"/>
  <c r="AI16" i="3"/>
  <c r="AH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I14" i="3"/>
  <c r="AI13" i="3"/>
  <c r="AI11" i="3"/>
  <c r="AI10" i="3"/>
  <c r="AI9" i="3"/>
  <c r="AI8" i="3"/>
  <c r="AI7" i="3"/>
  <c r="F32" i="3" l="1"/>
  <c r="J32" i="3"/>
  <c r="J5" i="3" s="1"/>
  <c r="N32" i="3"/>
  <c r="AI46" i="3"/>
  <c r="B32" i="3"/>
  <c r="AI28" i="8"/>
  <c r="C32" i="8"/>
  <c r="C5" i="8" s="1"/>
  <c r="G32" i="8"/>
  <c r="G5" i="8" s="1"/>
  <c r="K32" i="8"/>
  <c r="K5" i="8" s="1"/>
  <c r="O32" i="8"/>
  <c r="O5" i="8" s="1"/>
  <c r="T32" i="8"/>
  <c r="T5" i="8" s="1"/>
  <c r="X32" i="8"/>
  <c r="X5" i="8" s="1"/>
  <c r="AB32" i="8"/>
  <c r="AB5" i="8" s="1"/>
  <c r="AF32" i="8"/>
  <c r="AI68" i="8"/>
  <c r="AI58" i="8"/>
  <c r="AI53" i="8"/>
  <c r="AI46" i="8"/>
  <c r="AI21" i="8"/>
  <c r="B32" i="8"/>
  <c r="B5" i="8" s="1"/>
  <c r="F32" i="8"/>
  <c r="F5" i="8" s="1"/>
  <c r="J32" i="8"/>
  <c r="J5" i="8" s="1"/>
  <c r="N32" i="8"/>
  <c r="N5" i="8" s="1"/>
  <c r="S32" i="8"/>
  <c r="S5" i="8" s="1"/>
  <c r="W32" i="8"/>
  <c r="W5" i="8" s="1"/>
  <c r="AA32" i="8"/>
  <c r="AA5" i="8" s="1"/>
  <c r="AE32" i="8"/>
  <c r="AE5" i="8" s="1"/>
  <c r="E32" i="8"/>
  <c r="E5" i="8" s="1"/>
  <c r="I32" i="8"/>
  <c r="I5" i="8" s="1"/>
  <c r="M32" i="8"/>
  <c r="M5" i="8" s="1"/>
  <c r="Q32" i="8"/>
  <c r="Q5" i="8" s="1"/>
  <c r="V32" i="8"/>
  <c r="V5" i="8" s="1"/>
  <c r="Z32" i="8"/>
  <c r="Z5" i="8" s="1"/>
  <c r="AD32" i="8"/>
  <c r="AD5" i="8" s="1"/>
  <c r="AH32" i="8"/>
  <c r="AH5" i="8" s="1"/>
  <c r="D32" i="8"/>
  <c r="D5" i="8" s="1"/>
  <c r="H32" i="8"/>
  <c r="H5" i="8" s="1"/>
  <c r="L32" i="8"/>
  <c r="L5" i="8" s="1"/>
  <c r="P32" i="8"/>
  <c r="P5" i="8" s="1"/>
  <c r="U32" i="8"/>
  <c r="U5" i="8" s="1"/>
  <c r="Y32" i="8"/>
  <c r="Y5" i="8" s="1"/>
  <c r="AC32" i="8"/>
  <c r="AC5" i="8" s="1"/>
  <c r="AG32" i="8"/>
  <c r="AG5" i="8" s="1"/>
  <c r="AI18" i="8"/>
  <c r="AI15" i="8"/>
  <c r="AF5" i="8"/>
  <c r="AI31" i="8"/>
  <c r="C32" i="3"/>
  <c r="C5" i="3" s="1"/>
  <c r="K32" i="3"/>
  <c r="K5" i="3" s="1"/>
  <c r="AB5" i="3"/>
  <c r="AI15" i="3"/>
  <c r="AI21" i="3"/>
  <c r="AI31" i="3"/>
  <c r="AI68" i="3"/>
  <c r="O32" i="3"/>
  <c r="O5" i="3" s="1"/>
  <c r="X5" i="3"/>
  <c r="AI18" i="3"/>
  <c r="F5" i="3"/>
  <c r="N5" i="3"/>
  <c r="S5" i="3"/>
  <c r="W5" i="3"/>
  <c r="AA5" i="3"/>
  <c r="AE5" i="3"/>
  <c r="D32" i="3"/>
  <c r="D5" i="3" s="1"/>
  <c r="H32" i="3"/>
  <c r="H5" i="3" s="1"/>
  <c r="L32" i="3"/>
  <c r="L5" i="3" s="1"/>
  <c r="P32" i="3"/>
  <c r="P5" i="3" s="1"/>
  <c r="U5" i="3"/>
  <c r="Y5" i="3"/>
  <c r="AC5" i="3"/>
  <c r="AG5" i="3"/>
  <c r="G32" i="3"/>
  <c r="G5" i="3" s="1"/>
  <c r="T5" i="3"/>
  <c r="AF5" i="3"/>
  <c r="E32" i="3"/>
  <c r="E5" i="3" s="1"/>
  <c r="I32" i="3"/>
  <c r="I5" i="3" s="1"/>
  <c r="M32" i="3"/>
  <c r="M5" i="3" s="1"/>
  <c r="Q5" i="3"/>
  <c r="V5" i="3"/>
  <c r="Z5" i="3"/>
  <c r="AD5" i="3"/>
  <c r="AH32" i="3"/>
  <c r="AH5" i="3" s="1"/>
  <c r="AI53" i="3"/>
  <c r="AI58" i="3"/>
  <c r="AI28" i="3"/>
  <c r="AI32" i="8" l="1"/>
  <c r="AI5" i="8"/>
  <c r="AI5" i="3"/>
  <c r="AI32" i="3"/>
  <c r="AE7" i="1" l="1"/>
  <c r="AF7" i="1"/>
  <c r="AG7" i="1"/>
  <c r="AH7" i="1"/>
  <c r="AI7" i="1"/>
  <c r="AJ7" i="1"/>
  <c r="AK7" i="1"/>
  <c r="AL7" i="1"/>
  <c r="AM7" i="1"/>
  <c r="AN7" i="1"/>
  <c r="AO7" i="1"/>
  <c r="AP7" i="1"/>
  <c r="AQ7" i="1"/>
  <c r="AS7" i="1"/>
  <c r="AT7" i="1"/>
  <c r="AU7" i="1"/>
  <c r="AV7" i="1"/>
  <c r="R7" i="1"/>
  <c r="Q7" i="1"/>
  <c r="G7" i="1"/>
  <c r="N7" i="1"/>
  <c r="AW8" i="1" l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J7" i="1" l="1"/>
  <c r="Z7" i="1" l="1"/>
  <c r="AW70" i="1" l="1"/>
  <c r="AW69" i="1"/>
  <c r="X7" i="1" l="1"/>
  <c r="AW106" i="1" l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D7" i="1"/>
  <c r="AC7" i="1"/>
  <c r="AB7" i="1"/>
  <c r="AA7" i="1"/>
  <c r="Y7" i="1"/>
  <c r="W7" i="1"/>
  <c r="V7" i="1"/>
  <c r="U7" i="1"/>
  <c r="T7" i="1"/>
  <c r="S7" i="1"/>
  <c r="P7" i="1"/>
  <c r="O7" i="1"/>
  <c r="M7" i="1"/>
  <c r="L7" i="1"/>
  <c r="K7" i="1"/>
  <c r="I7" i="1"/>
  <c r="H7" i="1"/>
  <c r="AW7" i="1" l="1"/>
</calcChain>
</file>

<file path=xl/sharedStrings.xml><?xml version="1.0" encoding="utf-8"?>
<sst xmlns="http://schemas.openxmlformats.org/spreadsheetml/2006/main" count="905" uniqueCount="579">
  <si>
    <t>　　　　　</t>
  </si>
  <si>
    <t>销售费用_劳务关系费_工资</t>
  </si>
  <si>
    <t>销售费用_劳务关系费_奖金</t>
  </si>
  <si>
    <t>销售费用_劳务关系费_FESCO依托费</t>
  </si>
  <si>
    <t>销售费用_劳务关系费_个人所得税</t>
  </si>
  <si>
    <t>销售费用_劳务关系费_劳务费</t>
  </si>
  <si>
    <t>销售费用_劳务关系费_中方工资</t>
  </si>
  <si>
    <t>销售费用_劳务关系费_中方奖金</t>
  </si>
  <si>
    <t>销售费用_劳务关系费_中方个人所得税</t>
  </si>
  <si>
    <t>销售费用_直接业务费_仓储费</t>
  </si>
  <si>
    <t>销售费用_直接业务费_运输费</t>
  </si>
  <si>
    <t>销售费用_直接业务费_发票交易费</t>
  </si>
  <si>
    <t>销售费用_直接业务费_报关费</t>
  </si>
  <si>
    <t>销售费用_业务附带费_低值易耗品费</t>
  </si>
  <si>
    <t>销售费用_业务附带费_办公费</t>
  </si>
  <si>
    <t>销售费用_业务附带费_水电费</t>
  </si>
  <si>
    <t>销售费用_业务附带费_差旅费</t>
  </si>
  <si>
    <t>销售费用_业务附带费_邮递费</t>
  </si>
  <si>
    <t>销售费用_业务附带费_电讯费</t>
  </si>
  <si>
    <t>销售费用_业务附带费_业务招待费</t>
  </si>
  <si>
    <t>销售费用_业务附带费_修理费</t>
  </si>
  <si>
    <t>销售费用_业务附带费_劳动保护费</t>
  </si>
  <si>
    <t>销售费用_销售促进费_印刷费</t>
  </si>
  <si>
    <t>销售费用_销售促进费_其他</t>
  </si>
  <si>
    <t>销售费用_销售促进费_制作费</t>
  </si>
  <si>
    <t>销售费用_设备费_折旧费</t>
  </si>
  <si>
    <t>销售费用_设备费_租赁费</t>
  </si>
  <si>
    <t>销售费用_无形资产摊销</t>
  </si>
  <si>
    <t>销售费用_设备费_租车费</t>
  </si>
  <si>
    <t>销售费用_设备费_办公室租赁费</t>
  </si>
  <si>
    <t>销售费用_其他费用_会务费</t>
  </si>
  <si>
    <t>销售费用_其他费用_其他</t>
  </si>
  <si>
    <t>管理费用_劳务关系费_工资</t>
  </si>
  <si>
    <t>管理费用_劳务关系费_奖金</t>
  </si>
  <si>
    <t>管理费用_劳务关系费_FESCO依托费</t>
  </si>
  <si>
    <t>管理费用_劳务关系费_个人所得税</t>
  </si>
  <si>
    <t>管理费用_劳务关系费_劳务费</t>
  </si>
  <si>
    <t>管理费用_劳务关系费_中方工资</t>
  </si>
  <si>
    <t>管理费用_劳务关系费_中方奖金</t>
  </si>
  <si>
    <t>管理费用_劳务关系费_中方个人所得税</t>
  </si>
  <si>
    <t>管理费用_业务附带费_低值易耗品费</t>
  </si>
  <si>
    <t>管理费用_业务附带费_水电费</t>
  </si>
  <si>
    <t>管理费用_业务附带费_差旅费</t>
  </si>
  <si>
    <t>管理费用_业务附带费_邮电费</t>
  </si>
  <si>
    <t>管理费用_业务附带费_电讯费</t>
  </si>
  <si>
    <t>管理费用_业务附带费_业务招待费</t>
  </si>
  <si>
    <t>管理费用_业务附带费_修理费</t>
  </si>
  <si>
    <t>管理费用_业务附带费_印花税</t>
  </si>
  <si>
    <t>管理费用_业务附带费_制作费</t>
  </si>
  <si>
    <t>管理费用_业务附带费_保险费</t>
  </si>
  <si>
    <t>管理费用_业务附带费_坏账准备</t>
  </si>
  <si>
    <t>管理费用_设备费_折旧费</t>
  </si>
  <si>
    <t>管理费用_设备费_租赁费</t>
  </si>
  <si>
    <t>管理费用_无形资产摊销</t>
  </si>
  <si>
    <t>管理费用_设备费_租车费</t>
  </si>
  <si>
    <t>管理费用_设备费_办公室租赁费</t>
  </si>
  <si>
    <t>管理费用_其他费用_顾问费</t>
  </si>
  <si>
    <t>管理费用_其他费用_河道管理费</t>
  </si>
  <si>
    <t>管理费用_销售促进费_展览会费</t>
  </si>
  <si>
    <t>管理费用_销售促进费_广告费</t>
  </si>
  <si>
    <t>合计</t>
  </si>
  <si>
    <t>部门</t>
  </si>
  <si>
    <t>项目</t>
  </si>
  <si>
    <t>上海</t>
  </si>
  <si>
    <t>荷造捆包费</t>
  </si>
  <si>
    <t>输送费</t>
  </si>
  <si>
    <t>发票手续费</t>
  </si>
  <si>
    <t>通关手续费</t>
  </si>
  <si>
    <t>直接业务费</t>
  </si>
  <si>
    <t>定时外劳务费</t>
  </si>
  <si>
    <r>
      <t>FESCO</t>
    </r>
    <r>
      <rPr>
        <sz val="10"/>
        <rFont val="宋体"/>
        <family val="3"/>
        <charset val="134"/>
      </rPr>
      <t>依托费</t>
    </r>
  </si>
  <si>
    <t>福利费</t>
  </si>
  <si>
    <t>劳务关系费</t>
  </si>
  <si>
    <t>低值消耗品费</t>
  </si>
  <si>
    <t>事务费</t>
  </si>
  <si>
    <t>水电费</t>
  </si>
  <si>
    <t>出张费</t>
  </si>
  <si>
    <t>通信费</t>
  </si>
  <si>
    <t>交际费</t>
  </si>
  <si>
    <t>会务费</t>
  </si>
  <si>
    <t>印花税</t>
  </si>
  <si>
    <t>修理费</t>
  </si>
  <si>
    <t>保险费</t>
  </si>
  <si>
    <t>物料消耗</t>
  </si>
  <si>
    <t>售后服务费</t>
  </si>
  <si>
    <t>业务付带费</t>
  </si>
  <si>
    <t>销售奖励金</t>
  </si>
  <si>
    <t>样本作成费</t>
  </si>
  <si>
    <t>广告费</t>
  </si>
  <si>
    <t>展览会费</t>
  </si>
  <si>
    <t>其他</t>
  </si>
  <si>
    <t>销售促进费</t>
  </si>
  <si>
    <t>减价偿却费</t>
  </si>
  <si>
    <t>房屋租赁费</t>
  </si>
  <si>
    <t>社用车赁借料</t>
  </si>
  <si>
    <t>事务所赁借料</t>
  </si>
  <si>
    <t>设备费</t>
  </si>
  <si>
    <t>顾问费</t>
  </si>
  <si>
    <t>劳动保护费</t>
  </si>
  <si>
    <t>工会经费</t>
  </si>
  <si>
    <t>商标使用费</t>
  </si>
  <si>
    <t>坏账准备</t>
  </si>
  <si>
    <t>存货跌价准备</t>
  </si>
  <si>
    <t>管理费用_业务附带费_存货跌价准备</t>
  </si>
  <si>
    <t>销售费用_劳务关系费_福利费</t>
  </si>
  <si>
    <t>销售费用_直接业务费_换单及港口费</t>
  </si>
  <si>
    <t>销售费用_直接业务费_制作费</t>
  </si>
  <si>
    <t>销售费用_业务附带费_保险费</t>
  </si>
  <si>
    <t>销售费用_业务附带费_印花税</t>
  </si>
  <si>
    <t>销售费用_销售促进费_广告费</t>
  </si>
  <si>
    <t>销售费用_工资_基本工资(中方)</t>
  </si>
  <si>
    <t>销售费用_工资_基本工资(日方)</t>
  </si>
  <si>
    <t>销售费用_工资_加班费</t>
  </si>
  <si>
    <t>销售费用_工资_补助费</t>
  </si>
  <si>
    <t>销售费用_工资_奖金(中方)</t>
  </si>
  <si>
    <t>销售费用_工资_奖金(日方)</t>
  </si>
  <si>
    <t>销售费用_各类保险_养老保险</t>
  </si>
  <si>
    <t>销售费用_各类保险_医疗保险</t>
  </si>
  <si>
    <t>销售费用_各类保险_失业保险</t>
  </si>
  <si>
    <t>销售费用_各类保险_工伤保险</t>
  </si>
  <si>
    <t>销售费用_各类保险_生育保险</t>
  </si>
  <si>
    <t>销售费用_各类保险_住房公积金</t>
  </si>
  <si>
    <t>销售费用_各类保险_工会经费</t>
  </si>
  <si>
    <t>销售费用_各类保险_驻在员保险</t>
  </si>
  <si>
    <t>销售费用_包装运输费_运输费</t>
  </si>
  <si>
    <t>销售费用_包装运输费_包装费</t>
  </si>
  <si>
    <t>销售费用_包装运输费_运输保险费</t>
  </si>
  <si>
    <t>销售费用_包装运输费_外部仓储费</t>
  </si>
  <si>
    <t>销售费用_包装运输费_报关费用</t>
  </si>
  <si>
    <t>销售费用_差旅费_国内差旅</t>
  </si>
  <si>
    <t>销售费用_差旅费_国内差旅补助</t>
  </si>
  <si>
    <t>销售费用_差旅费_国际差旅费</t>
  </si>
  <si>
    <t>销售费用_差旅费_国际差旅补助</t>
  </si>
  <si>
    <t>销售费用_差旅费_市内交通费</t>
  </si>
  <si>
    <t>销售费用_其他_技术提成费</t>
  </si>
  <si>
    <t>销售费用_其他_其他</t>
  </si>
  <si>
    <t>销售费用_其他_三包费用</t>
  </si>
  <si>
    <t>销售费用_售后服务费</t>
  </si>
  <si>
    <t>销售费用_手续费</t>
  </si>
  <si>
    <t>销售费用_运费_国内</t>
  </si>
  <si>
    <t>销售费用_运费_国外</t>
  </si>
  <si>
    <t>销售费用_包装费</t>
  </si>
  <si>
    <t>销售费用_工资_定时内劳务费</t>
  </si>
  <si>
    <t>销售费用_工资_定时外劳务费</t>
  </si>
  <si>
    <t>销售费用_工资_赏与</t>
  </si>
  <si>
    <t>销售费用_工资_其他劳务费</t>
  </si>
  <si>
    <t>销售费用_工资_养老保险</t>
  </si>
  <si>
    <t>销售费用_工资_医疗保险</t>
  </si>
  <si>
    <t>销售费用_工资_失业保险</t>
  </si>
  <si>
    <t>销售费用_工资_工伤保险</t>
  </si>
  <si>
    <t>销售费用_工资_生育保险</t>
  </si>
  <si>
    <t>销售费用_工资_公积金</t>
  </si>
  <si>
    <t>销售费用_差旅费_出租车</t>
  </si>
  <si>
    <t>销售费用_差旅费_国内机票</t>
  </si>
  <si>
    <t>销售费用_差旅费_国内差费</t>
  </si>
  <si>
    <t>销售费用_差旅费_国际机票</t>
  </si>
  <si>
    <t>销售费用_差旅费_国际差费</t>
  </si>
  <si>
    <t>销售费用_接待费</t>
  </si>
  <si>
    <t>销售费用_福利费_医药费</t>
  </si>
  <si>
    <t>销售费用_福利费_其他</t>
  </si>
  <si>
    <t>销售费用_其他</t>
  </si>
  <si>
    <t>销售费用_运费-国内</t>
  </si>
  <si>
    <t>销售费用_运费-国外</t>
  </si>
  <si>
    <t>销售费用_运费_OUT-IN</t>
  </si>
  <si>
    <t>费用(移行)</t>
  </si>
  <si>
    <t>管理费用_劳务关系费_福利费</t>
  </si>
  <si>
    <t>管理费用_业务附带费_劳动保护费</t>
  </si>
  <si>
    <t>管理费用_其他费用_会务费</t>
  </si>
  <si>
    <t>管理费用_其他费用_董事会费</t>
  </si>
  <si>
    <t>管理费用_其他费用_车船使用税</t>
  </si>
  <si>
    <t>管理费用_其他费用_职工教育经费</t>
  </si>
  <si>
    <t>管理费用_其他费用_城市建设维护费</t>
  </si>
  <si>
    <t>管理费用_其他费用_教育费附加</t>
  </si>
  <si>
    <t>管理费用_其他费用_地方教育费附加</t>
  </si>
  <si>
    <t>管理费用_销售促进费_其他</t>
  </si>
  <si>
    <t>管理费用_工资_基本工资(中方)</t>
  </si>
  <si>
    <t>管理费用_工资_基本工资(日方)</t>
  </si>
  <si>
    <t>管理费用_工资_加班工资</t>
  </si>
  <si>
    <t>管理费用_工资_补助费</t>
  </si>
  <si>
    <t>管理费用_工资_奖金(中方)</t>
  </si>
  <si>
    <t>管理费用_工资_奖金(日方)</t>
  </si>
  <si>
    <t>管理费用_工资_派遣费用</t>
  </si>
  <si>
    <t>管理费用_各类保险_养老保险</t>
  </si>
  <si>
    <t>管理费用_各类保险_医疗保险</t>
  </si>
  <si>
    <t>管理费用_各类保险_失业保险</t>
  </si>
  <si>
    <t>管理费用_各类保险_工伤保险</t>
  </si>
  <si>
    <t>管理费用_各类保险_生育保险</t>
  </si>
  <si>
    <t>管理费用_各类保险_住房公积金</t>
  </si>
  <si>
    <t>管理费用_各类保险_工会经费</t>
  </si>
  <si>
    <t>管理费用_各类保险_驻在员保险</t>
  </si>
  <si>
    <t>管理费用_折旧_房屋建筑物</t>
  </si>
  <si>
    <t>管理费用_折旧_生产设备</t>
  </si>
  <si>
    <t>管理费用_折旧_生产器具</t>
  </si>
  <si>
    <t>管理费用_折旧_运输设备</t>
  </si>
  <si>
    <t>管理费用_折旧_电子设备</t>
  </si>
  <si>
    <t>管理费用_折旧_机器设备</t>
  </si>
  <si>
    <t>管理费用_折旧_工具</t>
  </si>
  <si>
    <t>管理费用_低值易耗品_办公家具</t>
  </si>
  <si>
    <t>管理费用_低值易耗品_工具</t>
  </si>
  <si>
    <t>管理费用_低值易耗品_电子设备</t>
  </si>
  <si>
    <t>管理费用_低值易耗品_其他</t>
  </si>
  <si>
    <t>管理费用_办公费_办公用纸</t>
  </si>
  <si>
    <t>管理费用_办公费_办公用品</t>
  </si>
  <si>
    <t>管理费用_办公费_OA设备耗材</t>
  </si>
  <si>
    <t>管理费用_办公费_印刷制作费</t>
  </si>
  <si>
    <t>管理费用_办公费_办公手续费</t>
  </si>
  <si>
    <t>管理费用_差旅费_国内旅费</t>
  </si>
  <si>
    <t>管理费用_差旅费_国内出差补助</t>
  </si>
  <si>
    <t>管理费用_差旅费_国际旅费</t>
  </si>
  <si>
    <t>管理费用_差旅费_国际出差补助</t>
  </si>
  <si>
    <t>管理费用_差旅费_市内交通费</t>
  </si>
  <si>
    <t>管理费用_差旅费_车辆通行费</t>
  </si>
  <si>
    <t>管理费用_差旅费_汽油费</t>
  </si>
  <si>
    <t>管理费用_通讯费_固定电话费</t>
  </si>
  <si>
    <t>管理费用_通讯费_网络使用费</t>
  </si>
  <si>
    <t>管理费用_通讯费_移动电话费</t>
  </si>
  <si>
    <t>管理费用_通讯费_邮寄费</t>
  </si>
  <si>
    <t>管理费用_租赁费_办公设备租赁费</t>
  </si>
  <si>
    <t>管理费用_租赁费_通勤车租赁费</t>
  </si>
  <si>
    <t>管理费用_租赁费_房屋租赁费</t>
  </si>
  <si>
    <t>管理费用_租赁费_通常乘用车租赁费</t>
  </si>
  <si>
    <t>管理费用_租赁费_保安费</t>
  </si>
  <si>
    <t>管理费用_租赁费_宿舍租赁费</t>
  </si>
  <si>
    <t>管理费用_保险费_财产保险费</t>
  </si>
  <si>
    <t>管理费用_保险费_车辆保险费</t>
  </si>
  <si>
    <t>管理费用_保险费_人身保险费</t>
  </si>
  <si>
    <t>管理费用_修理费_房屋修理费</t>
  </si>
  <si>
    <t>管理费用_修理费_OA设备修理费</t>
  </si>
  <si>
    <t>管理费用_修理费_运输设备修理费</t>
  </si>
  <si>
    <t>管理费用_培训费用_专业技术培训</t>
  </si>
  <si>
    <t>管理费用_培训费用_海外研修费</t>
  </si>
  <si>
    <t>管理费用_税金_印花税</t>
  </si>
  <si>
    <t>管理费用_税金_车船使用税</t>
  </si>
  <si>
    <t>管理费用_税金_土地使用税</t>
  </si>
  <si>
    <t>管理费用_税金_房产税</t>
  </si>
  <si>
    <t>管理费用_税金_进口税金(无偿)</t>
  </si>
  <si>
    <t>管理费用_税金_河道工程修建维护费</t>
  </si>
  <si>
    <t>管理费用_税金_残疾人保障金</t>
  </si>
  <si>
    <t>管理费用_招待费</t>
  </si>
  <si>
    <t>管理费用_福利费_食品材料</t>
  </si>
  <si>
    <t>管理费用_福利费_医疗费用</t>
  </si>
  <si>
    <t>管理费用_福利费_采暖费用</t>
  </si>
  <si>
    <t>管理费用_福利费_食堂用品</t>
  </si>
  <si>
    <t>管理费用_福利费_食堂设备折旧</t>
  </si>
  <si>
    <t>管理费用_福利费_其他</t>
  </si>
  <si>
    <t>管理费用_无形资产摊销_土地</t>
  </si>
  <si>
    <t>管理费用_无形资产摊销_技术使用费</t>
  </si>
  <si>
    <t>管理费用_无形资产摊销_系统软件</t>
  </si>
  <si>
    <t>管理费用_顾问审计费_财务审计费</t>
  </si>
  <si>
    <t>管理费用_顾问审计费_律师顾问费</t>
  </si>
  <si>
    <t>管理费用_顾问审计费_咨询费</t>
  </si>
  <si>
    <t>管理费用_坏帐损失</t>
  </si>
  <si>
    <t>管理费用_开发试验费</t>
  </si>
  <si>
    <t>管理费用_开发试验费_试做费</t>
  </si>
  <si>
    <t>管理费用_开发试验费_工资加班</t>
  </si>
  <si>
    <t>管理费用_开发试验费_补贴</t>
  </si>
  <si>
    <t>管理费用_开发试验费_奖金</t>
  </si>
  <si>
    <t>管理费用_开发试验费_统筹保险</t>
  </si>
  <si>
    <t>管理费用_开发试验费_折旧</t>
  </si>
  <si>
    <t>管理费用_开发试验费_设备租赁费</t>
  </si>
  <si>
    <t>管理费用_开发试验费_无形资产摊销</t>
  </si>
  <si>
    <t>管理费用_开发试验费_低值易耗品</t>
  </si>
  <si>
    <t>管理费用_开发试验费_审鉴费</t>
  </si>
  <si>
    <t>管理费用_开发试验费_其他</t>
  </si>
  <si>
    <t>管理费用_其他_会议费</t>
  </si>
  <si>
    <t>管理费用_其他_安全环境费用</t>
  </si>
  <si>
    <t>管理费用_其他_驻在人员费用</t>
  </si>
  <si>
    <t>管理费用_其他_劳动保护费</t>
  </si>
  <si>
    <t>管理费用_其他_人力资源费</t>
  </si>
  <si>
    <t>管理费用_其他_技术指导费</t>
  </si>
  <si>
    <t>管理费用_其他_杂费</t>
  </si>
  <si>
    <t>管理费用_其他_存货盘点差异</t>
  </si>
  <si>
    <t>管理费用_工资_定时内劳务费</t>
  </si>
  <si>
    <t>管理费用_工资_定时外劳务费</t>
  </si>
  <si>
    <t>管理费用_工资_赏与</t>
  </si>
  <si>
    <t>管理费用_工资_其他劳务费</t>
  </si>
  <si>
    <t>管理费用_工资_养老保险</t>
  </si>
  <si>
    <t>管理费用_工资_医疗保险</t>
  </si>
  <si>
    <t>管理费用_工资_失业保险</t>
  </si>
  <si>
    <t>管理费用_工资_工伤保险</t>
  </si>
  <si>
    <t>管理费用_工资_生育保险</t>
  </si>
  <si>
    <t>管理费用_工资_公积金</t>
  </si>
  <si>
    <t>管理费用_工资_出向者劳务费</t>
  </si>
  <si>
    <t>管理费用_劳务工（社内）工资_定时内劳务</t>
  </si>
  <si>
    <t>管理费用_劳务工（社内）工资_定时外劳务</t>
  </si>
  <si>
    <t>管理费用_劳务工（社内）工资_赏与</t>
  </si>
  <si>
    <t>管理费用_劳务工（社内）工资_其他劳务费</t>
  </si>
  <si>
    <t>管理费用_劳务派遣工资_定时内劳务费</t>
  </si>
  <si>
    <t>管理费用_劳务派遣工资_定时外劳务费</t>
  </si>
  <si>
    <t>管理费用_劳务派遣工资_赏与</t>
  </si>
  <si>
    <t>管理费用_劳务派遣工资_其他劳务费</t>
  </si>
  <si>
    <t>管理费用_劳务派遣工资_养老保险</t>
  </si>
  <si>
    <t>管理费用_劳务派遣工资_医疗保险</t>
  </si>
  <si>
    <t>管理费用_劳务派遣工资_失业保险</t>
  </si>
  <si>
    <t>管理费用_劳务派遣工资_工伤保险</t>
  </si>
  <si>
    <t>管理费用_劳务派遣工资_生育保险</t>
  </si>
  <si>
    <t>管理费用_劳务派遣工资_公积金</t>
  </si>
  <si>
    <t>管理费用_修理费_车辆</t>
  </si>
  <si>
    <t>管理费用_修理费_办公设备</t>
  </si>
  <si>
    <t>管理费用_设备费</t>
  </si>
  <si>
    <t>管理费用_物料消耗_食堂材料费</t>
  </si>
  <si>
    <t>管理费用_物料消耗_液化气</t>
  </si>
  <si>
    <t>管理费用_物料消耗_饮用水</t>
  </si>
  <si>
    <t>管理费用_物料消耗_汽油</t>
  </si>
  <si>
    <t>管理费用_物料消耗_其他</t>
  </si>
  <si>
    <t>管理费用_办公费_政府机关手续费</t>
  </si>
  <si>
    <t>管理费用_办公费_其他</t>
  </si>
  <si>
    <t>管理费用_福利费_医药费</t>
  </si>
  <si>
    <t>管理费用_电话费_国际</t>
  </si>
  <si>
    <t>管理费用_电话费_国内</t>
  </si>
  <si>
    <t>管理费用_电话费_其他</t>
  </si>
  <si>
    <t>管理费用_差旅费_高速停车费</t>
  </si>
  <si>
    <t>管理费用_差旅费_出租车</t>
  </si>
  <si>
    <t>管理费用_差旅费_国内机票</t>
  </si>
  <si>
    <t>管理费用_差旅费_国内差费</t>
  </si>
  <si>
    <t>管理费用_差旅费_国际机票</t>
  </si>
  <si>
    <t>管理费用_差旅费_国际差费</t>
  </si>
  <si>
    <t>管理费用_交际应酬费</t>
  </si>
  <si>
    <t>管理费用_董事会费</t>
  </si>
  <si>
    <t>管理费用_顾问费_审计费</t>
  </si>
  <si>
    <t>管理费用_顾问费_其他</t>
  </si>
  <si>
    <t>管理费用_租赁费_上海社宅</t>
  </si>
  <si>
    <t>管理费用_租赁费_停车费</t>
  </si>
  <si>
    <t>管理费用_租赁费_其他</t>
  </si>
  <si>
    <t>管理费用_税金_城镇土地使用税</t>
  </si>
  <si>
    <t>管理费用_税金_其他税费</t>
  </si>
  <si>
    <t>管理费用_其他资产摊销</t>
  </si>
  <si>
    <t>管理费用_開発試作費</t>
  </si>
  <si>
    <t>管理费用_工会经费</t>
  </si>
  <si>
    <t>管理费用_開発委託費</t>
  </si>
  <si>
    <t>管理费用_职工培训费</t>
  </si>
  <si>
    <t>管理费用_养路费</t>
  </si>
  <si>
    <t>管理费用_保险费_车辆保险</t>
  </si>
  <si>
    <t>管理费用_保险费_其他</t>
  </si>
  <si>
    <t>管理费用_情报费_情报使用费</t>
  </si>
  <si>
    <t>管理费用_情报费_消耗品费</t>
  </si>
  <si>
    <t>管理费用_情报费_业务委托费</t>
  </si>
  <si>
    <t>管理费用_情报费_设备修理费</t>
  </si>
  <si>
    <t>管理费用_外注委托费</t>
  </si>
  <si>
    <t>管理费用_流动资产损失</t>
  </si>
  <si>
    <t>管理费用_研发费_工资_定时内</t>
  </si>
  <si>
    <t>管理费用_研发费_工资_定时外</t>
  </si>
  <si>
    <t>管理费用_研发费_工资_赏与</t>
  </si>
  <si>
    <t>管理费用_研发费_工资_其他劳务费</t>
  </si>
  <si>
    <t>管理费用_研发费_工资_养老保险</t>
  </si>
  <si>
    <t>管理费用_研发费_工资_医疗保险</t>
  </si>
  <si>
    <t>管理费用_研发费_工资_失业保险</t>
  </si>
  <si>
    <t>管理费用_研发费_工资_工伤保险</t>
  </si>
  <si>
    <t>管理费用_研发费_工资_生育保险</t>
  </si>
  <si>
    <t>管理费用_研发费_工资_公积金</t>
  </si>
  <si>
    <t>管理费用_研发费_工资_出向者劳务费</t>
  </si>
  <si>
    <t>管理费用_研发费_设备费</t>
  </si>
  <si>
    <t>管理费用_研发费_開発試作費</t>
  </si>
  <si>
    <t>管理费用_研发费_開発委託費</t>
  </si>
  <si>
    <t>管理费用_研发费_修理费</t>
  </si>
  <si>
    <t>管理费用_研发费_固定资产折旧</t>
  </si>
  <si>
    <t>管理费用_研发费_无形资产摊销</t>
  </si>
  <si>
    <t>管理费用_研发费_其他资产摊销</t>
  </si>
  <si>
    <t>管理费用_研发费_福利费</t>
  </si>
  <si>
    <t>管理费用_研发费_办公费</t>
  </si>
  <si>
    <t>管理费用_研发费_差旅费_出租车</t>
  </si>
  <si>
    <t>管理费用_研发费_差旅费_国内</t>
  </si>
  <si>
    <t>管理费用_研发费_差旅费_国际</t>
  </si>
  <si>
    <t>管理费用_研发费_交际应酬费</t>
  </si>
  <si>
    <t>管理费用_研发费_租赁费_上海社宅</t>
  </si>
  <si>
    <t>管理费用_研发费_租赁费_其他</t>
  </si>
  <si>
    <t>管理费用_研发费_培训费</t>
  </si>
  <si>
    <t>管理费用_研发费_工会经费</t>
  </si>
  <si>
    <t>管理费用_研发费_情报费-情报使用费</t>
  </si>
  <si>
    <t>管理费用_研发费_情报费-消耗品费</t>
  </si>
  <si>
    <t>管理费用_研发费_情报费-业务委托费</t>
  </si>
  <si>
    <t>管理费用_研发费_情报费-设备修理费</t>
  </si>
  <si>
    <t>管理费用_研发费_其他</t>
  </si>
  <si>
    <t>管理费用_其他</t>
  </si>
  <si>
    <t>管理费用_工资_驻在员定时内劳务费</t>
  </si>
  <si>
    <t>管理费用_工资_驻在员定时内劳务费个所税</t>
  </si>
  <si>
    <t>管理费用_工资_驻在员赏与</t>
  </si>
  <si>
    <t>管理费用_工资_驻在员赏与个所税</t>
  </si>
  <si>
    <t>管理费用_物料消耗_电费</t>
  </si>
  <si>
    <t>管理费用_低值易耗品</t>
  </si>
  <si>
    <t>管理费用_开办费</t>
  </si>
  <si>
    <t>管理费用_租赁费_日本人房租</t>
  </si>
  <si>
    <t>管理费用_地方规费</t>
  </si>
  <si>
    <t>管理费用_研发费_人员人工</t>
  </si>
  <si>
    <t>管理费用_研发费_直接投入</t>
  </si>
  <si>
    <t>管理费用_研发费_折旧费用与长期费用摊销</t>
  </si>
  <si>
    <t>管理费用_研发费_设计费</t>
  </si>
  <si>
    <t>管理费用_研发费_装备调试费</t>
  </si>
  <si>
    <t>管理费用_研发费_委托外部研究开发投入额</t>
  </si>
  <si>
    <t>管理费用_情报处理费</t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</si>
  <si>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用_折旧_其它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</si>
  <si>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业务</t>
    </r>
    <r>
      <rPr>
        <sz val="11"/>
        <color theme="1"/>
        <rFont val="宋体"/>
        <family val="2"/>
        <charset val="134"/>
        <scheme val="minor"/>
      </rPr>
      <t>附</t>
    </r>
    <r>
      <rPr>
        <sz val="11"/>
        <color theme="1"/>
        <rFont val="宋体"/>
        <family val="3"/>
        <charset val="134"/>
        <scheme val="minor"/>
      </rPr>
      <t>带费</t>
    </r>
    <r>
      <rPr>
        <sz val="11"/>
        <color theme="1"/>
        <rFont val="宋体"/>
        <family val="2"/>
        <charset val="134"/>
        <scheme val="minor"/>
      </rPr>
      <t>_机物料消耗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</si>
  <si>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售促</t>
    </r>
    <r>
      <rPr>
        <sz val="11"/>
        <color theme="1"/>
        <rFont val="宋体"/>
        <family val="3"/>
        <charset val="134"/>
        <scheme val="minor"/>
      </rPr>
      <t>进费</t>
    </r>
    <r>
      <rPr>
        <sz val="11"/>
        <color theme="1"/>
        <rFont val="宋体"/>
        <family val="2"/>
        <charset val="134"/>
        <scheme val="minor"/>
      </rPr>
      <t>_SE服</t>
    </r>
    <r>
      <rPr>
        <sz val="11"/>
        <color theme="1"/>
        <rFont val="宋体"/>
        <family val="3"/>
        <charset val="134"/>
        <scheme val="minor"/>
      </rPr>
      <t>务费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</si>
  <si>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业务</t>
    </r>
    <r>
      <rPr>
        <sz val="11"/>
        <color theme="1"/>
        <rFont val="宋体"/>
        <family val="2"/>
        <charset val="134"/>
        <scheme val="minor"/>
      </rPr>
      <t>附</t>
    </r>
    <r>
      <rPr>
        <sz val="11"/>
        <color theme="1"/>
        <rFont val="宋体"/>
        <family val="3"/>
        <charset val="134"/>
        <scheme val="minor"/>
      </rPr>
      <t>带费</t>
    </r>
    <r>
      <rPr>
        <sz val="11"/>
        <color theme="1"/>
        <rFont val="宋体"/>
        <family val="2"/>
        <charset val="134"/>
        <scheme val="minor"/>
      </rPr>
      <t>_展</t>
    </r>
    <r>
      <rPr>
        <sz val="11"/>
        <color theme="1"/>
        <rFont val="宋体"/>
        <family val="3"/>
        <charset val="134"/>
        <scheme val="minor"/>
      </rPr>
      <t>览</t>
    </r>
    <r>
      <rPr>
        <sz val="11"/>
        <color theme="1"/>
        <rFont val="宋体"/>
        <family val="2"/>
        <charset val="134"/>
        <scheme val="minor"/>
      </rPr>
      <t>会</t>
    </r>
    <r>
      <rPr>
        <sz val="11"/>
        <color theme="1"/>
        <rFont val="宋体"/>
        <family val="3"/>
        <charset val="134"/>
        <scheme val="minor"/>
      </rPr>
      <t>费</t>
    </r>
    <phoneticPr fontId="32"/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</si>
  <si>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用_工会</t>
    </r>
    <r>
      <rPr>
        <sz val="11"/>
        <color theme="1"/>
        <rFont val="宋体"/>
        <family val="3"/>
        <charset val="134"/>
        <scheme val="minor"/>
      </rPr>
      <t>经费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</si>
  <si>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用_商</t>
    </r>
    <r>
      <rPr>
        <sz val="11"/>
        <color theme="1"/>
        <rFont val="宋体"/>
        <family val="3"/>
        <charset val="134"/>
        <scheme val="minor"/>
      </rPr>
      <t>标费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</si>
  <si>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职</t>
    </r>
    <r>
      <rPr>
        <sz val="11"/>
        <color theme="1"/>
        <rFont val="宋体"/>
        <family val="2"/>
        <charset val="134"/>
        <scheme val="minor"/>
      </rPr>
      <t>工教育</t>
    </r>
    <r>
      <rPr>
        <sz val="11"/>
        <color theme="1"/>
        <rFont val="宋体"/>
        <family val="3"/>
        <charset val="134"/>
        <scheme val="minor"/>
      </rPr>
      <t>经费</t>
    </r>
    <phoneticPr fontId="32"/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</si>
  <si>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phoneticPr fontId="32"/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</si>
  <si>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业务</t>
    </r>
    <r>
      <rPr>
        <sz val="11"/>
        <color theme="1"/>
        <rFont val="宋体"/>
        <family val="2"/>
        <charset val="134"/>
        <scheme val="minor"/>
      </rPr>
      <t>附</t>
    </r>
    <r>
      <rPr>
        <sz val="11"/>
        <color theme="1"/>
        <rFont val="宋体"/>
        <family val="3"/>
        <charset val="134"/>
        <scheme val="minor"/>
      </rPr>
      <t>带费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办</t>
    </r>
    <r>
      <rPr>
        <sz val="11"/>
        <color theme="1"/>
        <rFont val="宋体"/>
        <family val="2"/>
        <charset val="134"/>
        <scheme val="minor"/>
      </rPr>
      <t>公</t>
    </r>
    <r>
      <rPr>
        <sz val="11"/>
        <color theme="1"/>
        <rFont val="宋体"/>
        <family val="3"/>
        <charset val="134"/>
        <scheme val="minor"/>
      </rPr>
      <t>费</t>
    </r>
    <phoneticPr fontId="32"/>
  </si>
  <si>
    <t>※科目の追加がある場合はﾏｽﾀ修正要</t>
    <rPh sb="1" eb="3">
      <t>カモク</t>
    </rPh>
    <rPh sb="4" eb="6">
      <t>ツイカ</t>
    </rPh>
    <rPh sb="9" eb="11">
      <t>バアイ</t>
    </rPh>
    <rPh sb="15" eb="17">
      <t>シュウセイ</t>
    </rPh>
    <rPh sb="17" eb="18">
      <t>ヨウ</t>
    </rPh>
    <phoneticPr fontId="32"/>
  </si>
  <si>
    <t>上海CS</t>
    <rPh sb="0" eb="2">
      <t>しゃんはい</t>
    </rPh>
    <phoneticPr fontId="18" type="noConversion"/>
  </si>
  <si>
    <t>上海CS（V)</t>
    <rPh sb="0" eb="2">
      <t>しゃんはい</t>
    </rPh>
    <phoneticPr fontId="18" type="noConversion"/>
  </si>
  <si>
    <t>上海CS（M)</t>
    <rPh sb="0" eb="2">
      <t>しゃんはい</t>
    </rPh>
    <phoneticPr fontId="18" type="noConversion"/>
  </si>
  <si>
    <t>上海CS（R)</t>
    <rPh sb="0" eb="2">
      <t>しゃんはい</t>
    </rPh>
    <phoneticPr fontId="18" type="noConversion"/>
  </si>
  <si>
    <t>広州CS</t>
    <rPh sb="0" eb="2">
      <t>こうしゅう</t>
    </rPh>
    <phoneticPr fontId="18" type="noConversion"/>
  </si>
  <si>
    <t>広州CS（M)</t>
    <rPh sb="0" eb="2">
      <t>こうしゅう</t>
    </rPh>
    <phoneticPr fontId="18" type="noConversion"/>
  </si>
  <si>
    <t xml:space="preserve"> Y0324010(系</t>
  </si>
  <si>
    <t>成本要素</t>
  </si>
  <si>
    <t>描述</t>
  </si>
  <si>
    <t xml:space="preserve"> 总计项</t>
  </si>
  <si>
    <t>总 计</t>
  </si>
  <si>
    <t>上海CS（S)</t>
    <rPh sb="0" eb="2">
      <t>しゃんはい</t>
    </rPh>
    <phoneticPr fontId="18" type="noConversion"/>
  </si>
  <si>
    <t>管理费用_劳务关系费_日本社保</t>
    <phoneticPr fontId="32"/>
  </si>
  <si>
    <t>销售费用_劳务关系费_日本社保</t>
    <phoneticPr fontId="32"/>
  </si>
  <si>
    <t>広州CS（v)</t>
    <rPh sb="0" eb="2">
      <t>こうしゅう</t>
    </rPh>
    <phoneticPr fontId="18" type="noConversion"/>
  </si>
  <si>
    <t>6601010101</t>
  </si>
  <si>
    <t/>
  </si>
  <si>
    <t>6601010102</t>
  </si>
  <si>
    <t>6601010103</t>
  </si>
  <si>
    <t>6601010104</t>
  </si>
  <si>
    <t>6601010105</t>
  </si>
  <si>
    <t>6601010106</t>
  </si>
  <si>
    <t>6601010107</t>
  </si>
  <si>
    <t>6601010108</t>
  </si>
  <si>
    <t>6601010109</t>
  </si>
  <si>
    <t>6601010110</t>
  </si>
  <si>
    <t>销售费用-劳务关系费-日本社保</t>
  </si>
  <si>
    <t>6601010201</t>
  </si>
  <si>
    <t>6601010202</t>
  </si>
  <si>
    <t>6601010204</t>
  </si>
  <si>
    <t>6601010301</t>
  </si>
  <si>
    <t>6601010302</t>
  </si>
  <si>
    <t>6601010303</t>
  </si>
  <si>
    <t>6601010304</t>
  </si>
  <si>
    <t>6601010305</t>
  </si>
  <si>
    <t>6601010306</t>
  </si>
  <si>
    <t>6601010307</t>
  </si>
  <si>
    <t>6601010308</t>
  </si>
  <si>
    <t>6601010310</t>
  </si>
  <si>
    <t>销售费用_业务附带费_机物料消耗</t>
  </si>
  <si>
    <t>6601010311</t>
  </si>
  <si>
    <t>6601010402</t>
  </si>
  <si>
    <t>6601010403</t>
  </si>
  <si>
    <t>6601010501</t>
  </si>
  <si>
    <t>6601010502</t>
  </si>
  <si>
    <t>6601010503</t>
  </si>
  <si>
    <t>6601010504</t>
  </si>
  <si>
    <t>6601010505</t>
  </si>
  <si>
    <t>6601010703</t>
  </si>
  <si>
    <t>6601010704</t>
  </si>
  <si>
    <t>销售费用_其他费用_商标费</t>
  </si>
  <si>
    <t>6602010101</t>
  </si>
  <si>
    <t>6602010102</t>
  </si>
  <si>
    <t>6602010103</t>
  </si>
  <si>
    <t>6602010104</t>
  </si>
  <si>
    <t>6602010105</t>
  </si>
  <si>
    <t>6602010106</t>
  </si>
  <si>
    <t>6602010107</t>
  </si>
  <si>
    <t>6602010108</t>
  </si>
  <si>
    <t>6602010109</t>
  </si>
  <si>
    <t>6602010110</t>
  </si>
  <si>
    <t>管理费用-劳务关系费-日本社保</t>
  </si>
  <si>
    <t>6602010201</t>
  </si>
  <si>
    <t>6602010202</t>
  </si>
  <si>
    <t>管理费用_业务附带费_办公费</t>
  </si>
  <si>
    <t>6602010203</t>
  </si>
  <si>
    <t>6602010204</t>
  </si>
  <si>
    <t>6602010205</t>
  </si>
  <si>
    <t>6602010206</t>
  </si>
  <si>
    <t>6602010207</t>
  </si>
  <si>
    <t>6602010208</t>
  </si>
  <si>
    <t>6602010212</t>
  </si>
  <si>
    <t>6602010301</t>
  </si>
  <si>
    <t>6602010302</t>
  </si>
  <si>
    <t>6602010303</t>
  </si>
  <si>
    <t>6602010304</t>
  </si>
  <si>
    <t>6602010305</t>
  </si>
  <si>
    <t>6602010401</t>
  </si>
  <si>
    <t>6602010405</t>
  </si>
  <si>
    <t>管理费用_其他费用_其他</t>
  </si>
  <si>
    <t>6602010406</t>
  </si>
  <si>
    <t>管理费用_其他费用_工会经费</t>
  </si>
  <si>
    <t>6602010502</t>
  </si>
  <si>
    <t>6602010503</t>
  </si>
  <si>
    <t>(i-3）</t>
    <phoneticPr fontId="18" type="noConversion"/>
  </si>
  <si>
    <t>(（中国Ｉ）-ＳＩ)</t>
    <phoneticPr fontId="18" type="noConversion"/>
  </si>
  <si>
    <t>Ｖ</t>
    <phoneticPr fontId="66" type="noConversion"/>
  </si>
  <si>
    <t>Ｍ</t>
    <phoneticPr fontId="66" type="noConversion"/>
  </si>
  <si>
    <t>Ｍ営</t>
    <phoneticPr fontId="66" type="noConversion"/>
  </si>
  <si>
    <t>Ｍ技</t>
    <phoneticPr fontId="66" type="noConversion"/>
  </si>
  <si>
    <t>中国Ｒ営</t>
    <phoneticPr fontId="66" type="noConversion"/>
  </si>
  <si>
    <t>中国Ｒ技</t>
    <phoneticPr fontId="66" type="noConversion"/>
  </si>
  <si>
    <t>中国汽営</t>
    <phoneticPr fontId="66" type="noConversion"/>
  </si>
  <si>
    <t>中国汽技</t>
    <phoneticPr fontId="66" type="noConversion"/>
  </si>
  <si>
    <t>広州</t>
    <phoneticPr fontId="66" type="noConversion"/>
  </si>
  <si>
    <t>成都</t>
    <phoneticPr fontId="66" type="noConversion"/>
  </si>
  <si>
    <t>Ｒ</t>
    <phoneticPr fontId="22" type="noConversion"/>
  </si>
  <si>
    <t xml:space="preserve"> Y0321010</t>
    <phoneticPr fontId="18" type="noConversion"/>
  </si>
  <si>
    <t xml:space="preserve"> Y0321020</t>
    <phoneticPr fontId="18" type="noConversion"/>
  </si>
  <si>
    <t xml:space="preserve"> Y0321030</t>
    <phoneticPr fontId="18" type="noConversion"/>
  </si>
  <si>
    <t xml:space="preserve"> Y0321040</t>
    <phoneticPr fontId="18" type="noConversion"/>
  </si>
  <si>
    <t xml:space="preserve"> Y0322010</t>
    <phoneticPr fontId="18" type="noConversion"/>
  </si>
  <si>
    <t xml:space="preserve"> Y0322020</t>
    <phoneticPr fontId="18" type="noConversion"/>
  </si>
  <si>
    <t xml:space="preserve">   Y0323010</t>
    <phoneticPr fontId="18" type="noConversion"/>
  </si>
  <si>
    <t xml:space="preserve">   Y0323020</t>
    <phoneticPr fontId="18" type="noConversion"/>
  </si>
  <si>
    <t>広州CS（R)</t>
    <rPh sb="0" eb="2">
      <t>しゃんはい</t>
    </rPh>
    <phoneticPr fontId="18" type="noConversion"/>
  </si>
  <si>
    <t xml:space="preserve">  驻在员</t>
    <phoneticPr fontId="22" type="noConversion"/>
  </si>
  <si>
    <t xml:space="preserve">  中方员工</t>
    <phoneticPr fontId="22" type="noConversion"/>
  </si>
  <si>
    <t>人员计</t>
    <phoneticPr fontId="22" type="noConversion"/>
  </si>
  <si>
    <t>定时内劳务费计</t>
    <phoneticPr fontId="22" type="noConversion"/>
  </si>
  <si>
    <t>日方社保</t>
    <phoneticPr fontId="18" type="noConversion"/>
  </si>
  <si>
    <t>赏与计</t>
    <phoneticPr fontId="22" type="noConversion"/>
  </si>
  <si>
    <t>个人所得税计</t>
    <phoneticPr fontId="22" type="noConversion"/>
  </si>
  <si>
    <t>赴任旅費</t>
    <phoneticPr fontId="66" type="noConversion"/>
  </si>
  <si>
    <t>机器人中心管理费</t>
    <phoneticPr fontId="66" type="noConversion"/>
  </si>
  <si>
    <t>営業税付加</t>
    <phoneticPr fontId="66" type="noConversion"/>
  </si>
  <si>
    <t>協賛金</t>
    <phoneticPr fontId="66" type="noConversion"/>
  </si>
  <si>
    <t>间接费用明细表</t>
    <phoneticPr fontId="22" type="noConversion"/>
  </si>
  <si>
    <t>千元</t>
    <phoneticPr fontId="22" type="noConversion"/>
  </si>
  <si>
    <t>Ｋ</t>
    <phoneticPr fontId="66" type="noConversion"/>
  </si>
  <si>
    <t>ＣＳ</t>
    <phoneticPr fontId="66" type="noConversion"/>
  </si>
  <si>
    <t>分公司</t>
    <phoneticPr fontId="66" type="noConversion"/>
  </si>
  <si>
    <t>医療</t>
    <phoneticPr fontId="66" type="noConversion"/>
  </si>
  <si>
    <t>Ｉ3</t>
    <phoneticPr fontId="66" type="noConversion"/>
  </si>
  <si>
    <t>総計</t>
    <phoneticPr fontId="66" type="noConversion"/>
  </si>
  <si>
    <t>Ｖ営</t>
    <phoneticPr fontId="66" type="noConversion"/>
  </si>
  <si>
    <t>Ｖ技</t>
    <phoneticPr fontId="66" type="noConversion"/>
  </si>
  <si>
    <t>Ｖ推</t>
    <phoneticPr fontId="22" type="noConversion"/>
  </si>
  <si>
    <t>Ｖ広</t>
    <phoneticPr fontId="22" type="noConversion"/>
  </si>
  <si>
    <t>西安</t>
    <phoneticPr fontId="22" type="noConversion"/>
  </si>
  <si>
    <t>総経理</t>
    <phoneticPr fontId="66" type="noConversion"/>
  </si>
  <si>
    <t>北京</t>
    <phoneticPr fontId="66" type="noConversion"/>
  </si>
  <si>
    <t>財務</t>
    <phoneticPr fontId="66" type="noConversion"/>
  </si>
  <si>
    <t>物流</t>
    <phoneticPr fontId="66" type="noConversion"/>
  </si>
  <si>
    <t>ＩＴ</t>
    <phoneticPr fontId="66" type="noConversion"/>
  </si>
  <si>
    <t>経企</t>
    <phoneticPr fontId="66" type="noConversion"/>
  </si>
  <si>
    <t>法務</t>
    <phoneticPr fontId="66" type="noConversion"/>
  </si>
  <si>
    <t>Ｇ経営</t>
    <phoneticPr fontId="66" type="noConversion"/>
  </si>
  <si>
    <t>人総</t>
    <phoneticPr fontId="66" type="noConversion"/>
  </si>
  <si>
    <t>業務</t>
    <phoneticPr fontId="66" type="noConversion"/>
  </si>
  <si>
    <t>深圳ＳＣ</t>
    <phoneticPr fontId="66" type="noConversion"/>
  </si>
  <si>
    <t>品証</t>
    <phoneticPr fontId="66" type="noConversion"/>
  </si>
  <si>
    <t>元</t>
    <phoneticPr fontId="22" type="noConversion"/>
  </si>
  <si>
    <t xml:space="preserve"> Y0323030</t>
    <phoneticPr fontId="18" type="noConversion"/>
  </si>
  <si>
    <t xml:space="preserve"> Y0323040</t>
    <phoneticPr fontId="18" type="noConversion"/>
  </si>
  <si>
    <t xml:space="preserve">   Y0323110</t>
    <phoneticPr fontId="18" type="noConversion"/>
  </si>
  <si>
    <t xml:space="preserve">   Y0323120</t>
    <phoneticPr fontId="18" type="noConversion"/>
  </si>
  <si>
    <t xml:space="preserve"> Y0325010</t>
    <phoneticPr fontId="18" type="noConversion"/>
  </si>
  <si>
    <t xml:space="preserve"> Y0325011</t>
    <phoneticPr fontId="18" type="noConversion"/>
  </si>
  <si>
    <t xml:space="preserve"> Y0325012</t>
    <phoneticPr fontId="18" type="noConversion"/>
  </si>
  <si>
    <t xml:space="preserve"> Y0325013</t>
    <phoneticPr fontId="18" type="noConversion"/>
  </si>
  <si>
    <t xml:space="preserve"> Y0325014</t>
    <phoneticPr fontId="18" type="noConversion"/>
  </si>
  <si>
    <t xml:space="preserve"> Y0325020</t>
    <phoneticPr fontId="18" type="noConversion"/>
  </si>
  <si>
    <t xml:space="preserve"> Y0325021</t>
    <phoneticPr fontId="18" type="noConversion"/>
  </si>
  <si>
    <t xml:space="preserve"> Y0325022</t>
    <phoneticPr fontId="18" type="noConversion"/>
  </si>
  <si>
    <t xml:space="preserve"> Y0325023</t>
    <phoneticPr fontId="18" type="noConversion"/>
  </si>
  <si>
    <t xml:space="preserve"> Y0325040</t>
    <phoneticPr fontId="18" type="noConversion"/>
  </si>
  <si>
    <t>Y0325050</t>
    <phoneticPr fontId="18" type="noConversion"/>
  </si>
  <si>
    <t>Y0326000</t>
    <phoneticPr fontId="18" type="noConversion"/>
  </si>
  <si>
    <t xml:space="preserve"> Y0326010</t>
    <phoneticPr fontId="18" type="noConversion"/>
  </si>
  <si>
    <t xml:space="preserve"> Y0326020</t>
    <phoneticPr fontId="18" type="noConversion"/>
  </si>
  <si>
    <t xml:space="preserve"> Y0326030</t>
    <phoneticPr fontId="18" type="noConversion"/>
  </si>
  <si>
    <t xml:space="preserve"> Y0326040</t>
    <phoneticPr fontId="18" type="noConversion"/>
  </si>
  <si>
    <t xml:space="preserve"> Y0326050</t>
    <phoneticPr fontId="18" type="noConversion"/>
  </si>
  <si>
    <t xml:space="preserve"> Y0326060</t>
    <phoneticPr fontId="18" type="noConversion"/>
  </si>
  <si>
    <t xml:space="preserve"> Y0326080</t>
    <phoneticPr fontId="18" type="noConversion"/>
  </si>
  <si>
    <t>Y0326081</t>
    <phoneticPr fontId="18" type="noConversion"/>
  </si>
  <si>
    <t xml:space="preserve"> Y0326090</t>
    <phoneticPr fontId="18" type="noConversion"/>
  </si>
  <si>
    <t xml:space="preserve">   Y0326100</t>
    <phoneticPr fontId="18" type="noConversion"/>
  </si>
  <si>
    <t xml:space="preserve"> Y0326110</t>
    <phoneticPr fontId="18" type="noConversion"/>
  </si>
  <si>
    <t xml:space="preserve"> Y0326120</t>
    <phoneticPr fontId="18" type="noConversion"/>
  </si>
  <si>
    <t xml:space="preserve"> Y0326130</t>
    <phoneticPr fontId="18" type="noConversion"/>
  </si>
  <si>
    <t xml:space="preserve"> Y0327010</t>
    <phoneticPr fontId="18" type="noConversion"/>
  </si>
  <si>
    <t xml:space="preserve"> Y0328010</t>
    <phoneticPr fontId="18" type="noConversion"/>
  </si>
  <si>
    <t>Y0329010</t>
    <phoneticPr fontId="18" type="noConversion"/>
  </si>
  <si>
    <t>Y0329020</t>
    <phoneticPr fontId="18" type="noConversion"/>
  </si>
  <si>
    <t>調達</t>
    <phoneticPr fontId="18" type="noConversion"/>
  </si>
  <si>
    <t>ＳＦ</t>
    <phoneticPr fontId="18" type="noConversion"/>
  </si>
  <si>
    <t>調達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</si>
</sst>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\(#,##0.00\)"/>
    <numFmt numFmtId="177" formatCode="#,##0_);\(#,##0\)"/>
    <numFmt numFmtId="178" formatCode="#,##0.00_ "/>
    <numFmt numFmtId="179" formatCode="#,##0_ "/>
    <numFmt numFmtId="181" formatCode="_ * #,##0_ ;_ * \-#,##0_ ;_ * &quot;-&quot;??_ ;_ @_ "/>
  </numFmts>
  <fonts count="6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name val="Times New Roman"/>
      <family val="1"/>
    </font>
    <font>
      <sz val="10"/>
      <name val="宋体"/>
      <family val="3"/>
      <charset val="134"/>
    </font>
    <font>
      <b/>
      <sz val="8"/>
      <name val="Arial Narrow"/>
      <family val="2"/>
    </font>
    <font>
      <sz val="8"/>
      <name val="Arial Narrow"/>
      <family val="2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0"/>
      <color theme="1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name val="ＭＳ Ｐゴシック"/>
      <family val="2"/>
    </font>
    <font>
      <sz val="10"/>
      <name val="Geneva"/>
      <family val="2"/>
    </font>
    <font>
      <sz val="10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0"/>
      <color indexed="9"/>
      <name val="ＭＳ Ｐゴシック"/>
      <family val="2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8"/>
      <color indexed="56"/>
      <name val="ＭＳ Ｐゴシック"/>
      <family val="2"/>
    </font>
    <font>
      <b/>
      <sz val="10"/>
      <color indexed="9"/>
      <name val="ＭＳ Ｐゴシック"/>
      <family val="2"/>
    </font>
    <font>
      <sz val="10"/>
      <color indexed="60"/>
      <name val="ＭＳ Ｐゴシック"/>
      <family val="2"/>
    </font>
    <font>
      <sz val="10"/>
      <color indexed="52"/>
      <name val="ＭＳ Ｐゴシック"/>
      <family val="2"/>
    </font>
    <font>
      <b/>
      <sz val="18"/>
      <color indexed="56"/>
      <name val="宋体"/>
      <family val="3"/>
      <charset val="134"/>
    </font>
    <font>
      <sz val="11"/>
      <color indexed="20"/>
      <name val="Tahoma"/>
      <family val="2"/>
    </font>
    <font>
      <sz val="11"/>
      <color indexed="20"/>
      <name val="宋体"/>
      <family val="3"/>
      <charset val="134"/>
    </font>
    <font>
      <b/>
      <sz val="10"/>
      <color indexed="63"/>
      <name val="ＭＳ Ｐゴシック"/>
      <family val="2"/>
    </font>
    <font>
      <sz val="11"/>
      <color indexed="17"/>
      <name val="Tahoma"/>
      <family val="2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10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indexed="62"/>
      <name val="ＭＳ Ｐゴシック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4"/>
      <name val="ＭＳ 明朝"/>
      <family val="3"/>
      <charset val="128"/>
    </font>
    <font>
      <sz val="11"/>
      <name val="돋움"/>
      <family val="2"/>
    </font>
    <font>
      <b/>
      <sz val="10"/>
      <color theme="1"/>
      <name val="宋体"/>
      <family val="3"/>
      <charset val="128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54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3" fillId="0" borderId="0">
      <alignment vertical="center"/>
    </xf>
    <xf numFmtId="0" fontId="34" fillId="0" borderId="0">
      <alignment vertical="center"/>
    </xf>
    <xf numFmtId="0" fontId="36" fillId="0" borderId="0"/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3" borderId="22" applyNumberFormat="0" applyAlignment="0" applyProtection="0">
      <alignment vertical="center"/>
    </xf>
    <xf numFmtId="0" fontId="44" fillId="53" borderId="22" applyNumberFormat="0" applyAlignment="0" applyProtection="0">
      <alignment vertical="center"/>
    </xf>
    <xf numFmtId="0" fontId="44" fillId="53" borderId="22" applyNumberFormat="0" applyAlignment="0" applyProtection="0">
      <alignment vertical="center"/>
    </xf>
    <xf numFmtId="0" fontId="44" fillId="53" borderId="22" applyNumberFormat="0" applyAlignment="0" applyProtection="0">
      <alignment vertical="center"/>
    </xf>
    <xf numFmtId="0" fontId="44" fillId="53" borderId="22" applyNumberFormat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35" fillId="55" borderId="23" applyNumberFormat="0" applyFont="0" applyAlignment="0" applyProtection="0">
      <alignment vertical="center"/>
    </xf>
    <xf numFmtId="0" fontId="35" fillId="55" borderId="23" applyNumberFormat="0" applyFont="0" applyAlignment="0" applyProtection="0">
      <alignment vertical="center"/>
    </xf>
    <xf numFmtId="0" fontId="35" fillId="55" borderId="23" applyNumberFormat="0" applyFont="0" applyAlignment="0" applyProtection="0">
      <alignment vertical="center"/>
    </xf>
    <xf numFmtId="0" fontId="35" fillId="55" borderId="23" applyNumberFormat="0" applyFont="0" applyAlignment="0" applyProtection="0">
      <alignment vertical="center"/>
    </xf>
    <xf numFmtId="0" fontId="35" fillId="55" borderId="23" applyNumberFormat="0" applyFont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8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0" fillId="56" borderId="25" applyNumberFormat="0" applyAlignment="0" applyProtection="0">
      <alignment vertical="center"/>
    </xf>
    <xf numFmtId="0" fontId="50" fillId="56" borderId="25" applyNumberFormat="0" applyAlignment="0" applyProtection="0">
      <alignment vertical="center"/>
    </xf>
    <xf numFmtId="0" fontId="50" fillId="56" borderId="25" applyNumberFormat="0" applyAlignment="0" applyProtection="0">
      <alignment vertical="center"/>
    </xf>
    <xf numFmtId="0" fontId="50" fillId="56" borderId="25" applyNumberFormat="0" applyAlignment="0" applyProtection="0">
      <alignment vertical="center"/>
    </xf>
    <xf numFmtId="0" fontId="50" fillId="56" borderId="25" applyNumberFormat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3" fillId="53" borderId="22" applyNumberFormat="0" applyAlignment="0" applyProtection="0">
      <alignment vertical="center"/>
    </xf>
    <xf numFmtId="0" fontId="53" fillId="53" borderId="22" applyNumberFormat="0" applyAlignment="0" applyProtection="0">
      <alignment vertical="center"/>
    </xf>
    <xf numFmtId="0" fontId="53" fillId="53" borderId="22" applyNumberFormat="0" applyAlignment="0" applyProtection="0">
      <alignment vertical="center"/>
    </xf>
    <xf numFmtId="0" fontId="53" fillId="53" borderId="22" applyNumberFormat="0" applyAlignment="0" applyProtection="0">
      <alignment vertical="center"/>
    </xf>
    <xf numFmtId="0" fontId="53" fillId="53" borderId="2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57" fillId="40" borderId="26" applyNumberFormat="0" applyAlignment="0" applyProtection="0">
      <alignment vertical="center"/>
    </xf>
    <xf numFmtId="0" fontId="57" fillId="40" borderId="26" applyNumberFormat="0" applyAlignment="0" applyProtection="0">
      <alignment vertical="center"/>
    </xf>
    <xf numFmtId="0" fontId="57" fillId="40" borderId="26" applyNumberFormat="0" applyAlignment="0" applyProtection="0">
      <alignment vertical="center"/>
    </xf>
    <xf numFmtId="0" fontId="57" fillId="40" borderId="26" applyNumberFormat="0" applyAlignment="0" applyProtection="0">
      <alignment vertical="center"/>
    </xf>
    <xf numFmtId="0" fontId="57" fillId="40" borderId="26" applyNumberFormat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59" fillId="56" borderId="25" applyNumberFormat="0" applyAlignment="0" applyProtection="0">
      <alignment vertical="center"/>
    </xf>
    <xf numFmtId="0" fontId="59" fillId="56" borderId="25" applyNumberFormat="0" applyAlignment="0" applyProtection="0">
      <alignment vertical="center"/>
    </xf>
    <xf numFmtId="0" fontId="59" fillId="56" borderId="25" applyNumberFormat="0" applyAlignment="0" applyProtection="0">
      <alignment vertical="center"/>
    </xf>
    <xf numFmtId="0" fontId="59" fillId="56" borderId="25" applyNumberFormat="0" applyAlignment="0" applyProtection="0">
      <alignment vertical="center"/>
    </xf>
    <xf numFmtId="0" fontId="59" fillId="56" borderId="25" applyNumberFormat="0" applyAlignment="0" applyProtection="0">
      <alignment vertical="center"/>
    </xf>
    <xf numFmtId="0" fontId="60" fillId="40" borderId="26" applyNumberFormat="0" applyAlignment="0" applyProtection="0">
      <alignment vertical="center"/>
    </xf>
    <xf numFmtId="0" fontId="60" fillId="40" borderId="26" applyNumberFormat="0" applyAlignment="0" applyProtection="0">
      <alignment vertical="center"/>
    </xf>
    <xf numFmtId="0" fontId="60" fillId="40" borderId="26" applyNumberFormat="0" applyAlignment="0" applyProtection="0">
      <alignment vertical="center"/>
    </xf>
    <xf numFmtId="0" fontId="60" fillId="40" borderId="26" applyNumberFormat="0" applyAlignment="0" applyProtection="0">
      <alignment vertical="center"/>
    </xf>
    <xf numFmtId="0" fontId="60" fillId="40" borderId="26" applyNumberForma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1" fillId="0" borderId="0" applyNumberFormat="0" applyFill="0" applyBorder="0" applyAlignment="0" applyProtection="0"/>
    <xf numFmtId="0" fontId="38" fillId="55" borderId="23" applyNumberFormat="0" applyFont="0" applyAlignment="0" applyProtection="0">
      <alignment vertical="center"/>
    </xf>
    <xf numFmtId="0" fontId="38" fillId="55" borderId="23" applyNumberFormat="0" applyFont="0" applyAlignment="0" applyProtection="0">
      <alignment vertical="center"/>
    </xf>
    <xf numFmtId="0" fontId="38" fillId="55" borderId="23" applyNumberFormat="0" applyFont="0" applyAlignment="0" applyProtection="0">
      <alignment vertical="center"/>
    </xf>
    <xf numFmtId="0" fontId="38" fillId="55" borderId="23" applyNumberFormat="0" applyFont="0" applyAlignment="0" applyProtection="0">
      <alignment vertical="center"/>
    </xf>
    <xf numFmtId="0" fontId="38" fillId="55" borderId="23" applyNumberFormat="0" applyFont="0" applyAlignment="0" applyProtection="0">
      <alignment vertical="center"/>
    </xf>
    <xf numFmtId="0" fontId="62" fillId="0" borderId="0"/>
    <xf numFmtId="38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20" fillId="0" borderId="0" xfId="42" applyFont="1" applyBorder="1" applyAlignment="1">
      <alignment horizontal="center"/>
    </xf>
    <xf numFmtId="0" fontId="23" fillId="0" borderId="0" xfId="43" applyAlignment="1"/>
    <xf numFmtId="0" fontId="22" fillId="0" borderId="14" xfId="42" applyFont="1" applyBorder="1" applyAlignment="1">
      <alignment horizontal="center" vertical="center"/>
    </xf>
    <xf numFmtId="0" fontId="23" fillId="33" borderId="0" xfId="43" applyFill="1" applyAlignment="1"/>
    <xf numFmtId="178" fontId="25" fillId="33" borderId="0" xfId="42" applyNumberFormat="1" applyFont="1" applyFill="1"/>
    <xf numFmtId="179" fontId="30" fillId="33" borderId="0" xfId="43" applyNumberFormat="1" applyFont="1" applyFill="1" applyAlignment="1">
      <alignment vertical="center"/>
    </xf>
    <xf numFmtId="4" fontId="0" fillId="34" borderId="0" xfId="0" applyNumberFormat="1" applyFill="1">
      <alignment vertical="center"/>
    </xf>
    <xf numFmtId="0" fontId="31" fillId="0" borderId="0" xfId="0" applyFont="1">
      <alignment vertical="center"/>
    </xf>
    <xf numFmtId="0" fontId="33" fillId="0" borderId="0" xfId="0" applyFont="1">
      <alignment vertical="center"/>
    </xf>
    <xf numFmtId="0" fontId="21" fillId="0" borderId="0" xfId="42" applyFont="1" applyBorder="1" applyAlignment="1">
      <alignment horizontal="left"/>
    </xf>
    <xf numFmtId="0" fontId="63" fillId="0" borderId="0" xfId="0" applyFont="1">
      <alignment vertical="center"/>
    </xf>
    <xf numFmtId="38" fontId="23" fillId="0" borderId="0" xfId="539" applyFont="1" applyAlignment="1"/>
    <xf numFmtId="38" fontId="23" fillId="33" borderId="0" xfId="539" applyFont="1" applyFill="1" applyAlignment="1"/>
    <xf numFmtId="0" fontId="0" fillId="0" borderId="27" xfId="0" applyBorder="1">
      <alignment vertical="center"/>
    </xf>
    <xf numFmtId="0" fontId="0" fillId="0" borderId="0" xfId="0" applyBorder="1">
      <alignment vertical="center"/>
    </xf>
    <xf numFmtId="4" fontId="64" fillId="0" borderId="0" xfId="0" applyNumberFormat="1" applyFont="1">
      <alignment vertical="center"/>
    </xf>
    <xf numFmtId="0" fontId="0" fillId="0" borderId="28" xfId="0" applyBorder="1">
      <alignment vertical="center"/>
    </xf>
    <xf numFmtId="0" fontId="64" fillId="0" borderId="29" xfId="0" applyFont="1" applyBorder="1">
      <alignment vertical="center"/>
    </xf>
    <xf numFmtId="4" fontId="65" fillId="0" borderId="29" xfId="0" applyNumberFormat="1" applyFont="1" applyBorder="1">
      <alignment vertical="center"/>
    </xf>
    <xf numFmtId="4" fontId="65" fillId="0" borderId="30" xfId="0" applyNumberFormat="1" applyFont="1" applyBorder="1">
      <alignment vertical="center"/>
    </xf>
    <xf numFmtId="0" fontId="0" fillId="0" borderId="31" xfId="0" applyBorder="1">
      <alignment vertical="center"/>
    </xf>
    <xf numFmtId="0" fontId="64" fillId="0" borderId="0" xfId="0" applyFont="1" applyBorder="1">
      <alignment vertical="center"/>
    </xf>
    <xf numFmtId="4" fontId="65" fillId="0" borderId="0" xfId="0" applyNumberFormat="1" applyFont="1" applyBorder="1">
      <alignment vertical="center"/>
    </xf>
    <xf numFmtId="4" fontId="65" fillId="0" borderId="32" xfId="0" applyNumberFormat="1" applyFont="1" applyBorder="1">
      <alignment vertical="center"/>
    </xf>
    <xf numFmtId="0" fontId="64" fillId="0" borderId="32" xfId="0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2" fillId="0" borderId="12" xfId="42" applyFont="1" applyBorder="1" applyAlignment="1">
      <alignment vertical="center"/>
    </xf>
    <xf numFmtId="0" fontId="22" fillId="33" borderId="42" xfId="42" applyFont="1" applyFill="1" applyBorder="1" applyAlignment="1">
      <alignment horizontal="center" vertical="center"/>
    </xf>
    <xf numFmtId="0" fontId="22" fillId="33" borderId="43" xfId="42" applyFont="1" applyFill="1" applyBorder="1" applyAlignment="1">
      <alignment horizontal="center" vertical="center"/>
    </xf>
    <xf numFmtId="0" fontId="22" fillId="0" borderId="44" xfId="42" applyFont="1" applyFill="1" applyBorder="1" applyAlignment="1">
      <alignment horizontal="center" vertical="center"/>
    </xf>
    <xf numFmtId="0" fontId="22" fillId="0" borderId="45" xfId="42" applyFont="1" applyFill="1" applyBorder="1" applyAlignment="1">
      <alignment horizontal="center" vertical="center"/>
    </xf>
    <xf numFmtId="0" fontId="22" fillId="0" borderId="46" xfId="42" applyFont="1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/>
    </xf>
    <xf numFmtId="0" fontId="19" fillId="33" borderId="47" xfId="42" applyFont="1" applyFill="1" applyBorder="1" applyAlignment="1">
      <alignment horizontal="center" vertical="center"/>
    </xf>
    <xf numFmtId="0" fontId="19" fillId="33" borderId="69" xfId="42" applyFont="1" applyFill="1" applyBorder="1" applyAlignment="1">
      <alignment horizontal="center" vertical="center"/>
    </xf>
    <xf numFmtId="0" fontId="25" fillId="33" borderId="70" xfId="42" applyFont="1" applyFill="1" applyBorder="1" applyAlignment="1">
      <alignment horizontal="left" vertical="center"/>
    </xf>
    <xf numFmtId="0" fontId="25" fillId="33" borderId="71" xfId="42" applyFont="1" applyFill="1" applyBorder="1" applyAlignment="1">
      <alignment horizontal="left" vertical="center"/>
    </xf>
    <xf numFmtId="0" fontId="25" fillId="33" borderId="75" xfId="42" applyFont="1" applyFill="1" applyBorder="1" applyAlignment="1">
      <alignment horizontal="left" vertical="center"/>
    </xf>
    <xf numFmtId="0" fontId="25" fillId="33" borderId="69" xfId="42" applyFont="1" applyFill="1" applyBorder="1" applyAlignment="1">
      <alignment horizontal="left" vertical="center"/>
    </xf>
    <xf numFmtId="0" fontId="28" fillId="33" borderId="47" xfId="42" applyFont="1" applyFill="1" applyBorder="1" applyAlignment="1">
      <alignment horizontal="center" vertical="center"/>
    </xf>
    <xf numFmtId="0" fontId="29" fillId="0" borderId="72" xfId="42" applyFont="1" applyFill="1" applyBorder="1" applyAlignment="1">
      <alignment horizontal="left" vertical="center"/>
    </xf>
    <xf numFmtId="0" fontId="29" fillId="33" borderId="72" xfId="42" applyFont="1" applyFill="1" applyBorder="1" applyAlignment="1">
      <alignment horizontal="left" vertical="center"/>
    </xf>
    <xf numFmtId="0" fontId="24" fillId="33" borderId="71" xfId="42" applyFont="1" applyFill="1" applyBorder="1" applyAlignment="1">
      <alignment horizontal="left" vertical="center"/>
    </xf>
    <xf numFmtId="0" fontId="29" fillId="33" borderId="75" xfId="42" applyFont="1" applyFill="1" applyBorder="1" applyAlignment="1">
      <alignment horizontal="left" vertical="center"/>
    </xf>
    <xf numFmtId="0" fontId="28" fillId="33" borderId="47" xfId="42" applyFont="1" applyFill="1" applyBorder="1" applyAlignment="1">
      <alignment horizontal="left" vertical="center"/>
    </xf>
    <xf numFmtId="176" fontId="25" fillId="0" borderId="0" xfId="42" applyNumberFormat="1" applyFont="1" applyBorder="1" applyAlignment="1">
      <alignment horizontal="center" vertical="center"/>
    </xf>
    <xf numFmtId="0" fontId="22" fillId="33" borderId="0" xfId="42" applyFont="1" applyFill="1" applyBorder="1" applyAlignment="1">
      <alignment horizontal="center" vertical="center"/>
    </xf>
    <xf numFmtId="177" fontId="26" fillId="33" borderId="0" xfId="42" applyNumberFormat="1" applyFont="1" applyFill="1" applyBorder="1" applyAlignment="1">
      <alignment horizontal="center" vertical="center"/>
    </xf>
    <xf numFmtId="177" fontId="27" fillId="33" borderId="0" xfId="42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right"/>
    </xf>
    <xf numFmtId="0" fontId="25" fillId="0" borderId="74" xfId="42" applyFont="1" applyBorder="1" applyAlignment="1">
      <alignment horizontal="right" vertical="center"/>
    </xf>
    <xf numFmtId="0" fontId="25" fillId="0" borderId="73" xfId="42" applyFont="1" applyBorder="1" applyAlignment="1">
      <alignment horizontal="left" vertical="center"/>
    </xf>
    <xf numFmtId="0" fontId="22" fillId="0" borderId="67" xfId="42" applyFont="1" applyBorder="1" applyAlignment="1">
      <alignment vertical="center"/>
    </xf>
    <xf numFmtId="0" fontId="22" fillId="0" borderId="44" xfId="42" applyFont="1" applyBorder="1" applyAlignment="1">
      <alignment horizontal="center" vertical="center"/>
    </xf>
    <xf numFmtId="0" fontId="22" fillId="33" borderId="45" xfId="42" applyFont="1" applyFill="1" applyBorder="1" applyAlignment="1">
      <alignment horizontal="center" vertical="center"/>
    </xf>
    <xf numFmtId="0" fontId="22" fillId="33" borderId="46" xfId="42" applyFont="1" applyFill="1" applyBorder="1" applyAlignment="1">
      <alignment horizontal="center" vertical="center"/>
    </xf>
    <xf numFmtId="0" fontId="22" fillId="33" borderId="44" xfId="42" applyFont="1" applyFill="1" applyBorder="1" applyAlignment="1">
      <alignment horizontal="center" vertical="center"/>
    </xf>
    <xf numFmtId="177" fontId="27" fillId="0" borderId="0" xfId="42" applyNumberFormat="1" applyFont="1" applyFill="1" applyBorder="1" applyAlignment="1">
      <alignment horizontal="center" vertical="center"/>
    </xf>
    <xf numFmtId="0" fontId="22" fillId="33" borderId="11" xfId="42" applyFont="1" applyFill="1" applyBorder="1" applyAlignment="1">
      <alignment horizontal="center" vertical="center"/>
    </xf>
    <xf numFmtId="0" fontId="25" fillId="34" borderId="71" xfId="42" applyFont="1" applyFill="1" applyBorder="1" applyAlignment="1">
      <alignment horizontal="left" vertical="center"/>
    </xf>
    <xf numFmtId="0" fontId="22" fillId="57" borderId="66" xfId="42" applyFont="1" applyFill="1" applyBorder="1" applyAlignment="1">
      <alignment horizontal="center" vertical="center"/>
    </xf>
    <xf numFmtId="0" fontId="22" fillId="57" borderId="68" xfId="42" applyFont="1" applyFill="1" applyBorder="1" applyAlignment="1">
      <alignment horizontal="center" vertical="center"/>
    </xf>
    <xf numFmtId="0" fontId="22" fillId="58" borderId="66" xfId="42" applyFont="1" applyFill="1" applyBorder="1" applyAlignment="1">
      <alignment horizontal="center" vertical="center"/>
    </xf>
    <xf numFmtId="0" fontId="22" fillId="58" borderId="68" xfId="42" applyFont="1" applyFill="1" applyBorder="1" applyAlignment="1">
      <alignment horizontal="center" vertical="center"/>
    </xf>
    <xf numFmtId="0" fontId="0" fillId="57" borderId="37" xfId="0" applyFill="1" applyBorder="1" applyAlignment="1">
      <alignment horizontal="center" vertical="center"/>
    </xf>
    <xf numFmtId="0" fontId="0" fillId="57" borderId="38" xfId="0" applyFill="1" applyBorder="1" applyAlignment="1">
      <alignment horizontal="center" vertical="center"/>
    </xf>
    <xf numFmtId="0" fontId="0" fillId="57" borderId="39" xfId="0" applyFill="1" applyBorder="1" applyAlignment="1">
      <alignment horizontal="center" vertical="center"/>
    </xf>
    <xf numFmtId="0" fontId="22" fillId="57" borderId="40" xfId="42" applyFont="1" applyFill="1" applyBorder="1" applyAlignment="1">
      <alignment horizontal="center" vertical="center"/>
    </xf>
    <xf numFmtId="0" fontId="22" fillId="57" borderId="41" xfId="42" applyFont="1" applyFill="1" applyBorder="1" applyAlignment="1">
      <alignment horizontal="center" vertical="center"/>
    </xf>
    <xf numFmtId="0" fontId="22" fillId="57" borderId="37" xfId="42" applyFont="1" applyFill="1" applyBorder="1" applyAlignment="1">
      <alignment horizontal="center" vertical="center"/>
    </xf>
    <xf numFmtId="0" fontId="22" fillId="57" borderId="38" xfId="42" applyFont="1" applyFill="1" applyBorder="1" applyAlignment="1">
      <alignment horizontal="center" vertical="center"/>
    </xf>
    <xf numFmtId="0" fontId="22" fillId="57" borderId="39" xfId="42" applyFont="1" applyFill="1" applyBorder="1" applyAlignment="1">
      <alignment horizontal="center" vertical="center"/>
    </xf>
    <xf numFmtId="43" fontId="28" fillId="33" borderId="15" xfId="540" applyFont="1" applyFill="1" applyBorder="1" applyAlignment="1">
      <alignment horizontal="left" vertical="center"/>
    </xf>
    <xf numFmtId="43" fontId="28" fillId="33" borderId="16" xfId="540" applyFont="1" applyFill="1" applyBorder="1" applyAlignment="1">
      <alignment horizontal="left" vertical="center"/>
    </xf>
    <xf numFmtId="43" fontId="28" fillId="33" borderId="76" xfId="540" applyFont="1" applyFill="1" applyBorder="1" applyAlignment="1">
      <alignment horizontal="left" vertical="center"/>
    </xf>
    <xf numFmtId="43" fontId="28" fillId="33" borderId="56" xfId="540" applyFont="1" applyFill="1" applyBorder="1" applyAlignment="1">
      <alignment horizontal="left" vertical="center"/>
    </xf>
    <xf numFmtId="43" fontId="28" fillId="33" borderId="48" xfId="540" applyFont="1" applyFill="1" applyBorder="1" applyAlignment="1">
      <alignment horizontal="left" vertical="center"/>
    </xf>
    <xf numFmtId="43" fontId="28" fillId="33" borderId="47" xfId="540" applyFont="1" applyFill="1" applyBorder="1" applyAlignment="1">
      <alignment horizontal="left" vertical="center"/>
    </xf>
    <xf numFmtId="43" fontId="28" fillId="33" borderId="52" xfId="540" applyFont="1" applyFill="1" applyBorder="1" applyAlignment="1">
      <alignment horizontal="left" vertical="center"/>
    </xf>
    <xf numFmtId="43" fontId="19" fillId="33" borderId="42" xfId="540" applyFont="1" applyFill="1" applyBorder="1" applyAlignment="1">
      <alignment horizontal="center" vertical="center"/>
    </xf>
    <xf numFmtId="43" fontId="19" fillId="33" borderId="65" xfId="540" applyFont="1" applyFill="1" applyBorder="1" applyAlignment="1">
      <alignment horizontal="center" vertical="center"/>
    </xf>
    <xf numFmtId="43" fontId="19" fillId="33" borderId="32" xfId="540" applyFont="1" applyFill="1" applyBorder="1" applyAlignment="1">
      <alignment horizontal="center" vertical="center"/>
    </xf>
    <xf numFmtId="43" fontId="19" fillId="33" borderId="43" xfId="540" applyFont="1" applyFill="1" applyBorder="1" applyAlignment="1">
      <alignment horizontal="center" vertical="center"/>
    </xf>
    <xf numFmtId="43" fontId="19" fillId="33" borderId="0" xfId="540" applyFont="1" applyFill="1" applyBorder="1" applyAlignment="1">
      <alignment horizontal="center" vertical="center"/>
    </xf>
    <xf numFmtId="43" fontId="19" fillId="33" borderId="14" xfId="540" applyFont="1" applyFill="1" applyBorder="1" applyAlignment="1">
      <alignment horizontal="center" vertical="center"/>
    </xf>
    <xf numFmtId="43" fontId="19" fillId="33" borderId="69" xfId="540" applyFont="1" applyFill="1" applyBorder="1" applyAlignment="1">
      <alignment horizontal="center" vertical="center"/>
    </xf>
    <xf numFmtId="43" fontId="25" fillId="33" borderId="57" xfId="540" applyFont="1" applyFill="1" applyBorder="1" applyAlignment="1">
      <alignment horizontal="left" vertical="center"/>
    </xf>
    <xf numFmtId="43" fontId="25" fillId="33" borderId="17" xfId="540" applyFont="1" applyFill="1" applyBorder="1" applyAlignment="1">
      <alignment horizontal="left" vertical="center"/>
    </xf>
    <xf numFmtId="43" fontId="25" fillId="33" borderId="58" xfId="540" applyFont="1" applyFill="1" applyBorder="1" applyAlignment="1">
      <alignment horizontal="left" vertical="center"/>
    </xf>
    <xf numFmtId="43" fontId="25" fillId="33" borderId="49" xfId="540" applyFont="1" applyFill="1" applyBorder="1" applyAlignment="1">
      <alignment horizontal="left" vertical="center"/>
    </xf>
    <xf numFmtId="43" fontId="25" fillId="33" borderId="70" xfId="540" applyFont="1" applyFill="1" applyBorder="1" applyAlignment="1">
      <alignment horizontal="left" vertical="center"/>
    </xf>
    <xf numFmtId="43" fontId="25" fillId="33" borderId="53" xfId="540" applyFont="1" applyFill="1" applyBorder="1" applyAlignment="1">
      <alignment horizontal="left" vertical="center"/>
    </xf>
    <xf numFmtId="43" fontId="25" fillId="33" borderId="59" xfId="540" applyFont="1" applyFill="1" applyBorder="1" applyAlignment="1">
      <alignment horizontal="left" vertical="center"/>
    </xf>
    <xf numFmtId="43" fontId="25" fillId="33" borderId="18" xfId="540" applyFont="1" applyFill="1" applyBorder="1" applyAlignment="1">
      <alignment horizontal="left" vertical="center"/>
    </xf>
    <xf numFmtId="43" fontId="25" fillId="33" borderId="60" xfId="540" applyFont="1" applyFill="1" applyBorder="1" applyAlignment="1">
      <alignment horizontal="left" vertical="center"/>
    </xf>
    <xf numFmtId="43" fontId="25" fillId="33" borderId="50" xfId="540" applyFont="1" applyFill="1" applyBorder="1" applyAlignment="1">
      <alignment horizontal="left" vertical="center"/>
    </xf>
    <xf numFmtId="43" fontId="25" fillId="33" borderId="71" xfId="540" applyFont="1" applyFill="1" applyBorder="1" applyAlignment="1">
      <alignment horizontal="left" vertical="center"/>
    </xf>
    <xf numFmtId="43" fontId="25" fillId="33" borderId="54" xfId="540" applyFont="1" applyFill="1" applyBorder="1" applyAlignment="1">
      <alignment horizontal="left" vertical="center"/>
    </xf>
    <xf numFmtId="43" fontId="25" fillId="33" borderId="77" xfId="540" applyFont="1" applyFill="1" applyBorder="1" applyAlignment="1">
      <alignment horizontal="left" vertical="center"/>
    </xf>
    <xf numFmtId="43" fontId="25" fillId="33" borderId="19" xfId="540" applyFont="1" applyFill="1" applyBorder="1" applyAlignment="1">
      <alignment horizontal="left" vertical="center"/>
    </xf>
    <xf numFmtId="43" fontId="25" fillId="33" borderId="78" xfId="540" applyFont="1" applyFill="1" applyBorder="1" applyAlignment="1">
      <alignment horizontal="left" vertical="center"/>
    </xf>
    <xf numFmtId="43" fontId="25" fillId="33" borderId="63" xfId="540" applyFont="1" applyFill="1" applyBorder="1" applyAlignment="1">
      <alignment horizontal="left" vertical="center"/>
    </xf>
    <xf numFmtId="43" fontId="25" fillId="33" borderId="75" xfId="540" applyFont="1" applyFill="1" applyBorder="1" applyAlignment="1">
      <alignment horizontal="left" vertical="center"/>
    </xf>
    <xf numFmtId="43" fontId="25" fillId="33" borderId="80" xfId="540" applyFont="1" applyFill="1" applyBorder="1" applyAlignment="1">
      <alignment horizontal="left" vertical="center"/>
    </xf>
    <xf numFmtId="43" fontId="25" fillId="33" borderId="42" xfId="540" applyFont="1" applyFill="1" applyBorder="1" applyAlignment="1">
      <alignment horizontal="left" vertical="center"/>
    </xf>
    <xf numFmtId="43" fontId="25" fillId="33" borderId="65" xfId="540" applyFont="1" applyFill="1" applyBorder="1" applyAlignment="1">
      <alignment horizontal="left" vertical="center"/>
    </xf>
    <xf numFmtId="43" fontId="25" fillId="33" borderId="32" xfId="540" applyFont="1" applyFill="1" applyBorder="1" applyAlignment="1">
      <alignment horizontal="left" vertical="center"/>
    </xf>
    <xf numFmtId="43" fontId="25" fillId="33" borderId="43" xfId="540" applyFont="1" applyFill="1" applyBorder="1" applyAlignment="1">
      <alignment horizontal="left" vertical="center"/>
    </xf>
    <xf numFmtId="43" fontId="25" fillId="33" borderId="0" xfId="540" applyFont="1" applyFill="1" applyBorder="1" applyAlignment="1">
      <alignment horizontal="left" vertical="center"/>
    </xf>
    <xf numFmtId="43" fontId="25" fillId="33" borderId="14" xfId="540" applyFont="1" applyFill="1" applyBorder="1" applyAlignment="1">
      <alignment horizontal="left" vertical="center"/>
    </xf>
    <xf numFmtId="43" fontId="25" fillId="33" borderId="69" xfId="540" applyFont="1" applyFill="1" applyBorder="1" applyAlignment="1">
      <alignment horizontal="left" vertical="center"/>
    </xf>
    <xf numFmtId="43" fontId="29" fillId="0" borderId="61" xfId="540" applyFont="1" applyFill="1" applyBorder="1" applyAlignment="1">
      <alignment horizontal="left" vertical="center"/>
    </xf>
    <xf numFmtId="43" fontId="29" fillId="0" borderId="20" xfId="540" applyFont="1" applyFill="1" applyBorder="1" applyAlignment="1">
      <alignment horizontal="left" vertical="center"/>
    </xf>
    <xf numFmtId="43" fontId="29" fillId="0" borderId="62" xfId="540" applyFont="1" applyFill="1" applyBorder="1" applyAlignment="1">
      <alignment horizontal="left" vertical="center"/>
    </xf>
    <xf numFmtId="43" fontId="29" fillId="0" borderId="51" xfId="540" applyFont="1" applyFill="1" applyBorder="1" applyAlignment="1">
      <alignment horizontal="left" vertical="center"/>
    </xf>
    <xf numFmtId="43" fontId="29" fillId="0" borderId="72" xfId="540" applyFont="1" applyFill="1" applyBorder="1" applyAlignment="1">
      <alignment horizontal="left" vertical="center"/>
    </xf>
    <xf numFmtId="43" fontId="29" fillId="0" borderId="55" xfId="540" applyFont="1" applyFill="1" applyBorder="1" applyAlignment="1">
      <alignment horizontal="left" vertical="center"/>
    </xf>
    <xf numFmtId="43" fontId="29" fillId="33" borderId="61" xfId="540" applyFont="1" applyFill="1" applyBorder="1" applyAlignment="1">
      <alignment horizontal="left" vertical="center"/>
    </xf>
    <xf numFmtId="43" fontId="29" fillId="33" borderId="20" xfId="540" applyFont="1" applyFill="1" applyBorder="1" applyAlignment="1">
      <alignment horizontal="left" vertical="center"/>
    </xf>
    <xf numFmtId="43" fontId="29" fillId="33" borderId="62" xfId="540" applyFont="1" applyFill="1" applyBorder="1" applyAlignment="1">
      <alignment horizontal="left" vertical="center"/>
    </xf>
    <xf numFmtId="43" fontId="29" fillId="33" borderId="51" xfId="540" applyFont="1" applyFill="1" applyBorder="1" applyAlignment="1">
      <alignment horizontal="left" vertical="center"/>
    </xf>
    <xf numFmtId="43" fontId="29" fillId="33" borderId="72" xfId="540" applyFont="1" applyFill="1" applyBorder="1" applyAlignment="1">
      <alignment horizontal="left" vertical="center"/>
    </xf>
    <xf numFmtId="43" fontId="29" fillId="33" borderId="55" xfId="540" applyFont="1" applyFill="1" applyBorder="1" applyAlignment="1">
      <alignment horizontal="left" vertical="center"/>
    </xf>
    <xf numFmtId="43" fontId="29" fillId="33" borderId="77" xfId="540" applyFont="1" applyFill="1" applyBorder="1" applyAlignment="1">
      <alignment horizontal="left" vertical="center"/>
    </xf>
    <xf numFmtId="43" fontId="29" fillId="33" borderId="19" xfId="540" applyFont="1" applyFill="1" applyBorder="1" applyAlignment="1">
      <alignment horizontal="left" vertical="center"/>
    </xf>
    <xf numFmtId="43" fontId="29" fillId="33" borderId="78" xfId="540" applyFont="1" applyFill="1" applyBorder="1" applyAlignment="1">
      <alignment horizontal="left" vertical="center"/>
    </xf>
    <xf numFmtId="43" fontId="29" fillId="33" borderId="63" xfId="540" applyFont="1" applyFill="1" applyBorder="1" applyAlignment="1">
      <alignment horizontal="left" vertical="center"/>
    </xf>
    <xf numFmtId="43" fontId="29" fillId="33" borderId="75" xfId="540" applyFont="1" applyFill="1" applyBorder="1" applyAlignment="1">
      <alignment horizontal="left" vertical="center"/>
    </xf>
    <xf numFmtId="43" fontId="29" fillId="33" borderId="80" xfId="540" applyFont="1" applyFill="1" applyBorder="1" applyAlignment="1">
      <alignment horizontal="left" vertical="center"/>
    </xf>
    <xf numFmtId="43" fontId="25" fillId="33" borderId="13" xfId="540" applyFont="1" applyFill="1" applyBorder="1" applyAlignment="1">
      <alignment horizontal="left" vertical="center"/>
    </xf>
    <xf numFmtId="43" fontId="25" fillId="33" borderId="21" xfId="540" applyFont="1" applyFill="1" applyBorder="1" applyAlignment="1">
      <alignment horizontal="left" vertical="center"/>
    </xf>
    <xf numFmtId="43" fontId="25" fillId="33" borderId="79" xfId="540" applyFont="1" applyFill="1" applyBorder="1" applyAlignment="1">
      <alignment horizontal="left" vertical="center"/>
    </xf>
    <xf numFmtId="43" fontId="25" fillId="33" borderId="64" xfId="540" applyFont="1" applyFill="1" applyBorder="1" applyAlignment="1">
      <alignment horizontal="left" vertical="center"/>
    </xf>
    <xf numFmtId="181" fontId="0" fillId="0" borderId="0" xfId="540" applyNumberFormat="1" applyFont="1" applyAlignment="1"/>
    <xf numFmtId="181" fontId="0" fillId="0" borderId="0" xfId="540" applyNumberFormat="1" applyFont="1" applyAlignment="1">
      <alignment horizontal="right"/>
    </xf>
    <xf numFmtId="181" fontId="22" fillId="57" borderId="37" xfId="540" applyNumberFormat="1" applyFont="1" applyFill="1" applyBorder="1" applyAlignment="1">
      <alignment horizontal="center" vertical="center"/>
    </xf>
    <xf numFmtId="181" fontId="22" fillId="57" borderId="38" xfId="540" applyNumberFormat="1" applyFont="1" applyFill="1" applyBorder="1" applyAlignment="1">
      <alignment horizontal="center" vertical="center"/>
    </xf>
    <xf numFmtId="181" fontId="22" fillId="57" borderId="39" xfId="540" applyNumberFormat="1" applyFont="1" applyFill="1" applyBorder="1" applyAlignment="1">
      <alignment horizontal="center" vertical="center"/>
    </xf>
    <xf numFmtId="181" fontId="22" fillId="57" borderId="40" xfId="540" applyNumberFormat="1" applyFont="1" applyFill="1" applyBorder="1" applyAlignment="1">
      <alignment horizontal="center" vertical="center"/>
    </xf>
    <xf numFmtId="181" fontId="22" fillId="57" borderId="41" xfId="540" applyNumberFormat="1" applyFont="1" applyFill="1" applyBorder="1" applyAlignment="1">
      <alignment horizontal="center" vertical="center"/>
    </xf>
    <xf numFmtId="181" fontId="22" fillId="57" borderId="66" xfId="540" applyNumberFormat="1" applyFont="1" applyFill="1" applyBorder="1" applyAlignment="1">
      <alignment horizontal="center" vertical="center"/>
    </xf>
    <xf numFmtId="181" fontId="0" fillId="57" borderId="38" xfId="540" applyNumberFormat="1" applyFont="1" applyFill="1" applyBorder="1" applyAlignment="1">
      <alignment horizontal="center" vertical="center"/>
    </xf>
    <xf numFmtId="181" fontId="0" fillId="57" borderId="39" xfId="540" applyNumberFormat="1" applyFont="1" applyFill="1" applyBorder="1" applyAlignment="1">
      <alignment horizontal="center" vertical="center"/>
    </xf>
    <xf numFmtId="181" fontId="0" fillId="57" borderId="37" xfId="540" applyNumberFormat="1" applyFont="1" applyFill="1" applyBorder="1" applyAlignment="1">
      <alignment horizontal="center" vertical="center"/>
    </xf>
    <xf numFmtId="181" fontId="22" fillId="58" borderId="66" xfId="540" applyNumberFormat="1" applyFont="1" applyFill="1" applyBorder="1" applyAlignment="1">
      <alignment horizontal="center" vertical="center"/>
    </xf>
    <xf numFmtId="181" fontId="22" fillId="33" borderId="42" xfId="540" applyNumberFormat="1" applyFont="1" applyFill="1" applyBorder="1" applyAlignment="1">
      <alignment horizontal="center" vertical="center"/>
    </xf>
    <xf numFmtId="181" fontId="22" fillId="0" borderId="14" xfId="540" applyNumberFormat="1" applyFont="1" applyBorder="1" applyAlignment="1">
      <alignment horizontal="center" vertical="center"/>
    </xf>
    <xf numFmtId="181" fontId="22" fillId="0" borderId="12" xfId="540" applyNumberFormat="1" applyFont="1" applyBorder="1" applyAlignment="1">
      <alignment vertical="center"/>
    </xf>
    <xf numFmtId="181" fontId="22" fillId="0" borderId="67" xfId="540" applyNumberFormat="1" applyFont="1" applyBorder="1" applyAlignment="1">
      <alignment vertical="center"/>
    </xf>
    <xf numFmtId="181" fontId="22" fillId="33" borderId="43" xfId="540" applyNumberFormat="1" applyFont="1" applyFill="1" applyBorder="1" applyAlignment="1">
      <alignment horizontal="center" vertical="center"/>
    </xf>
    <xf numFmtId="181" fontId="22" fillId="0" borderId="44" xfId="540" applyNumberFormat="1" applyFont="1" applyFill="1" applyBorder="1" applyAlignment="1">
      <alignment horizontal="center" vertical="center"/>
    </xf>
    <xf numFmtId="181" fontId="22" fillId="0" borderId="45" xfId="540" applyNumberFormat="1" applyFont="1" applyFill="1" applyBorder="1" applyAlignment="1">
      <alignment horizontal="center" vertical="center"/>
    </xf>
    <xf numFmtId="181" fontId="22" fillId="0" borderId="10" xfId="540" applyNumberFormat="1" applyFont="1" applyFill="1" applyBorder="1" applyAlignment="1">
      <alignment horizontal="center" vertical="center"/>
    </xf>
    <xf numFmtId="181" fontId="22" fillId="0" borderId="46" xfId="540" applyNumberFormat="1" applyFont="1" applyFill="1" applyBorder="1" applyAlignment="1">
      <alignment horizontal="center" vertical="center"/>
    </xf>
    <xf numFmtId="181" fontId="22" fillId="57" borderId="68" xfId="540" applyNumberFormat="1" applyFont="1" applyFill="1" applyBorder="1" applyAlignment="1">
      <alignment horizontal="center" vertical="center"/>
    </xf>
    <xf numFmtId="181" fontId="22" fillId="0" borderId="44" xfId="540" applyNumberFormat="1" applyFont="1" applyBorder="1" applyAlignment="1">
      <alignment horizontal="center" vertical="center"/>
    </xf>
    <xf numFmtId="181" fontId="22" fillId="33" borderId="45" xfId="540" applyNumberFormat="1" applyFont="1" applyFill="1" applyBorder="1" applyAlignment="1">
      <alignment horizontal="center" vertical="center"/>
    </xf>
    <xf numFmtId="181" fontId="22" fillId="33" borderId="46" xfId="540" applyNumberFormat="1" applyFont="1" applyFill="1" applyBorder="1" applyAlignment="1">
      <alignment horizontal="center" vertical="center"/>
    </xf>
    <xf numFmtId="181" fontId="22" fillId="33" borderId="44" xfId="540" applyNumberFormat="1" applyFont="1" applyFill="1" applyBorder="1" applyAlignment="1">
      <alignment horizontal="center" vertical="center"/>
    </xf>
    <xf numFmtId="181" fontId="22" fillId="33" borderId="11" xfId="540" applyNumberFormat="1" applyFont="1" applyFill="1" applyBorder="1" applyAlignment="1">
      <alignment horizontal="center" vertical="center"/>
    </xf>
    <xf numFmtId="181" fontId="22" fillId="58" borderId="68" xfId="540" applyNumberFormat="1" applyFont="1" applyFill="1" applyBorder="1" applyAlignment="1">
      <alignment horizontal="center" vertical="center"/>
    </xf>
    <xf numFmtId="181" fontId="28" fillId="33" borderId="15" xfId="540" applyNumberFormat="1" applyFont="1" applyFill="1" applyBorder="1" applyAlignment="1">
      <alignment horizontal="left" vertical="center"/>
    </xf>
    <xf numFmtId="181" fontId="28" fillId="33" borderId="16" xfId="540" applyNumberFormat="1" applyFont="1" applyFill="1" applyBorder="1" applyAlignment="1">
      <alignment horizontal="left" vertical="center"/>
    </xf>
    <xf numFmtId="181" fontId="28" fillId="33" borderId="76" xfId="540" applyNumberFormat="1" applyFont="1" applyFill="1" applyBorder="1" applyAlignment="1">
      <alignment horizontal="left" vertical="center"/>
    </xf>
    <xf numFmtId="181" fontId="28" fillId="33" borderId="56" xfId="540" applyNumberFormat="1" applyFont="1" applyFill="1" applyBorder="1" applyAlignment="1">
      <alignment horizontal="left" vertical="center"/>
    </xf>
    <xf numFmtId="181" fontId="28" fillId="33" borderId="48" xfId="540" applyNumberFormat="1" applyFont="1" applyFill="1" applyBorder="1" applyAlignment="1">
      <alignment horizontal="left" vertical="center"/>
    </xf>
    <xf numFmtId="181" fontId="28" fillId="33" borderId="47" xfId="540" applyNumberFormat="1" applyFont="1" applyFill="1" applyBorder="1" applyAlignment="1">
      <alignment horizontal="left" vertical="center"/>
    </xf>
    <xf numFmtId="181" fontId="28" fillId="33" borderId="52" xfId="540" applyNumberFormat="1" applyFont="1" applyFill="1" applyBorder="1" applyAlignment="1">
      <alignment horizontal="left" vertical="center"/>
    </xf>
    <xf numFmtId="181" fontId="19" fillId="33" borderId="42" xfId="540" applyNumberFormat="1" applyFont="1" applyFill="1" applyBorder="1" applyAlignment="1">
      <alignment horizontal="center" vertical="center"/>
    </xf>
    <xf numFmtId="181" fontId="19" fillId="33" borderId="65" xfId="540" applyNumberFormat="1" applyFont="1" applyFill="1" applyBorder="1" applyAlignment="1">
      <alignment horizontal="center" vertical="center"/>
    </xf>
    <xf numFmtId="181" fontId="19" fillId="33" borderId="32" xfId="540" applyNumberFormat="1" applyFont="1" applyFill="1" applyBorder="1" applyAlignment="1">
      <alignment horizontal="center" vertical="center"/>
    </xf>
    <xf numFmtId="181" fontId="19" fillId="33" borderId="43" xfId="540" applyNumberFormat="1" applyFont="1" applyFill="1" applyBorder="1" applyAlignment="1">
      <alignment horizontal="center" vertical="center"/>
    </xf>
    <xf numFmtId="181" fontId="19" fillId="33" borderId="0" xfId="540" applyNumberFormat="1" applyFont="1" applyFill="1" applyBorder="1" applyAlignment="1">
      <alignment horizontal="center" vertical="center"/>
    </xf>
    <xf numFmtId="181" fontId="19" fillId="33" borderId="14" xfId="540" applyNumberFormat="1" applyFont="1" applyFill="1" applyBorder="1" applyAlignment="1">
      <alignment horizontal="center" vertical="center"/>
    </xf>
    <xf numFmtId="181" fontId="19" fillId="33" borderId="69" xfId="540" applyNumberFormat="1" applyFont="1" applyFill="1" applyBorder="1" applyAlignment="1">
      <alignment horizontal="center" vertical="center"/>
    </xf>
    <xf numFmtId="181" fontId="25" fillId="33" borderId="57" xfId="540" applyNumberFormat="1" applyFont="1" applyFill="1" applyBorder="1" applyAlignment="1">
      <alignment horizontal="left" vertical="center"/>
    </xf>
    <xf numFmtId="181" fontId="25" fillId="33" borderId="17" xfId="540" applyNumberFormat="1" applyFont="1" applyFill="1" applyBorder="1" applyAlignment="1">
      <alignment horizontal="left" vertical="center"/>
    </xf>
    <xf numFmtId="181" fontId="25" fillId="33" borderId="58" xfId="540" applyNumberFormat="1" applyFont="1" applyFill="1" applyBorder="1" applyAlignment="1">
      <alignment horizontal="left" vertical="center"/>
    </xf>
    <xf numFmtId="181" fontId="25" fillId="33" borderId="49" xfId="540" applyNumberFormat="1" applyFont="1" applyFill="1" applyBorder="1" applyAlignment="1">
      <alignment horizontal="left" vertical="center"/>
    </xf>
    <xf numFmtId="181" fontId="25" fillId="33" borderId="70" xfId="540" applyNumberFormat="1" applyFont="1" applyFill="1" applyBorder="1" applyAlignment="1">
      <alignment horizontal="left" vertical="center"/>
    </xf>
    <xf numFmtId="181" fontId="25" fillId="33" borderId="53" xfId="540" applyNumberFormat="1" applyFont="1" applyFill="1" applyBorder="1" applyAlignment="1">
      <alignment horizontal="left" vertical="center"/>
    </xf>
    <xf numFmtId="181" fontId="25" fillId="33" borderId="59" xfId="540" applyNumberFormat="1" applyFont="1" applyFill="1" applyBorder="1" applyAlignment="1">
      <alignment horizontal="left" vertical="center"/>
    </xf>
    <xf numFmtId="181" fontId="25" fillId="33" borderId="18" xfId="540" applyNumberFormat="1" applyFont="1" applyFill="1" applyBorder="1" applyAlignment="1">
      <alignment horizontal="left" vertical="center"/>
    </xf>
    <xf numFmtId="181" fontId="25" fillId="33" borderId="60" xfId="540" applyNumberFormat="1" applyFont="1" applyFill="1" applyBorder="1" applyAlignment="1">
      <alignment horizontal="left" vertical="center"/>
    </xf>
    <xf numFmtId="181" fontId="25" fillId="33" borderId="50" xfId="540" applyNumberFormat="1" applyFont="1" applyFill="1" applyBorder="1" applyAlignment="1">
      <alignment horizontal="left" vertical="center"/>
    </xf>
    <xf numFmtId="181" fontId="25" fillId="33" borderId="71" xfId="540" applyNumberFormat="1" applyFont="1" applyFill="1" applyBorder="1" applyAlignment="1">
      <alignment horizontal="left" vertical="center"/>
    </xf>
    <xf numFmtId="181" fontId="25" fillId="33" borderId="54" xfId="540" applyNumberFormat="1" applyFont="1" applyFill="1" applyBorder="1" applyAlignment="1">
      <alignment horizontal="left" vertical="center"/>
    </xf>
    <xf numFmtId="181" fontId="25" fillId="33" borderId="77" xfId="540" applyNumberFormat="1" applyFont="1" applyFill="1" applyBorder="1" applyAlignment="1">
      <alignment horizontal="left" vertical="center"/>
    </xf>
    <xf numFmtId="181" fontId="25" fillId="33" borderId="19" xfId="540" applyNumberFormat="1" applyFont="1" applyFill="1" applyBorder="1" applyAlignment="1">
      <alignment horizontal="left" vertical="center"/>
    </xf>
    <xf numFmtId="181" fontId="25" fillId="33" borderId="78" xfId="540" applyNumberFormat="1" applyFont="1" applyFill="1" applyBorder="1" applyAlignment="1">
      <alignment horizontal="left" vertical="center"/>
    </xf>
    <xf numFmtId="181" fontId="25" fillId="33" borderId="63" xfId="540" applyNumberFormat="1" applyFont="1" applyFill="1" applyBorder="1" applyAlignment="1">
      <alignment horizontal="left" vertical="center"/>
    </xf>
    <xf numFmtId="181" fontId="25" fillId="33" borderId="75" xfId="540" applyNumberFormat="1" applyFont="1" applyFill="1" applyBorder="1" applyAlignment="1">
      <alignment horizontal="left" vertical="center"/>
    </xf>
    <xf numFmtId="181" fontId="25" fillId="33" borderId="80" xfId="540" applyNumberFormat="1" applyFont="1" applyFill="1" applyBorder="1" applyAlignment="1">
      <alignment horizontal="left" vertical="center"/>
    </xf>
    <xf numFmtId="181" fontId="25" fillId="33" borderId="42" xfId="540" applyNumberFormat="1" applyFont="1" applyFill="1" applyBorder="1" applyAlignment="1">
      <alignment horizontal="left" vertical="center"/>
    </xf>
    <xf numFmtId="181" fontId="25" fillId="33" borderId="65" xfId="540" applyNumberFormat="1" applyFont="1" applyFill="1" applyBorder="1" applyAlignment="1">
      <alignment horizontal="left" vertical="center"/>
    </xf>
    <xf numFmtId="181" fontId="25" fillId="33" borderId="32" xfId="540" applyNumberFormat="1" applyFont="1" applyFill="1" applyBorder="1" applyAlignment="1">
      <alignment horizontal="left" vertical="center"/>
    </xf>
    <xf numFmtId="181" fontId="25" fillId="33" borderId="43" xfId="540" applyNumberFormat="1" applyFont="1" applyFill="1" applyBorder="1" applyAlignment="1">
      <alignment horizontal="left" vertical="center"/>
    </xf>
    <xf numFmtId="181" fontId="25" fillId="33" borderId="0" xfId="540" applyNumberFormat="1" applyFont="1" applyFill="1" applyBorder="1" applyAlignment="1">
      <alignment horizontal="left" vertical="center"/>
    </xf>
    <xf numFmtId="181" fontId="25" fillId="33" borderId="14" xfId="540" applyNumberFormat="1" applyFont="1" applyFill="1" applyBorder="1" applyAlignment="1">
      <alignment horizontal="left" vertical="center"/>
    </xf>
    <xf numFmtId="181" fontId="25" fillId="33" borderId="69" xfId="540" applyNumberFormat="1" applyFont="1" applyFill="1" applyBorder="1" applyAlignment="1">
      <alignment horizontal="left" vertical="center"/>
    </xf>
    <xf numFmtId="181" fontId="29" fillId="0" borderId="61" xfId="540" applyNumberFormat="1" applyFont="1" applyFill="1" applyBorder="1" applyAlignment="1">
      <alignment horizontal="left" vertical="center"/>
    </xf>
    <xf numFmtId="181" fontId="29" fillId="0" borderId="20" xfId="540" applyNumberFormat="1" applyFont="1" applyFill="1" applyBorder="1" applyAlignment="1">
      <alignment horizontal="left" vertical="center"/>
    </xf>
    <xf numFmtId="181" fontId="29" fillId="0" borderId="62" xfId="540" applyNumberFormat="1" applyFont="1" applyFill="1" applyBorder="1" applyAlignment="1">
      <alignment horizontal="left" vertical="center"/>
    </xf>
    <xf numFmtId="181" fontId="29" fillId="0" borderId="51" xfId="540" applyNumberFormat="1" applyFont="1" applyFill="1" applyBorder="1" applyAlignment="1">
      <alignment horizontal="left" vertical="center"/>
    </xf>
    <xf numFmtId="181" fontId="29" fillId="0" borderId="72" xfId="540" applyNumberFormat="1" applyFont="1" applyFill="1" applyBorder="1" applyAlignment="1">
      <alignment horizontal="left" vertical="center"/>
    </xf>
    <xf numFmtId="181" fontId="29" fillId="0" borderId="55" xfId="540" applyNumberFormat="1" applyFont="1" applyFill="1" applyBorder="1" applyAlignment="1">
      <alignment horizontal="left" vertical="center"/>
    </xf>
    <xf numFmtId="181" fontId="29" fillId="33" borderId="61" xfId="540" applyNumberFormat="1" applyFont="1" applyFill="1" applyBorder="1" applyAlignment="1">
      <alignment horizontal="left" vertical="center"/>
    </xf>
    <xf numFmtId="181" fontId="29" fillId="33" borderId="20" xfId="540" applyNumberFormat="1" applyFont="1" applyFill="1" applyBorder="1" applyAlignment="1">
      <alignment horizontal="left" vertical="center"/>
    </xf>
    <xf numFmtId="181" fontId="29" fillId="33" borderId="62" xfId="540" applyNumberFormat="1" applyFont="1" applyFill="1" applyBorder="1" applyAlignment="1">
      <alignment horizontal="left" vertical="center"/>
    </xf>
    <xf numFmtId="181" fontId="29" fillId="33" borderId="51" xfId="540" applyNumberFormat="1" applyFont="1" applyFill="1" applyBorder="1" applyAlignment="1">
      <alignment horizontal="left" vertical="center"/>
    </xf>
    <xf numFmtId="181" fontId="29" fillId="33" borderId="72" xfId="540" applyNumberFormat="1" applyFont="1" applyFill="1" applyBorder="1" applyAlignment="1">
      <alignment horizontal="left" vertical="center"/>
    </xf>
    <xf numFmtId="181" fontId="29" fillId="33" borderId="55" xfId="540" applyNumberFormat="1" applyFont="1" applyFill="1" applyBorder="1" applyAlignment="1">
      <alignment horizontal="left" vertical="center"/>
    </xf>
    <xf numFmtId="181" fontId="24" fillId="33" borderId="59" xfId="540" applyNumberFormat="1" applyFont="1" applyFill="1" applyBorder="1" applyAlignment="1">
      <alignment horizontal="left" vertical="center"/>
    </xf>
    <xf numFmtId="181" fontId="24" fillId="33" borderId="18" xfId="540" applyNumberFormat="1" applyFont="1" applyFill="1" applyBorder="1" applyAlignment="1">
      <alignment horizontal="left" vertical="center"/>
    </xf>
    <xf numFmtId="181" fontId="24" fillId="33" borderId="60" xfId="540" applyNumberFormat="1" applyFont="1" applyFill="1" applyBorder="1" applyAlignment="1">
      <alignment horizontal="left" vertical="center"/>
    </xf>
    <xf numFmtId="181" fontId="24" fillId="33" borderId="50" xfId="540" applyNumberFormat="1" applyFont="1" applyFill="1" applyBorder="1" applyAlignment="1">
      <alignment horizontal="left" vertical="center"/>
    </xf>
    <xf numFmtId="181" fontId="24" fillId="33" borderId="71" xfId="540" applyNumberFormat="1" applyFont="1" applyFill="1" applyBorder="1" applyAlignment="1">
      <alignment horizontal="left" vertical="center"/>
    </xf>
    <xf numFmtId="181" fontId="24" fillId="33" borderId="54" xfId="540" applyNumberFormat="1" applyFont="1" applyFill="1" applyBorder="1" applyAlignment="1">
      <alignment horizontal="left" vertical="center"/>
    </xf>
    <xf numFmtId="181" fontId="29" fillId="33" borderId="77" xfId="540" applyNumberFormat="1" applyFont="1" applyFill="1" applyBorder="1" applyAlignment="1">
      <alignment horizontal="left" vertical="center"/>
    </xf>
    <xf numFmtId="181" fontId="29" fillId="33" borderId="19" xfId="540" applyNumberFormat="1" applyFont="1" applyFill="1" applyBorder="1" applyAlignment="1">
      <alignment horizontal="left" vertical="center"/>
    </xf>
    <xf numFmtId="181" fontId="29" fillId="33" borderId="78" xfId="540" applyNumberFormat="1" applyFont="1" applyFill="1" applyBorder="1" applyAlignment="1">
      <alignment horizontal="left" vertical="center"/>
    </xf>
    <xf numFmtId="181" fontId="29" fillId="33" borderId="63" xfId="540" applyNumberFormat="1" applyFont="1" applyFill="1" applyBorder="1" applyAlignment="1">
      <alignment horizontal="left" vertical="center"/>
    </xf>
    <xf numFmtId="181" fontId="29" fillId="33" borderId="75" xfId="540" applyNumberFormat="1" applyFont="1" applyFill="1" applyBorder="1" applyAlignment="1">
      <alignment horizontal="left" vertical="center"/>
    </xf>
    <xf numFmtId="181" fontId="29" fillId="33" borderId="80" xfId="540" applyNumberFormat="1" applyFont="1" applyFill="1" applyBorder="1" applyAlignment="1">
      <alignment horizontal="left" vertical="center"/>
    </xf>
    <xf numFmtId="181" fontId="25" fillId="33" borderId="13" xfId="540" applyNumberFormat="1" applyFont="1" applyFill="1" applyBorder="1" applyAlignment="1">
      <alignment horizontal="left" vertical="center"/>
    </xf>
    <xf numFmtId="181" fontId="25" fillId="33" borderId="21" xfId="540" applyNumberFormat="1" applyFont="1" applyFill="1" applyBorder="1" applyAlignment="1">
      <alignment horizontal="left" vertical="center"/>
    </xf>
    <xf numFmtId="181" fontId="25" fillId="33" borderId="79" xfId="540" applyNumberFormat="1" applyFont="1" applyFill="1" applyBorder="1" applyAlignment="1">
      <alignment horizontal="left" vertical="center"/>
    </xf>
    <xf numFmtId="181" fontId="25" fillId="33" borderId="64" xfId="540" applyNumberFormat="1" applyFont="1" applyFill="1" applyBorder="1" applyAlignment="1">
      <alignment horizontal="left" vertical="center"/>
    </xf>
    <xf numFmtId="181" fontId="23" fillId="0" borderId="0" xfId="540" applyNumberFormat="1" applyFont="1" applyAlignment="1"/>
    <xf numFmtId="181" fontId="23" fillId="33" borderId="0" xfId="540" applyNumberFormat="1" applyFont="1" applyFill="1" applyAlignment="1"/>
  </cellXfs>
  <cellStyles count="541">
    <cellStyle name="_成都社保2011年1月" xfId="45"/>
    <cellStyle name="20% - アクセント 1 2" xfId="47"/>
    <cellStyle name="20% - アクセント 1 2 2" xfId="48"/>
    <cellStyle name="20% - アクセント 1 2 3" xfId="49"/>
    <cellStyle name="20% - アクセント 1 3" xfId="50"/>
    <cellStyle name="20% - アクセント 1 4" xfId="46"/>
    <cellStyle name="20% - アクセント 2 2" xfId="52"/>
    <cellStyle name="20% - アクセント 2 2 2" xfId="53"/>
    <cellStyle name="20% - アクセント 2 2 3" xfId="54"/>
    <cellStyle name="20% - アクセント 2 3" xfId="55"/>
    <cellStyle name="20% - アクセント 2 4" xfId="51"/>
    <cellStyle name="20% - アクセント 3 2" xfId="57"/>
    <cellStyle name="20% - アクセント 3 2 2" xfId="58"/>
    <cellStyle name="20% - アクセント 3 2 3" xfId="59"/>
    <cellStyle name="20% - アクセント 3 3" xfId="60"/>
    <cellStyle name="20% - アクセント 3 4" xfId="56"/>
    <cellStyle name="20% - アクセント 4 2" xfId="62"/>
    <cellStyle name="20% - アクセント 4 2 2" xfId="63"/>
    <cellStyle name="20% - アクセント 4 2 3" xfId="64"/>
    <cellStyle name="20% - アクセント 4 3" xfId="65"/>
    <cellStyle name="20% - アクセント 4 4" xfId="61"/>
    <cellStyle name="20% - アクセント 5 2" xfId="67"/>
    <cellStyle name="20% - アクセント 5 2 2" xfId="68"/>
    <cellStyle name="20% - アクセント 5 2 3" xfId="69"/>
    <cellStyle name="20% - アクセント 5 3" xfId="70"/>
    <cellStyle name="20% - アクセント 5 4" xfId="66"/>
    <cellStyle name="20% - アクセント 6 2" xfId="72"/>
    <cellStyle name="20% - アクセント 6 2 2" xfId="73"/>
    <cellStyle name="20% - アクセント 6 2 3" xfId="74"/>
    <cellStyle name="20% - アクセント 6 3" xfId="75"/>
    <cellStyle name="20% - アクセント 6 4" xfId="71"/>
    <cellStyle name="20% - 强调文字颜色 1" xfId="19" builtinId="30" customBuiltin="1"/>
    <cellStyle name="20% - 强调文字颜色 1 2" xfId="76"/>
    <cellStyle name="20% - 强调文字颜色 1 2 2" xfId="77"/>
    <cellStyle name="20% - 强调文字颜色 1 2 3" xfId="78"/>
    <cellStyle name="20% - 强调文字颜色 1 3" xfId="79"/>
    <cellStyle name="20% - 强调文字颜色 1 4" xfId="80"/>
    <cellStyle name="20% - 强调文字颜色 2" xfId="23" builtinId="34" customBuiltin="1"/>
    <cellStyle name="20% - 强调文字颜色 2 2" xfId="81"/>
    <cellStyle name="20% - 强调文字颜色 2 2 2" xfId="82"/>
    <cellStyle name="20% - 强调文字颜色 2 2 3" xfId="83"/>
    <cellStyle name="20% - 强调文字颜色 2 3" xfId="84"/>
    <cellStyle name="20% - 强调文字颜色 2 4" xfId="85"/>
    <cellStyle name="20% - 强调文字颜色 3" xfId="27" builtinId="38" customBuiltin="1"/>
    <cellStyle name="20% - 强调文字颜色 3 2" xfId="86"/>
    <cellStyle name="20% - 强调文字颜色 3 2 2" xfId="87"/>
    <cellStyle name="20% - 强调文字颜色 3 2 3" xfId="88"/>
    <cellStyle name="20% - 强调文字颜色 3 3" xfId="89"/>
    <cellStyle name="20% - 强调文字颜色 3 4" xfId="90"/>
    <cellStyle name="20% - 强调文字颜色 4" xfId="31" builtinId="42" customBuiltin="1"/>
    <cellStyle name="20% - 强调文字颜色 4 2" xfId="91"/>
    <cellStyle name="20% - 强调文字颜色 4 2 2" xfId="92"/>
    <cellStyle name="20% - 强调文字颜色 4 2 3" xfId="93"/>
    <cellStyle name="20% - 强调文字颜色 4 3" xfId="94"/>
    <cellStyle name="20% - 强调文字颜色 4 4" xfId="95"/>
    <cellStyle name="20% - 强调文字颜色 5" xfId="35" builtinId="46" customBuiltin="1"/>
    <cellStyle name="20% - 强调文字颜色 5 2" xfId="96"/>
    <cellStyle name="20% - 强调文字颜色 5 2 2" xfId="97"/>
    <cellStyle name="20% - 强调文字颜色 5 2 3" xfId="98"/>
    <cellStyle name="20% - 强调文字颜色 5 3" xfId="99"/>
    <cellStyle name="20% - 强调文字颜色 5 4" xfId="100"/>
    <cellStyle name="20% - 强调文字颜色 6" xfId="39" builtinId="50" customBuiltin="1"/>
    <cellStyle name="20% - 强调文字颜色 6 2" xfId="101"/>
    <cellStyle name="20% - 强调文字颜色 6 2 2" xfId="102"/>
    <cellStyle name="20% - 强调文字颜色 6 2 3" xfId="103"/>
    <cellStyle name="20% - 强调文字颜色 6 3" xfId="104"/>
    <cellStyle name="20% - 强调文字颜色 6 4" xfId="105"/>
    <cellStyle name="40% - アクセント 1 2" xfId="107"/>
    <cellStyle name="40% - アクセント 1 2 2" xfId="108"/>
    <cellStyle name="40% - アクセント 1 2 3" xfId="109"/>
    <cellStyle name="40% - アクセント 1 3" xfId="110"/>
    <cellStyle name="40% - アクセント 1 4" xfId="106"/>
    <cellStyle name="40% - アクセント 2 2" xfId="112"/>
    <cellStyle name="40% - アクセント 2 2 2" xfId="113"/>
    <cellStyle name="40% - アクセント 2 2 3" xfId="114"/>
    <cellStyle name="40% - アクセント 2 3" xfId="115"/>
    <cellStyle name="40% - アクセント 2 4" xfId="111"/>
    <cellStyle name="40% - アクセント 3 2" xfId="117"/>
    <cellStyle name="40% - アクセント 3 2 2" xfId="118"/>
    <cellStyle name="40% - アクセント 3 2 3" xfId="119"/>
    <cellStyle name="40% - アクセント 3 3" xfId="120"/>
    <cellStyle name="40% - アクセント 3 4" xfId="116"/>
    <cellStyle name="40% - アクセント 4 2" xfId="122"/>
    <cellStyle name="40% - アクセント 4 2 2" xfId="123"/>
    <cellStyle name="40% - アクセント 4 2 3" xfId="124"/>
    <cellStyle name="40% - アクセント 4 3" xfId="125"/>
    <cellStyle name="40% - アクセント 4 4" xfId="121"/>
    <cellStyle name="40% - アクセント 5 2" xfId="127"/>
    <cellStyle name="40% - アクセント 5 2 2" xfId="128"/>
    <cellStyle name="40% - アクセント 5 2 3" xfId="129"/>
    <cellStyle name="40% - アクセント 5 3" xfId="130"/>
    <cellStyle name="40% - アクセント 5 4" xfId="126"/>
    <cellStyle name="40% - アクセント 6 2" xfId="132"/>
    <cellStyle name="40% - アクセント 6 2 2" xfId="133"/>
    <cellStyle name="40% - アクセント 6 2 3" xfId="134"/>
    <cellStyle name="40% - アクセント 6 3" xfId="135"/>
    <cellStyle name="40% - アクセント 6 4" xfId="131"/>
    <cellStyle name="40% - 强调文字颜色 1" xfId="20" builtinId="31" customBuiltin="1"/>
    <cellStyle name="40% - 强调文字颜色 1 2" xfId="136"/>
    <cellStyle name="40% - 强调文字颜色 1 2 2" xfId="137"/>
    <cellStyle name="40% - 强调文字颜色 1 2 3" xfId="138"/>
    <cellStyle name="40% - 强调文字颜色 1 3" xfId="139"/>
    <cellStyle name="40% - 强调文字颜色 1 4" xfId="140"/>
    <cellStyle name="40% - 强调文字颜色 2" xfId="24" builtinId="35" customBuiltin="1"/>
    <cellStyle name="40% - 强调文字颜色 2 2" xfId="141"/>
    <cellStyle name="40% - 强调文字颜色 2 2 2" xfId="142"/>
    <cellStyle name="40% - 强调文字颜色 2 2 3" xfId="143"/>
    <cellStyle name="40% - 强调文字颜色 2 3" xfId="144"/>
    <cellStyle name="40% - 强调文字颜色 2 4" xfId="145"/>
    <cellStyle name="40% - 强调文字颜色 3" xfId="28" builtinId="39" customBuiltin="1"/>
    <cellStyle name="40% - 强调文字颜色 3 2" xfId="146"/>
    <cellStyle name="40% - 强调文字颜色 3 2 2" xfId="147"/>
    <cellStyle name="40% - 强调文字颜色 3 2 3" xfId="148"/>
    <cellStyle name="40% - 强调文字颜色 3 3" xfId="149"/>
    <cellStyle name="40% - 强调文字颜色 3 4" xfId="150"/>
    <cellStyle name="40% - 强调文字颜色 4" xfId="32" builtinId="43" customBuiltin="1"/>
    <cellStyle name="40% - 强调文字颜色 4 2" xfId="151"/>
    <cellStyle name="40% - 强调文字颜色 4 2 2" xfId="152"/>
    <cellStyle name="40% - 强调文字颜色 4 2 3" xfId="153"/>
    <cellStyle name="40% - 强调文字颜色 4 3" xfId="154"/>
    <cellStyle name="40% - 强调文字颜色 4 4" xfId="155"/>
    <cellStyle name="40% - 强调文字颜色 5" xfId="36" builtinId="47" customBuiltin="1"/>
    <cellStyle name="40% - 强调文字颜色 5 2" xfId="156"/>
    <cellStyle name="40% - 强调文字颜色 5 2 2" xfId="157"/>
    <cellStyle name="40% - 强调文字颜色 5 2 3" xfId="158"/>
    <cellStyle name="40% - 强调文字颜色 5 3" xfId="159"/>
    <cellStyle name="40% - 强调文字颜色 5 4" xfId="160"/>
    <cellStyle name="40% - 强调文字颜色 6" xfId="40" builtinId="51" customBuiltin="1"/>
    <cellStyle name="40% - 强调文字颜色 6 2" xfId="161"/>
    <cellStyle name="40% - 强调文字颜色 6 2 2" xfId="162"/>
    <cellStyle name="40% - 强调文字颜色 6 2 3" xfId="163"/>
    <cellStyle name="40% - 强调文字颜色 6 3" xfId="164"/>
    <cellStyle name="40% - 强调文字颜色 6 4" xfId="165"/>
    <cellStyle name="60% - アクセント 1 2" xfId="167"/>
    <cellStyle name="60% - アクセント 1 2 2" xfId="168"/>
    <cellStyle name="60% - アクセント 1 2 3" xfId="169"/>
    <cellStyle name="60% - アクセント 1 3" xfId="170"/>
    <cellStyle name="60% - アクセント 1 4" xfId="166"/>
    <cellStyle name="60% - アクセント 2 2" xfId="172"/>
    <cellStyle name="60% - アクセント 2 2 2" xfId="173"/>
    <cellStyle name="60% - アクセント 2 2 3" xfId="174"/>
    <cellStyle name="60% - アクセント 2 3" xfId="175"/>
    <cellStyle name="60% - アクセント 2 4" xfId="171"/>
    <cellStyle name="60% - アクセント 3 2" xfId="177"/>
    <cellStyle name="60% - アクセント 3 2 2" xfId="178"/>
    <cellStyle name="60% - アクセント 3 2 3" xfId="179"/>
    <cellStyle name="60% - アクセント 3 3" xfId="180"/>
    <cellStyle name="60% - アクセント 3 4" xfId="176"/>
    <cellStyle name="60% - アクセント 4 2" xfId="182"/>
    <cellStyle name="60% - アクセント 4 2 2" xfId="183"/>
    <cellStyle name="60% - アクセント 4 2 3" xfId="184"/>
    <cellStyle name="60% - アクセント 4 3" xfId="185"/>
    <cellStyle name="60% - アクセント 4 4" xfId="181"/>
    <cellStyle name="60% - アクセント 5 2" xfId="187"/>
    <cellStyle name="60% - アクセント 5 2 2" xfId="188"/>
    <cellStyle name="60% - アクセント 5 2 3" xfId="189"/>
    <cellStyle name="60% - アクセント 5 3" xfId="190"/>
    <cellStyle name="60% - アクセント 5 4" xfId="186"/>
    <cellStyle name="60% - アクセント 6 2" xfId="192"/>
    <cellStyle name="60% - アクセント 6 2 2" xfId="193"/>
    <cellStyle name="60% - アクセント 6 2 3" xfId="194"/>
    <cellStyle name="60% - アクセント 6 3" xfId="195"/>
    <cellStyle name="60% - アクセント 6 4" xfId="191"/>
    <cellStyle name="60% - 强调文字颜色 1" xfId="21" builtinId="32" customBuiltin="1"/>
    <cellStyle name="60% - 强调文字颜色 1 2" xfId="196"/>
    <cellStyle name="60% - 强调文字颜色 1 2 2" xfId="197"/>
    <cellStyle name="60% - 强调文字颜色 1 2 3" xfId="198"/>
    <cellStyle name="60% - 强调文字颜色 1 3" xfId="199"/>
    <cellStyle name="60% - 强调文字颜色 1 4" xfId="200"/>
    <cellStyle name="60% - 强调文字颜色 2" xfId="25" builtinId="36" customBuiltin="1"/>
    <cellStyle name="60% - 强调文字颜色 2 2" xfId="201"/>
    <cellStyle name="60% - 强调文字颜色 2 2 2" xfId="202"/>
    <cellStyle name="60% - 强调文字颜色 2 2 3" xfId="203"/>
    <cellStyle name="60% - 强调文字颜色 2 3" xfId="204"/>
    <cellStyle name="60% - 强调文字颜色 2 4" xfId="205"/>
    <cellStyle name="60% - 强调文字颜色 3" xfId="29" builtinId="40" customBuiltin="1"/>
    <cellStyle name="60% - 强调文字颜色 3 2" xfId="206"/>
    <cellStyle name="60% - 强调文字颜色 3 2 2" xfId="207"/>
    <cellStyle name="60% - 强调文字颜色 3 2 3" xfId="208"/>
    <cellStyle name="60% - 强调文字颜色 3 3" xfId="209"/>
    <cellStyle name="60% - 强调文字颜色 3 4" xfId="210"/>
    <cellStyle name="60% - 强调文字颜色 4" xfId="33" builtinId="44" customBuiltin="1"/>
    <cellStyle name="60% - 强调文字颜色 4 2" xfId="211"/>
    <cellStyle name="60% - 强调文字颜色 4 2 2" xfId="212"/>
    <cellStyle name="60% - 强调文字颜色 4 2 3" xfId="213"/>
    <cellStyle name="60% - 强调文字颜色 4 3" xfId="214"/>
    <cellStyle name="60% - 强调文字颜色 4 4" xfId="215"/>
    <cellStyle name="60% - 强调文字颜色 5" xfId="37" builtinId="48" customBuiltin="1"/>
    <cellStyle name="60% - 强调文字颜色 5 2" xfId="216"/>
    <cellStyle name="60% - 强调文字颜色 5 2 2" xfId="217"/>
    <cellStyle name="60% - 强调文字颜色 5 2 3" xfId="218"/>
    <cellStyle name="60% - 强调文字颜色 5 3" xfId="219"/>
    <cellStyle name="60% - 强调文字颜色 5 4" xfId="220"/>
    <cellStyle name="60% - 强调文字颜色 6" xfId="41" builtinId="52" customBuiltin="1"/>
    <cellStyle name="60% - 强调文字颜色 6 2" xfId="221"/>
    <cellStyle name="60% - 强调文字颜色 6 2 2" xfId="222"/>
    <cellStyle name="60% - 强调文字颜色 6 2 3" xfId="223"/>
    <cellStyle name="60% - 强调文字颜色 6 3" xfId="224"/>
    <cellStyle name="60% - 强调文字颜色 6 4" xfId="225"/>
    <cellStyle name="Norm੎੎" xfId="226"/>
    <cellStyle name="Norm੎੎ 2" xfId="227"/>
    <cellStyle name="Norm੎੎ 2 2" xfId="228"/>
    <cellStyle name="Norm੎੎ 2 2 2" xfId="229"/>
    <cellStyle name="Norm੎੎ 2 2 2 2" xfId="230"/>
    <cellStyle name="Norm੎੎ 2 2 2 3" xfId="231"/>
    <cellStyle name="Norm੎੎ 2 2 3" xfId="232"/>
    <cellStyle name="Norm੎੎ 2 2 4" xfId="233"/>
    <cellStyle name="Norm੎੎ 2 3" xfId="234"/>
    <cellStyle name="Norm੎੎ 2 3 2" xfId="235"/>
    <cellStyle name="Norm੎੎ 2 3 3" xfId="236"/>
    <cellStyle name="Norm੎੎ 2 4" xfId="237"/>
    <cellStyle name="Norm੎੎ 2 5" xfId="238"/>
    <cellStyle name="アクセント 1 2" xfId="240"/>
    <cellStyle name="アクセント 1 2 2" xfId="241"/>
    <cellStyle name="アクセント 1 2 3" xfId="242"/>
    <cellStyle name="アクセント 1 3" xfId="243"/>
    <cellStyle name="アクセント 1 4" xfId="239"/>
    <cellStyle name="アクセント 2 2" xfId="245"/>
    <cellStyle name="アクセント 2 2 2" xfId="246"/>
    <cellStyle name="アクセント 2 2 3" xfId="247"/>
    <cellStyle name="アクセント 2 3" xfId="248"/>
    <cellStyle name="アクセント 2 4" xfId="244"/>
    <cellStyle name="アクセント 3 2" xfId="250"/>
    <cellStyle name="アクセント 3 2 2" xfId="251"/>
    <cellStyle name="アクセント 3 2 3" xfId="252"/>
    <cellStyle name="アクセント 3 3" xfId="253"/>
    <cellStyle name="アクセント 3 4" xfId="249"/>
    <cellStyle name="アクセント 4 2" xfId="255"/>
    <cellStyle name="アクセント 4 2 2" xfId="256"/>
    <cellStyle name="アクセント 4 2 3" xfId="257"/>
    <cellStyle name="アクセント 4 3" xfId="258"/>
    <cellStyle name="アクセント 4 4" xfId="254"/>
    <cellStyle name="アクセント 5 2" xfId="260"/>
    <cellStyle name="アクセント 5 2 2" xfId="261"/>
    <cellStyle name="アクセント 5 2 3" xfId="262"/>
    <cellStyle name="アクセント 5 3" xfId="263"/>
    <cellStyle name="アクセント 5 4" xfId="259"/>
    <cellStyle name="アクセント 6 2" xfId="265"/>
    <cellStyle name="アクセント 6 2 2" xfId="266"/>
    <cellStyle name="アクセント 6 2 3" xfId="267"/>
    <cellStyle name="アクセント 6 3" xfId="268"/>
    <cellStyle name="アクセント 6 4" xfId="264"/>
    <cellStyle name="タイトル 2" xfId="270"/>
    <cellStyle name="タイトル 2 2" xfId="271"/>
    <cellStyle name="タイトル 2 3" xfId="272"/>
    <cellStyle name="タイトル 3" xfId="273"/>
    <cellStyle name="タイトル 4" xfId="269"/>
    <cellStyle name="チェック セル 2" xfId="275"/>
    <cellStyle name="チェック セル 2 2" xfId="276"/>
    <cellStyle name="チェック セル 2 3" xfId="277"/>
    <cellStyle name="チェック セル 3" xfId="278"/>
    <cellStyle name="チェック セル 4" xfId="274"/>
    <cellStyle name="どちらでもない 2" xfId="280"/>
    <cellStyle name="どちらでもない 2 2" xfId="281"/>
    <cellStyle name="どちらでもない 2 3" xfId="282"/>
    <cellStyle name="どちらでもない 3" xfId="283"/>
    <cellStyle name="どちらでもない 4" xfId="279"/>
    <cellStyle name="メモ 2" xfId="285"/>
    <cellStyle name="メモ 2 2" xfId="286"/>
    <cellStyle name="メモ 2 3" xfId="287"/>
    <cellStyle name="メモ 3" xfId="288"/>
    <cellStyle name="メモ 4" xfId="284"/>
    <cellStyle name="リンク セル 2" xfId="290"/>
    <cellStyle name="リンク セル 2 2" xfId="291"/>
    <cellStyle name="リンク セル 2 3" xfId="292"/>
    <cellStyle name="リンク セル 3" xfId="293"/>
    <cellStyle name="リンク セル 4" xfId="289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294"/>
    <cellStyle name="标题 5 2" xfId="295"/>
    <cellStyle name="标题 5 3" xfId="296"/>
    <cellStyle name="标题 6" xfId="297"/>
    <cellStyle name="标题 7" xfId="298"/>
    <cellStyle name="標準 2" xfId="299"/>
    <cellStyle name="標準 2 2" xfId="300"/>
    <cellStyle name="標準 2 3" xfId="301"/>
    <cellStyle name="標準 3" xfId="302"/>
    <cellStyle name="標準 3 2" xfId="303"/>
    <cellStyle name="標準 3 3" xfId="304"/>
    <cellStyle name="標準 4" xfId="44"/>
    <cellStyle name="差" xfId="7" builtinId="27" customBuiltin="1"/>
    <cellStyle name="差_(CD)社保公积金明细表12.8.9 (1)" xfId="305"/>
    <cellStyle name="差_（上海）人事管理ＤＢ09.11.30" xfId="306"/>
    <cellStyle name="差_（上海）人事管理ＤＢ09.11.30 2" xfId="307"/>
    <cellStyle name="差_（上海）人事管理ＤＢ09.11.30 2 2" xfId="308"/>
    <cellStyle name="差_（上海）人事管理ＤＢ09.11.30 2 2 2" xfId="309"/>
    <cellStyle name="差_（上海）人事管理ＤＢ09.11.30 2 2 3" xfId="310"/>
    <cellStyle name="差_（上海）人事管理ＤＢ09.11.30 2 3" xfId="311"/>
    <cellStyle name="差_（上海）人事管理ＤＢ09.11.30 2 4" xfId="312"/>
    <cellStyle name="差_（上海）人事管理ＤＢ09.11.30 3" xfId="313"/>
    <cellStyle name="差_（上海）人事管理ＤＢ09.11.30 3 2" xfId="314"/>
    <cellStyle name="差_（上海）人事管理ＤＢ09.11.30 3 3" xfId="315"/>
    <cellStyle name="差_（上海）人事管理ＤＢ09.11.30 4" xfId="316"/>
    <cellStyle name="差_（上海）人事管理ＤＢ09.11.30 5" xfId="317"/>
    <cellStyle name="差_10年度（上海）人事管理ＤＢ【マスタ】（10.12.31）" xfId="318"/>
    <cellStyle name="差_10年度（上海）人事管理ＤＢ【マスタ】（10.12.31） 2" xfId="319"/>
    <cellStyle name="差_10年度（上海）人事管理ＤＢ【マスタ】（10.12.31） 2 2" xfId="320"/>
    <cellStyle name="差_10年度（上海）人事管理ＤＢ【マスタ】（10.12.31） 2 2 2" xfId="321"/>
    <cellStyle name="差_10年度（上海）人事管理ＤＢ【マスタ】（10.12.31） 2 2 3" xfId="322"/>
    <cellStyle name="差_10年度（上海）人事管理ＤＢ【マスタ】（10.12.31） 2 3" xfId="323"/>
    <cellStyle name="差_10年度（上海）人事管理ＤＢ【マスタ】（10.12.31） 2 4" xfId="324"/>
    <cellStyle name="差_10年度（上海）人事管理ＤＢ【マスタ】（10.12.31） 3" xfId="325"/>
    <cellStyle name="差_10年度（上海）人事管理ＤＢ【マスタ】（10.12.31） 3 2" xfId="326"/>
    <cellStyle name="差_10年度（上海）人事管理ＤＢ【マスタ】（10.12.31） 3 3" xfId="327"/>
    <cellStyle name="差_10年度（上海）人事管理ＤＢ【マスタ】（10.12.31） 4" xfId="328"/>
    <cellStyle name="差_10年度（上海）人事管理ＤＢ【マスタ】（10.12.31） 5" xfId="329"/>
    <cellStyle name="差_11年度 要員計画【調査後】" xfId="330"/>
    <cellStyle name="差_11年度 要員計画【調査後】 2" xfId="331"/>
    <cellStyle name="差_11年度 要員計画【調査後】 2 2" xfId="332"/>
    <cellStyle name="差_11年度 要員計画【調査後】 2 3" xfId="333"/>
    <cellStyle name="差_11年度 要員計画【調査後】 3" xfId="334"/>
    <cellStyle name="差_11年度 要員計画【調査後】 4" xfId="335"/>
    <cellStyle name="差_11年度下期 要員計画【回答後】_110812〈改版1〉" xfId="336"/>
    <cellStyle name="差_11年度下期 要員計画【回答後】_110812〈改版1〉 2" xfId="337"/>
    <cellStyle name="差_11年度下期 要員計画【回答後】_110812〈改版1〉 2 2" xfId="338"/>
    <cellStyle name="差_11年度下期 要員計画【回答後】_110812〈改版1〉 2 3" xfId="339"/>
    <cellStyle name="差_11年度下期 要員計画【回答後】_110812〈改版1〉 3" xfId="340"/>
    <cellStyle name="差_11年度下期 要員計画【回答後】_110812〈改版1〉 4" xfId="341"/>
    <cellStyle name="差_2009-4   安川(北京)社保及其他明细" xfId="342"/>
    <cellStyle name="差_2009-4   安川(北京)社保及其他明细 2" xfId="343"/>
    <cellStyle name="差_2009-4   安川(北京)社保及其他明细 2 2" xfId="344"/>
    <cellStyle name="差_2009-4   安川(北京)社保及其他明细 2 3" xfId="345"/>
    <cellStyle name="差_2009-4   安川(北京)社保及其他明细 3" xfId="346"/>
    <cellStyle name="差_2009-4   安川(北京)社保及其他明细 4" xfId="347"/>
    <cellStyle name="差_北京社保2011年1月" xfId="348"/>
    <cellStyle name="差_北京社保2011年1月 2" xfId="349"/>
    <cellStyle name="差_北京社保2011年1月 2 2" xfId="350"/>
    <cellStyle name="差_北京社保2011年1月 2 3" xfId="351"/>
    <cellStyle name="差_北京社保2011年1月 3" xfId="352"/>
    <cellStyle name="差_北京社保2011年1月 4" xfId="353"/>
    <cellStyle name="差_通知单(11697-0-2231274)" xfId="354"/>
    <cellStyle name="差_通知单(11697-0-2231274) 2" xfId="355"/>
    <cellStyle name="差_通知单(11697-0-2231274) 2 2" xfId="356"/>
    <cellStyle name="差_通知单(11697-0-2231274) 2 3" xfId="357"/>
    <cellStyle name="差_通知单(11697-0-2231274) 3" xfId="358"/>
    <cellStyle name="差_通知单(11697-0-2231274) 4" xfId="359"/>
    <cellStyle name="常规" xfId="0" builtinId="0"/>
    <cellStyle name="常规 2" xfId="43"/>
    <cellStyle name="常规 2 2" xfId="361"/>
    <cellStyle name="常规 2 2 2" xfId="362"/>
    <cellStyle name="常规 2 2 2 2" xfId="363"/>
    <cellStyle name="常规 2 2 2 3" xfId="364"/>
    <cellStyle name="常规 2 2 3" xfId="365"/>
    <cellStyle name="常规 2 2 4" xfId="366"/>
    <cellStyle name="常规 2 3" xfId="360"/>
    <cellStyle name="常规 3" xfId="42"/>
    <cellStyle name="常规 3 2" xfId="368"/>
    <cellStyle name="常规 3 2 2" xfId="369"/>
    <cellStyle name="常规 3 2 3" xfId="370"/>
    <cellStyle name="常规 3 3" xfId="371"/>
    <cellStyle name="常规 3 4" xfId="372"/>
    <cellStyle name="常规 3 5" xfId="367"/>
    <cellStyle name="常规 4" xfId="373"/>
    <cellStyle name="常规 4 2" xfId="374"/>
    <cellStyle name="常规 4 2 2" xfId="375"/>
    <cellStyle name="常规 4 2 3" xfId="376"/>
    <cellStyle name="常规 4 3" xfId="377"/>
    <cellStyle name="常规 4 4" xfId="378"/>
    <cellStyle name="常规 5" xfId="379"/>
    <cellStyle name="常规 5 2" xfId="380"/>
    <cellStyle name="常规 5 2 2" xfId="381"/>
    <cellStyle name="常规 5 2 3" xfId="382"/>
    <cellStyle name="常规 5 3" xfId="383"/>
    <cellStyle name="常规 5 3 2" xfId="384"/>
    <cellStyle name="常规 5 3 3" xfId="385"/>
    <cellStyle name="常规 5 4" xfId="386"/>
    <cellStyle name="常规 5 5" xfId="387"/>
    <cellStyle name="常规 6" xfId="388"/>
    <cellStyle name="常规 6 2" xfId="389"/>
    <cellStyle name="常规 6 2 2" xfId="390"/>
    <cellStyle name="常规 6 2 3" xfId="391"/>
    <cellStyle name="常规 6 3" xfId="392"/>
    <cellStyle name="常规 7" xfId="393"/>
    <cellStyle name="常规 7 2" xfId="394"/>
    <cellStyle name="常规 7 3" xfId="395"/>
    <cellStyle name="常规 8" xfId="396"/>
    <cellStyle name="出力 2" xfId="398"/>
    <cellStyle name="出力 2 2" xfId="399"/>
    <cellStyle name="出力 2 3" xfId="400"/>
    <cellStyle name="出力 3" xfId="401"/>
    <cellStyle name="出力 4" xfId="397"/>
    <cellStyle name="好" xfId="6" builtinId="26" customBuiltin="1"/>
    <cellStyle name="好_(CD)社保公积金明细表12.8.9 (1)" xfId="402"/>
    <cellStyle name="好_（上海）人事管理ＤＢ09.11.30" xfId="403"/>
    <cellStyle name="好_（上海）人事管理ＤＢ09.11.30 2" xfId="404"/>
    <cellStyle name="好_（上海）人事管理ＤＢ09.11.30 2 2" xfId="405"/>
    <cellStyle name="好_（上海）人事管理ＤＢ09.11.30 2 2 2" xfId="406"/>
    <cellStyle name="好_（上海）人事管理ＤＢ09.11.30 2 2 3" xfId="407"/>
    <cellStyle name="好_（上海）人事管理ＤＢ09.11.30 2 3" xfId="408"/>
    <cellStyle name="好_（上海）人事管理ＤＢ09.11.30 2 4" xfId="409"/>
    <cellStyle name="好_（上海）人事管理ＤＢ09.11.30 3" xfId="410"/>
    <cellStyle name="好_（上海）人事管理ＤＢ09.11.30 3 2" xfId="411"/>
    <cellStyle name="好_（上海）人事管理ＤＢ09.11.30 3 3" xfId="412"/>
    <cellStyle name="好_（上海）人事管理ＤＢ09.11.30 4" xfId="413"/>
    <cellStyle name="好_（上海）人事管理ＤＢ09.11.30 5" xfId="414"/>
    <cellStyle name="好_10年度（上海）人事管理ＤＢ【マスタ】（10.12.31）" xfId="415"/>
    <cellStyle name="好_10年度（上海）人事管理ＤＢ【マスタ】（10.12.31） 2" xfId="416"/>
    <cellStyle name="好_10年度（上海）人事管理ＤＢ【マスタ】（10.12.31） 2 2" xfId="417"/>
    <cellStyle name="好_10年度（上海）人事管理ＤＢ【マスタ】（10.12.31） 2 2 2" xfId="418"/>
    <cellStyle name="好_10年度（上海）人事管理ＤＢ【マスタ】（10.12.31） 2 2 3" xfId="419"/>
    <cellStyle name="好_10年度（上海）人事管理ＤＢ【マスタ】（10.12.31） 2 3" xfId="420"/>
    <cellStyle name="好_10年度（上海）人事管理ＤＢ【マスタ】（10.12.31） 2 4" xfId="421"/>
    <cellStyle name="好_10年度（上海）人事管理ＤＢ【マスタ】（10.12.31） 3" xfId="422"/>
    <cellStyle name="好_10年度（上海）人事管理ＤＢ【マスタ】（10.12.31） 3 2" xfId="423"/>
    <cellStyle name="好_10年度（上海）人事管理ＤＢ【マスタ】（10.12.31） 3 3" xfId="424"/>
    <cellStyle name="好_10年度（上海）人事管理ＤＢ【マスタ】（10.12.31） 4" xfId="425"/>
    <cellStyle name="好_10年度（上海）人事管理ＤＢ【マスタ】（10.12.31） 5" xfId="426"/>
    <cellStyle name="好_11年度 要員計画【調査後】" xfId="427"/>
    <cellStyle name="好_11年度 要員計画【調査後】 2" xfId="428"/>
    <cellStyle name="好_11年度 要員計画【調査後】 2 2" xfId="429"/>
    <cellStyle name="好_11年度 要員計画【調査後】 2 3" xfId="430"/>
    <cellStyle name="好_11年度 要員計画【調査後】 3" xfId="431"/>
    <cellStyle name="好_11年度 要員計画【調査後】 4" xfId="432"/>
    <cellStyle name="好_11年度下期 要員計画【回答後】_110812〈改版1〉" xfId="433"/>
    <cellStyle name="好_11年度下期 要員計画【回答後】_110812〈改版1〉 2" xfId="434"/>
    <cellStyle name="好_11年度下期 要員計画【回答後】_110812〈改版1〉 2 2" xfId="435"/>
    <cellStyle name="好_11年度下期 要員計画【回答後】_110812〈改版1〉 2 3" xfId="436"/>
    <cellStyle name="好_11年度下期 要員計画【回答後】_110812〈改版1〉 3" xfId="437"/>
    <cellStyle name="好_11年度下期 要員計画【回答後】_110812〈改版1〉 4" xfId="438"/>
    <cellStyle name="好_2009-4   安川(北京)社保及其他明细" xfId="439"/>
    <cellStyle name="好_2009-4   安川(北京)社保及其他明细 2" xfId="440"/>
    <cellStyle name="好_2009-4   安川(北京)社保及其他明细 2 2" xfId="441"/>
    <cellStyle name="好_2009-4   安川(北京)社保及其他明细 2 3" xfId="442"/>
    <cellStyle name="好_2009-4   安川(北京)社保及其他明细 3" xfId="443"/>
    <cellStyle name="好_2009-4   安川(北京)社保及其他明细 4" xfId="444"/>
    <cellStyle name="好_北京社保2011年1月" xfId="445"/>
    <cellStyle name="好_北京社保2011年1月 2" xfId="446"/>
    <cellStyle name="好_北京社保2011年1月 2 2" xfId="447"/>
    <cellStyle name="好_北京社保2011年1月 2 3" xfId="448"/>
    <cellStyle name="好_北京社保2011年1月 3" xfId="449"/>
    <cellStyle name="好_北京社保2011年1月 4" xfId="450"/>
    <cellStyle name="好_通知单(11697-0-2231274)" xfId="451"/>
    <cellStyle name="好_通知单(11697-0-2231274) 2" xfId="452"/>
    <cellStyle name="好_通知单(11697-0-2231274) 2 2" xfId="453"/>
    <cellStyle name="好_通知单(11697-0-2231274) 2 3" xfId="454"/>
    <cellStyle name="好_通知单(11697-0-2231274) 3" xfId="455"/>
    <cellStyle name="好_通知单(11697-0-2231274) 4" xfId="456"/>
    <cellStyle name="汇总" xfId="17" builtinId="25" customBuiltin="1"/>
    <cellStyle name="计算" xfId="11" builtinId="22" customBuiltin="1"/>
    <cellStyle name="检查单元格" xfId="13" builtinId="23" customBuiltin="1"/>
    <cellStyle name="检查单元格 2" xfId="457"/>
    <cellStyle name="检查单元格 2 2" xfId="458"/>
    <cellStyle name="检查单元格 2 3" xfId="459"/>
    <cellStyle name="检查单元格 3" xfId="460"/>
    <cellStyle name="检查单元格 4" xfId="461"/>
    <cellStyle name="解释性文本" xfId="16" builtinId="53" customBuiltin="1"/>
    <cellStyle name="警告文 2" xfId="463"/>
    <cellStyle name="警告文 2 2" xfId="464"/>
    <cellStyle name="警告文 2 3" xfId="465"/>
    <cellStyle name="警告文 3" xfId="466"/>
    <cellStyle name="警告文 4" xfId="462"/>
    <cellStyle name="警告文本" xfId="14" builtinId="11" customBuiltin="1"/>
    <cellStyle name="警告文本 2" xfId="467"/>
    <cellStyle name="警告文本 2 2" xfId="468"/>
    <cellStyle name="警告文本 2 3" xfId="469"/>
    <cellStyle name="警告文本 3" xfId="470"/>
    <cellStyle name="警告文本 4" xfId="471"/>
    <cellStyle name="链接单元格" xfId="12" builtinId="24" customBuiltin="1"/>
    <cellStyle name="链接单元格 2" xfId="472"/>
    <cellStyle name="链接单元格 2 2" xfId="473"/>
    <cellStyle name="链接单元格 2 3" xfId="474"/>
    <cellStyle name="链接单元格 3" xfId="475"/>
    <cellStyle name="链接单元格 4" xfId="476"/>
    <cellStyle name="千位分隔" xfId="540" builtinId="3"/>
    <cellStyle name="千位分隔[0]" xfId="539" builtinId="6"/>
    <cellStyle name="强调文字颜色 1" xfId="18" builtinId="29" customBuiltin="1"/>
    <cellStyle name="强调文字颜色 1 2" xfId="477"/>
    <cellStyle name="强调文字颜色 1 2 2" xfId="478"/>
    <cellStyle name="强调文字颜色 1 2 3" xfId="479"/>
    <cellStyle name="强调文字颜色 1 3" xfId="480"/>
    <cellStyle name="强调文字颜色 1 4" xfId="481"/>
    <cellStyle name="强调文字颜色 2" xfId="22" builtinId="33" customBuiltin="1"/>
    <cellStyle name="强调文字颜色 2 2" xfId="482"/>
    <cellStyle name="强调文字颜色 2 2 2" xfId="483"/>
    <cellStyle name="强调文字颜色 2 2 3" xfId="484"/>
    <cellStyle name="强调文字颜色 2 3" xfId="485"/>
    <cellStyle name="强调文字颜色 2 4" xfId="486"/>
    <cellStyle name="强调文字颜色 3" xfId="26" builtinId="37" customBuiltin="1"/>
    <cellStyle name="强调文字颜色 3 2" xfId="487"/>
    <cellStyle name="强调文字颜色 3 2 2" xfId="488"/>
    <cellStyle name="强调文字颜色 3 2 3" xfId="489"/>
    <cellStyle name="强调文字颜色 3 3" xfId="490"/>
    <cellStyle name="强调文字颜色 3 4" xfId="491"/>
    <cellStyle name="强调文字颜色 4" xfId="30" builtinId="41" customBuiltin="1"/>
    <cellStyle name="强调文字颜色 4 2" xfId="492"/>
    <cellStyle name="强调文字颜色 4 2 2" xfId="493"/>
    <cellStyle name="强调文字颜色 4 2 3" xfId="494"/>
    <cellStyle name="强调文字颜色 4 3" xfId="495"/>
    <cellStyle name="强调文字颜色 4 4" xfId="496"/>
    <cellStyle name="强调文字颜色 5" xfId="34" builtinId="45" customBuiltin="1"/>
    <cellStyle name="强调文字颜色 5 2" xfId="497"/>
    <cellStyle name="强调文字颜色 5 2 2" xfId="498"/>
    <cellStyle name="强调文字颜色 5 2 3" xfId="499"/>
    <cellStyle name="强调文字颜色 5 3" xfId="500"/>
    <cellStyle name="强调文字颜色 5 4" xfId="501"/>
    <cellStyle name="强调文字颜色 6" xfId="38" builtinId="49" customBuiltin="1"/>
    <cellStyle name="强调文字颜色 6 2" xfId="502"/>
    <cellStyle name="强调文字颜色 6 2 2" xfId="503"/>
    <cellStyle name="强调文字颜色 6 2 3" xfId="504"/>
    <cellStyle name="强调文字颜色 6 3" xfId="505"/>
    <cellStyle name="强调文字颜色 6 4" xfId="506"/>
    <cellStyle name="入力 2" xfId="508"/>
    <cellStyle name="入力 2 2" xfId="509"/>
    <cellStyle name="入力 2 3" xfId="510"/>
    <cellStyle name="入力 3" xfId="511"/>
    <cellStyle name="入力 4" xfId="507"/>
    <cellStyle name="适中" xfId="8" builtinId="28" customBuiltin="1"/>
    <cellStyle name="适中 2" xfId="512"/>
    <cellStyle name="适中 2 2" xfId="513"/>
    <cellStyle name="适中 2 3" xfId="514"/>
    <cellStyle name="适中 3" xfId="515"/>
    <cellStyle name="适中 4" xfId="516"/>
    <cellStyle name="输出" xfId="10" builtinId="21" customBuiltin="1"/>
    <cellStyle name="输出 2" xfId="517"/>
    <cellStyle name="输出 2 2" xfId="518"/>
    <cellStyle name="输出 2 3" xfId="519"/>
    <cellStyle name="输出 3" xfId="520"/>
    <cellStyle name="输出 4" xfId="521"/>
    <cellStyle name="输入" xfId="9" builtinId="20" customBuiltin="1"/>
    <cellStyle name="输入 2" xfId="522"/>
    <cellStyle name="输入 2 2" xfId="523"/>
    <cellStyle name="输入 2 3" xfId="524"/>
    <cellStyle name="输入 3" xfId="525"/>
    <cellStyle name="输入 4" xfId="526"/>
    <cellStyle name="未定義" xfId="527"/>
    <cellStyle name="未定義 2" xfId="528"/>
    <cellStyle name="未定義 2 2" xfId="529"/>
    <cellStyle name="未定義 2 3" xfId="530"/>
    <cellStyle name="未定義 3" xfId="531"/>
    <cellStyle name="样式 1" xfId="532"/>
    <cellStyle name="注释" xfId="15" builtinId="10" customBuiltin="1"/>
    <cellStyle name="注释 2" xfId="533"/>
    <cellStyle name="注释 2 2" xfId="534"/>
    <cellStyle name="注释 2 3" xfId="535"/>
    <cellStyle name="注释 3" xfId="536"/>
    <cellStyle name="注释 4" xfId="537"/>
    <cellStyle name="표준_상품판매계획대비(SBU내역)_第7會計期間(YEK)-9月" xfId="5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06"/>
  <sheetViews>
    <sheetView zoomScale="90" zoomScaleNormal="90" workbookViewId="0">
      <selection activeCell="G69" sqref="G69:AV74"/>
    </sheetView>
  </sheetViews>
  <sheetFormatPr defaultRowHeight="13.5"/>
  <cols>
    <col min="1" max="3" width="7.875" customWidth="1"/>
    <col min="4" max="4" width="11.625" bestFit="1" customWidth="1"/>
    <col min="5" max="5" width="35.875" bestFit="1" customWidth="1"/>
    <col min="6" max="6" width="8.125" bestFit="1" customWidth="1"/>
    <col min="7" max="7" width="14.625" bestFit="1" customWidth="1"/>
    <col min="8" max="9" width="13.125" bestFit="1" customWidth="1"/>
    <col min="10" max="10" width="13.125" customWidth="1"/>
    <col min="11" max="13" width="14.375" bestFit="1" customWidth="1"/>
    <col min="14" max="14" width="14.375" customWidth="1"/>
    <col min="15" max="16" width="13" bestFit="1" customWidth="1"/>
    <col min="17" max="18" width="14.375" customWidth="1"/>
    <col min="19" max="19" width="13.75" bestFit="1" customWidth="1"/>
    <col min="20" max="20" width="14.375" bestFit="1" customWidth="1"/>
    <col min="21" max="24" width="14.375" customWidth="1"/>
    <col min="25" max="25" width="13" bestFit="1" customWidth="1"/>
    <col min="26" max="28" width="13" customWidth="1"/>
    <col min="29" max="30" width="13" bestFit="1" customWidth="1"/>
    <col min="31" max="31" width="13" customWidth="1"/>
    <col min="32" max="32" width="11.625" bestFit="1" customWidth="1"/>
    <col min="33" max="36" width="13" bestFit="1" customWidth="1"/>
    <col min="37" max="37" width="13" customWidth="1"/>
    <col min="38" max="38" width="14.375" bestFit="1" customWidth="1"/>
    <col min="39" max="39" width="14.375" customWidth="1"/>
    <col min="40" max="40" width="13" bestFit="1" customWidth="1"/>
    <col min="41" max="41" width="14.625" bestFit="1" customWidth="1"/>
    <col min="42" max="42" width="13.125" bestFit="1" customWidth="1"/>
    <col min="43" max="43" width="14.375" bestFit="1" customWidth="1"/>
    <col min="44" max="46" width="14.375" customWidth="1"/>
    <col min="47" max="47" width="13.125" bestFit="1" customWidth="1"/>
    <col min="48" max="48" width="14.375" customWidth="1"/>
    <col min="49" max="49" width="13.75" customWidth="1"/>
  </cols>
  <sheetData>
    <row r="3" spans="1:49">
      <c r="A3" t="s">
        <v>0</v>
      </c>
    </row>
    <row r="5" spans="1:49">
      <c r="D5" t="s">
        <v>407</v>
      </c>
      <c r="E5" t="s">
        <v>408</v>
      </c>
      <c r="F5" t="s">
        <v>409</v>
      </c>
      <c r="G5" t="s">
        <v>497</v>
      </c>
      <c r="H5" t="s">
        <v>498</v>
      </c>
      <c r="I5" t="s">
        <v>499</v>
      </c>
      <c r="J5" t="s">
        <v>500</v>
      </c>
      <c r="K5" t="s">
        <v>501</v>
      </c>
      <c r="L5" t="s">
        <v>502</v>
      </c>
      <c r="M5" t="s">
        <v>503</v>
      </c>
      <c r="N5" t="s">
        <v>504</v>
      </c>
      <c r="O5" t="s">
        <v>543</v>
      </c>
      <c r="P5" t="s">
        <v>544</v>
      </c>
      <c r="Q5" t="s">
        <v>545</v>
      </c>
      <c r="R5" t="s">
        <v>546</v>
      </c>
      <c r="S5" t="s">
        <v>406</v>
      </c>
      <c r="T5" t="s">
        <v>547</v>
      </c>
      <c r="U5" t="s">
        <v>548</v>
      </c>
      <c r="V5" t="s">
        <v>549</v>
      </c>
      <c r="W5" t="s">
        <v>550</v>
      </c>
      <c r="X5" t="s">
        <v>551</v>
      </c>
      <c r="Y5" t="s">
        <v>552</v>
      </c>
      <c r="Z5" t="s">
        <v>553</v>
      </c>
      <c r="AA5" t="s">
        <v>554</v>
      </c>
      <c r="AB5" t="s">
        <v>555</v>
      </c>
      <c r="AC5" t="s">
        <v>556</v>
      </c>
      <c r="AD5" t="s">
        <v>557</v>
      </c>
      <c r="AE5" t="s">
        <v>558</v>
      </c>
      <c r="AF5" t="s">
        <v>559</v>
      </c>
      <c r="AG5" t="s">
        <v>560</v>
      </c>
      <c r="AH5" t="s">
        <v>561</v>
      </c>
      <c r="AI5" t="s">
        <v>562</v>
      </c>
      <c r="AJ5" t="s">
        <v>563</v>
      </c>
      <c r="AK5" t="s">
        <v>564</v>
      </c>
      <c r="AL5" t="s">
        <v>565</v>
      </c>
      <c r="AM5" t="s">
        <v>566</v>
      </c>
      <c r="AN5" t="s">
        <v>567</v>
      </c>
      <c r="AO5" t="s">
        <v>568</v>
      </c>
      <c r="AP5" t="s">
        <v>569</v>
      </c>
      <c r="AQ5" t="s">
        <v>570</v>
      </c>
      <c r="AR5" t="s">
        <v>571</v>
      </c>
      <c r="AS5" t="s">
        <v>572</v>
      </c>
      <c r="AT5" t="s">
        <v>573</v>
      </c>
      <c r="AU5" t="s">
        <v>574</v>
      </c>
      <c r="AV5" t="s">
        <v>575</v>
      </c>
    </row>
    <row r="7" spans="1:49" ht="14.25" thickBot="1">
      <c r="E7" t="s">
        <v>410</v>
      </c>
      <c r="F7" t="s">
        <v>60</v>
      </c>
      <c r="G7" s="8">
        <f>SUM(G8:G1048576)</f>
        <v>2473059.0300000003</v>
      </c>
      <c r="H7" s="8">
        <f t="shared" ref="H7:N7" si="0">SUM(H8:H1048576)</f>
        <v>501162.47</v>
      </c>
      <c r="I7" s="8">
        <f t="shared" si="0"/>
        <v>569897.64999999991</v>
      </c>
      <c r="J7" s="8">
        <f t="shared" si="0"/>
        <v>45674.979999999996</v>
      </c>
      <c r="K7" s="8">
        <f t="shared" si="0"/>
        <v>3584600.77</v>
      </c>
      <c r="L7" s="8">
        <f t="shared" si="0"/>
        <v>1065574.8700000001</v>
      </c>
      <c r="M7" s="8">
        <f t="shared" si="0"/>
        <v>7338499.6099999994</v>
      </c>
      <c r="N7" s="8">
        <f t="shared" si="0"/>
        <v>0</v>
      </c>
      <c r="O7" s="8">
        <f t="shared" ref="O7:W7" si="1">SUM(O8:O1048576)</f>
        <v>456065.54999999993</v>
      </c>
      <c r="P7" s="8">
        <f t="shared" si="1"/>
        <v>78617.429999999993</v>
      </c>
      <c r="Q7" s="8">
        <f t="shared" si="1"/>
        <v>0</v>
      </c>
      <c r="R7" s="8">
        <f t="shared" si="1"/>
        <v>0</v>
      </c>
      <c r="S7" s="8">
        <f t="shared" si="1"/>
        <v>-264.20000000000005</v>
      </c>
      <c r="T7" s="8">
        <f t="shared" si="1"/>
        <v>616476.66</v>
      </c>
      <c r="U7" s="8">
        <f t="shared" si="1"/>
        <v>79248.69</v>
      </c>
      <c r="V7" s="8">
        <f t="shared" si="1"/>
        <v>219418.22999999998</v>
      </c>
      <c r="W7" s="8">
        <f t="shared" si="1"/>
        <v>409865.47000000003</v>
      </c>
      <c r="X7" s="8">
        <f t="shared" ref="X7" si="2">SUM(X8:X1048576)</f>
        <v>11711.130000000001</v>
      </c>
      <c r="Y7" s="8">
        <f t="shared" ref="Y7:AC7" si="3">SUM(Y8:Y1048576)</f>
        <v>171499.25999999998</v>
      </c>
      <c r="Z7" s="8">
        <f t="shared" si="3"/>
        <v>0</v>
      </c>
      <c r="AA7" s="8">
        <f t="shared" si="3"/>
        <v>184508.33</v>
      </c>
      <c r="AB7" s="8">
        <f t="shared" si="3"/>
        <v>112111.36</v>
      </c>
      <c r="AC7" s="8">
        <f t="shared" si="3"/>
        <v>9228.2099999999991</v>
      </c>
      <c r="AD7" s="8">
        <f t="shared" ref="AD7:AQ7" si="4">SUM(AD8:AD1048576)</f>
        <v>308517.49999999994</v>
      </c>
      <c r="AE7" s="8">
        <f t="shared" si="4"/>
        <v>0</v>
      </c>
      <c r="AF7" s="8">
        <f t="shared" si="4"/>
        <v>395789.30999999994</v>
      </c>
      <c r="AG7" s="8">
        <f t="shared" si="4"/>
        <v>779419.74000000011</v>
      </c>
      <c r="AH7" s="8">
        <f t="shared" si="4"/>
        <v>320684.53999999998</v>
      </c>
      <c r="AI7" s="8">
        <f t="shared" si="4"/>
        <v>857127.35000000009</v>
      </c>
      <c r="AJ7" s="8">
        <f t="shared" si="4"/>
        <v>94794.849999999991</v>
      </c>
      <c r="AK7" s="8">
        <f t="shared" si="4"/>
        <v>0</v>
      </c>
      <c r="AL7" s="8">
        <f t="shared" si="4"/>
        <v>1069272.18</v>
      </c>
      <c r="AM7" s="8">
        <f t="shared" si="4"/>
        <v>0</v>
      </c>
      <c r="AN7" s="8">
        <f t="shared" si="4"/>
        <v>601717.29</v>
      </c>
      <c r="AO7" s="8">
        <f t="shared" si="4"/>
        <v>2468752.33</v>
      </c>
      <c r="AP7" s="8">
        <f t="shared" si="4"/>
        <v>286271.61</v>
      </c>
      <c r="AQ7" s="8">
        <f t="shared" si="4"/>
        <v>242786.23999999996</v>
      </c>
      <c r="AR7" s="8"/>
      <c r="AS7" s="8">
        <f>SUM(AS8:AS1048576)</f>
        <v>2337.3200000000002</v>
      </c>
      <c r="AT7" s="8">
        <f>SUM(AT8:AT1048576)</f>
        <v>83971.450000000012</v>
      </c>
      <c r="AU7" s="8">
        <f>SUM(AU8:AU1048576)</f>
        <v>362759.11999999994</v>
      </c>
      <c r="AV7" s="8">
        <f>SUM(AV8:AV1048576)</f>
        <v>282864.27999999997</v>
      </c>
      <c r="AW7" s="1">
        <f t="shared" ref="AW7:AW38" si="5">SUM(G7:AV7)</f>
        <v>26084020.609999996</v>
      </c>
    </row>
    <row r="8" spans="1:49">
      <c r="C8" s="18"/>
      <c r="D8" s="19" t="s">
        <v>415</v>
      </c>
      <c r="E8" s="19" t="s">
        <v>1</v>
      </c>
      <c r="F8" s="19" t="s">
        <v>416</v>
      </c>
      <c r="G8" s="20">
        <v>56503.88</v>
      </c>
      <c r="H8" s="19">
        <v>119578.88</v>
      </c>
      <c r="I8" s="20">
        <v>157663</v>
      </c>
      <c r="J8" s="20">
        <v>0</v>
      </c>
      <c r="K8" s="20">
        <v>142310.10999999999</v>
      </c>
      <c r="L8" s="20">
        <v>231434.97</v>
      </c>
      <c r="M8" s="20">
        <v>758493.85</v>
      </c>
      <c r="N8" s="20"/>
      <c r="O8" s="20">
        <v>87614.54</v>
      </c>
      <c r="P8" s="19">
        <v>0</v>
      </c>
      <c r="Q8" s="20"/>
      <c r="R8" s="20"/>
      <c r="S8" s="20">
        <v>0</v>
      </c>
      <c r="T8" s="20">
        <v>90705.94</v>
      </c>
      <c r="U8" s="19">
        <v>0</v>
      </c>
      <c r="V8" s="19">
        <v>0</v>
      </c>
      <c r="W8" s="20">
        <v>73521.05</v>
      </c>
      <c r="X8" s="19">
        <v>0</v>
      </c>
      <c r="Y8" s="20">
        <v>38362.589999999997</v>
      </c>
      <c r="Z8" s="20"/>
      <c r="AA8" s="19">
        <v>0</v>
      </c>
      <c r="AB8" s="20">
        <v>34201.660000000003</v>
      </c>
      <c r="AC8" s="19">
        <v>0</v>
      </c>
      <c r="AD8" s="20">
        <v>103907.43</v>
      </c>
      <c r="AE8" s="20"/>
      <c r="AF8" s="19">
        <v>0</v>
      </c>
      <c r="AG8" s="20">
        <v>101126.83</v>
      </c>
      <c r="AH8" s="19">
        <v>0</v>
      </c>
      <c r="AI8" s="19">
        <v>0</v>
      </c>
      <c r="AJ8" s="19">
        <v>0</v>
      </c>
      <c r="AK8" s="19"/>
      <c r="AL8" s="19">
        <v>0</v>
      </c>
      <c r="AM8" s="19"/>
      <c r="AN8" s="19">
        <v>0</v>
      </c>
      <c r="AO8" s="19">
        <v>0</v>
      </c>
      <c r="AP8" s="19">
        <v>0</v>
      </c>
      <c r="AQ8" s="20">
        <v>55372.05</v>
      </c>
      <c r="AR8" s="20"/>
      <c r="AS8" s="20">
        <v>0</v>
      </c>
      <c r="AT8" s="20">
        <v>53760.62</v>
      </c>
      <c r="AU8" s="20">
        <v>109145.29</v>
      </c>
      <c r="AV8" s="21">
        <v>72747.19</v>
      </c>
      <c r="AW8" s="17">
        <f t="shared" si="5"/>
        <v>2286449.88</v>
      </c>
    </row>
    <row r="9" spans="1:49">
      <c r="C9" s="22"/>
      <c r="D9" s="23" t="s">
        <v>417</v>
      </c>
      <c r="E9" s="23" t="s">
        <v>2</v>
      </c>
      <c r="F9" s="23" t="s">
        <v>416</v>
      </c>
      <c r="G9" s="24">
        <v>52400</v>
      </c>
      <c r="H9" s="24">
        <v>34600</v>
      </c>
      <c r="I9" s="24">
        <v>67000</v>
      </c>
      <c r="J9" s="24">
        <v>0</v>
      </c>
      <c r="K9" s="24">
        <v>81000</v>
      </c>
      <c r="L9" s="24">
        <v>99000</v>
      </c>
      <c r="M9" s="24">
        <v>319300</v>
      </c>
      <c r="N9" s="24"/>
      <c r="O9" s="24">
        <v>47700</v>
      </c>
      <c r="P9" s="24">
        <v>0</v>
      </c>
      <c r="Q9" s="24"/>
      <c r="R9" s="24"/>
      <c r="S9" s="23">
        <v>0</v>
      </c>
      <c r="T9" s="24">
        <v>87400</v>
      </c>
      <c r="U9" s="23">
        <v>0</v>
      </c>
      <c r="V9" s="23">
        <v>0</v>
      </c>
      <c r="W9" s="24">
        <v>0</v>
      </c>
      <c r="X9" s="23">
        <v>0</v>
      </c>
      <c r="Y9" s="24">
        <v>27600</v>
      </c>
      <c r="Z9" s="24"/>
      <c r="AA9" s="23">
        <v>0</v>
      </c>
      <c r="AB9" s="24">
        <v>0</v>
      </c>
      <c r="AC9" s="24">
        <v>0</v>
      </c>
      <c r="AD9" s="24">
        <v>60000</v>
      </c>
      <c r="AE9" s="24"/>
      <c r="AF9" s="24">
        <v>0</v>
      </c>
      <c r="AG9" s="24">
        <v>63000</v>
      </c>
      <c r="AH9" s="24">
        <v>0</v>
      </c>
      <c r="AI9" s="23">
        <v>0</v>
      </c>
      <c r="AJ9" s="23">
        <v>0</v>
      </c>
      <c r="AK9" s="23"/>
      <c r="AL9" s="23">
        <v>0</v>
      </c>
      <c r="AM9" s="23"/>
      <c r="AN9" s="23">
        <v>0</v>
      </c>
      <c r="AO9" s="23">
        <v>0</v>
      </c>
      <c r="AP9" s="24">
        <v>0</v>
      </c>
      <c r="AQ9" s="24">
        <v>25000</v>
      </c>
      <c r="AR9" s="24"/>
      <c r="AS9" s="24">
        <v>0</v>
      </c>
      <c r="AT9" s="24">
        <v>0</v>
      </c>
      <c r="AU9" s="24">
        <v>75000</v>
      </c>
      <c r="AV9" s="25">
        <v>25000</v>
      </c>
      <c r="AW9" s="17">
        <f t="shared" si="5"/>
        <v>1064000</v>
      </c>
    </row>
    <row r="10" spans="1:49">
      <c r="C10" s="22"/>
      <c r="D10" s="23" t="s">
        <v>418</v>
      </c>
      <c r="E10" s="23" t="s">
        <v>3</v>
      </c>
      <c r="F10" s="23" t="s">
        <v>416</v>
      </c>
      <c r="G10" s="24">
        <v>160537.56</v>
      </c>
      <c r="H10" s="23">
        <v>85573.54</v>
      </c>
      <c r="I10" s="24">
        <v>54854.17</v>
      </c>
      <c r="J10" s="24">
        <v>17350.419999999998</v>
      </c>
      <c r="K10" s="24">
        <v>109542.9</v>
      </c>
      <c r="L10" s="24">
        <v>90068.83</v>
      </c>
      <c r="M10" s="24">
        <v>246752.14</v>
      </c>
      <c r="N10" s="24"/>
      <c r="O10" s="24">
        <v>55496.65</v>
      </c>
      <c r="P10" s="23">
        <v>52287</v>
      </c>
      <c r="Q10" s="24"/>
      <c r="R10" s="24"/>
      <c r="S10" s="24">
        <v>0</v>
      </c>
      <c r="T10" s="24">
        <v>160017.07</v>
      </c>
      <c r="U10" s="23">
        <v>0</v>
      </c>
      <c r="V10" s="23">
        <v>0</v>
      </c>
      <c r="W10" s="24">
        <v>8046.75</v>
      </c>
      <c r="X10" s="23">
        <v>0</v>
      </c>
      <c r="Y10" s="24">
        <v>29025.599999999999</v>
      </c>
      <c r="Z10" s="24"/>
      <c r="AA10" s="23">
        <v>0</v>
      </c>
      <c r="AB10" s="24">
        <v>11938.4</v>
      </c>
      <c r="AC10" s="23">
        <v>4532.62</v>
      </c>
      <c r="AD10" s="24">
        <v>26506.29</v>
      </c>
      <c r="AE10" s="24"/>
      <c r="AF10" s="23">
        <v>117862.51</v>
      </c>
      <c r="AG10" s="24">
        <v>102546.38</v>
      </c>
      <c r="AH10" s="23">
        <v>15243.27</v>
      </c>
      <c r="AI10" s="23">
        <v>0</v>
      </c>
      <c r="AJ10" s="23">
        <v>0</v>
      </c>
      <c r="AK10" s="23"/>
      <c r="AL10" s="23">
        <v>0</v>
      </c>
      <c r="AM10" s="23"/>
      <c r="AN10" s="23">
        <v>0</v>
      </c>
      <c r="AO10" s="23">
        <v>0</v>
      </c>
      <c r="AP10" s="23">
        <v>136838.37</v>
      </c>
      <c r="AQ10" s="24">
        <v>17768.509999999998</v>
      </c>
      <c r="AR10" s="24"/>
      <c r="AS10" s="24">
        <v>0</v>
      </c>
      <c r="AT10" s="24">
        <v>0</v>
      </c>
      <c r="AU10" s="24">
        <v>5321.97</v>
      </c>
      <c r="AV10" s="25">
        <v>16334.13</v>
      </c>
      <c r="AW10" s="17">
        <f t="shared" si="5"/>
        <v>1524445.08</v>
      </c>
    </row>
    <row r="11" spans="1:49">
      <c r="C11" s="22"/>
      <c r="D11" s="23" t="s">
        <v>419</v>
      </c>
      <c r="E11" s="23" t="s">
        <v>104</v>
      </c>
      <c r="F11" s="23" t="s">
        <v>416</v>
      </c>
      <c r="G11" s="24">
        <v>1020</v>
      </c>
      <c r="H11" s="24">
        <v>0</v>
      </c>
      <c r="I11" s="24">
        <v>180</v>
      </c>
      <c r="J11" s="24">
        <v>0</v>
      </c>
      <c r="K11" s="23">
        <v>480</v>
      </c>
      <c r="L11" s="24">
        <v>360</v>
      </c>
      <c r="M11" s="24">
        <v>540</v>
      </c>
      <c r="N11" s="24"/>
      <c r="O11" s="24">
        <v>0</v>
      </c>
      <c r="P11" s="23">
        <v>0</v>
      </c>
      <c r="Q11" s="24"/>
      <c r="R11" s="24"/>
      <c r="S11" s="23">
        <v>0</v>
      </c>
      <c r="T11" s="23">
        <v>180</v>
      </c>
      <c r="U11" s="23">
        <v>0</v>
      </c>
      <c r="V11" s="23">
        <v>0</v>
      </c>
      <c r="W11" s="23">
        <v>0</v>
      </c>
      <c r="X11" s="23">
        <v>0</v>
      </c>
      <c r="Y11" s="24">
        <v>0</v>
      </c>
      <c r="Z11" s="24"/>
      <c r="AA11" s="23">
        <v>0</v>
      </c>
      <c r="AB11" s="23">
        <v>0</v>
      </c>
      <c r="AC11" s="23">
        <v>0</v>
      </c>
      <c r="AD11" s="24">
        <v>0</v>
      </c>
      <c r="AE11" s="24"/>
      <c r="AF11" s="24">
        <v>0</v>
      </c>
      <c r="AG11" s="24">
        <v>0</v>
      </c>
      <c r="AH11" s="24">
        <v>0</v>
      </c>
      <c r="AI11" s="23">
        <v>0</v>
      </c>
      <c r="AJ11" s="23">
        <v>0</v>
      </c>
      <c r="AK11" s="23"/>
      <c r="AL11" s="23">
        <v>0</v>
      </c>
      <c r="AM11" s="23"/>
      <c r="AN11" s="23">
        <v>0</v>
      </c>
      <c r="AO11" s="24">
        <v>0</v>
      </c>
      <c r="AP11" s="24">
        <v>2280</v>
      </c>
      <c r="AQ11" s="23">
        <v>0</v>
      </c>
      <c r="AR11" s="23"/>
      <c r="AS11" s="23">
        <v>0</v>
      </c>
      <c r="AT11" s="23">
        <v>0</v>
      </c>
      <c r="AU11" s="23">
        <v>0</v>
      </c>
      <c r="AV11" s="26">
        <v>0</v>
      </c>
      <c r="AW11" s="17">
        <f t="shared" si="5"/>
        <v>5040</v>
      </c>
    </row>
    <row r="12" spans="1:49">
      <c r="C12" s="22"/>
      <c r="D12" s="23" t="s">
        <v>420</v>
      </c>
      <c r="E12" s="23" t="s">
        <v>4</v>
      </c>
      <c r="F12" s="23" t="s">
        <v>416</v>
      </c>
      <c r="G12" s="24">
        <v>53720</v>
      </c>
      <c r="H12" s="24">
        <v>35550</v>
      </c>
      <c r="I12" s="24">
        <v>68730</v>
      </c>
      <c r="J12" s="24">
        <v>0</v>
      </c>
      <c r="K12" s="24">
        <v>113400</v>
      </c>
      <c r="L12" s="24">
        <v>138600</v>
      </c>
      <c r="M12" s="24">
        <v>302760</v>
      </c>
      <c r="N12" s="24"/>
      <c r="O12" s="24">
        <v>45240</v>
      </c>
      <c r="P12" s="24">
        <v>0</v>
      </c>
      <c r="Q12" s="24"/>
      <c r="R12" s="24"/>
      <c r="S12" s="23">
        <v>0</v>
      </c>
      <c r="T12" s="24">
        <v>66880</v>
      </c>
      <c r="U12" s="23">
        <v>0</v>
      </c>
      <c r="V12" s="23">
        <v>0</v>
      </c>
      <c r="W12" s="24">
        <v>0</v>
      </c>
      <c r="X12" s="23">
        <v>0</v>
      </c>
      <c r="Y12" s="24">
        <v>21120</v>
      </c>
      <c r="Z12" s="24"/>
      <c r="AA12" s="23">
        <v>0</v>
      </c>
      <c r="AB12" s="24">
        <v>0</v>
      </c>
      <c r="AC12" s="24">
        <v>0</v>
      </c>
      <c r="AD12" s="24">
        <v>55000</v>
      </c>
      <c r="AE12" s="24"/>
      <c r="AF12" s="24">
        <v>0</v>
      </c>
      <c r="AG12" s="24">
        <v>60000</v>
      </c>
      <c r="AH12" s="24">
        <v>0</v>
      </c>
      <c r="AI12" s="23">
        <v>0</v>
      </c>
      <c r="AJ12" s="23">
        <v>0</v>
      </c>
      <c r="AK12" s="23"/>
      <c r="AL12" s="23">
        <v>0</v>
      </c>
      <c r="AM12" s="23"/>
      <c r="AN12" s="23">
        <v>0</v>
      </c>
      <c r="AO12" s="23">
        <v>0</v>
      </c>
      <c r="AP12" s="24">
        <v>0</v>
      </c>
      <c r="AQ12" s="24">
        <v>20000</v>
      </c>
      <c r="AR12" s="24"/>
      <c r="AS12" s="24">
        <v>0</v>
      </c>
      <c r="AT12" s="24">
        <v>0</v>
      </c>
      <c r="AU12" s="24">
        <v>57500</v>
      </c>
      <c r="AV12" s="25">
        <v>57500</v>
      </c>
      <c r="AW12" s="17">
        <f t="shared" si="5"/>
        <v>1096000</v>
      </c>
    </row>
    <row r="13" spans="1:49">
      <c r="C13" s="22"/>
      <c r="D13" s="23" t="s">
        <v>421</v>
      </c>
      <c r="E13" s="23" t="s">
        <v>5</v>
      </c>
      <c r="F13" s="23" t="s">
        <v>416</v>
      </c>
      <c r="G13" s="24">
        <v>10895.28</v>
      </c>
      <c r="H13" s="24">
        <v>7004</v>
      </c>
      <c r="I13" s="24">
        <v>783</v>
      </c>
      <c r="J13" s="24">
        <v>0</v>
      </c>
      <c r="K13" s="24">
        <v>595</v>
      </c>
      <c r="L13" s="24">
        <v>11379.28</v>
      </c>
      <c r="M13" s="24">
        <v>4924</v>
      </c>
      <c r="N13" s="24"/>
      <c r="O13" s="24">
        <v>1710</v>
      </c>
      <c r="P13" s="24">
        <v>1195</v>
      </c>
      <c r="Q13" s="24"/>
      <c r="R13" s="24"/>
      <c r="S13" s="24">
        <v>0</v>
      </c>
      <c r="T13" s="24">
        <v>817</v>
      </c>
      <c r="U13" s="23">
        <v>0</v>
      </c>
      <c r="V13" s="23">
        <v>0</v>
      </c>
      <c r="W13" s="24">
        <v>338</v>
      </c>
      <c r="X13" s="23">
        <v>0</v>
      </c>
      <c r="Y13" s="24">
        <v>1830.5</v>
      </c>
      <c r="Z13" s="24"/>
      <c r="AA13" s="23">
        <v>0</v>
      </c>
      <c r="AB13" s="24">
        <v>0</v>
      </c>
      <c r="AC13" s="24">
        <v>0</v>
      </c>
      <c r="AD13" s="24">
        <v>0</v>
      </c>
      <c r="AE13" s="24"/>
      <c r="AF13" s="24">
        <v>1355.84</v>
      </c>
      <c r="AG13" s="24">
        <v>7470.25</v>
      </c>
      <c r="AH13" s="24">
        <v>2210</v>
      </c>
      <c r="AI13" s="23">
        <v>0</v>
      </c>
      <c r="AJ13" s="23">
        <v>0</v>
      </c>
      <c r="AK13" s="23"/>
      <c r="AL13" s="23">
        <v>0</v>
      </c>
      <c r="AM13" s="23"/>
      <c r="AN13" s="23">
        <v>0</v>
      </c>
      <c r="AO13" s="23">
        <v>0</v>
      </c>
      <c r="AP13" s="24">
        <v>6007</v>
      </c>
      <c r="AQ13" s="24">
        <v>1150</v>
      </c>
      <c r="AR13" s="24"/>
      <c r="AS13" s="24">
        <v>0</v>
      </c>
      <c r="AT13" s="24">
        <v>0</v>
      </c>
      <c r="AU13" s="24">
        <v>0</v>
      </c>
      <c r="AV13" s="26">
        <v>0</v>
      </c>
      <c r="AW13" s="17">
        <f t="shared" si="5"/>
        <v>59664.149999999994</v>
      </c>
    </row>
    <row r="14" spans="1:49">
      <c r="C14" s="22"/>
      <c r="D14" s="23" t="s">
        <v>422</v>
      </c>
      <c r="E14" s="23" t="s">
        <v>6</v>
      </c>
      <c r="F14" s="23" t="s">
        <v>416</v>
      </c>
      <c r="G14" s="24">
        <v>206618</v>
      </c>
      <c r="H14" s="24">
        <v>74788</v>
      </c>
      <c r="I14" s="24">
        <v>43446</v>
      </c>
      <c r="J14" s="24">
        <v>18561</v>
      </c>
      <c r="K14" s="24">
        <v>98047</v>
      </c>
      <c r="L14" s="24">
        <v>84355</v>
      </c>
      <c r="M14" s="24">
        <v>263997</v>
      </c>
      <c r="N14" s="24"/>
      <c r="O14" s="24">
        <v>60698</v>
      </c>
      <c r="P14" s="24">
        <v>17713</v>
      </c>
      <c r="Q14" s="24"/>
      <c r="R14" s="24"/>
      <c r="S14" s="24">
        <v>0</v>
      </c>
      <c r="T14" s="24">
        <v>128281</v>
      </c>
      <c r="U14" s="23">
        <v>0</v>
      </c>
      <c r="V14" s="23">
        <v>0</v>
      </c>
      <c r="W14" s="24">
        <v>6841</v>
      </c>
      <c r="X14" s="23">
        <v>0</v>
      </c>
      <c r="Y14" s="24">
        <v>31072</v>
      </c>
      <c r="Z14" s="24"/>
      <c r="AA14" s="23">
        <v>0</v>
      </c>
      <c r="AB14" s="24">
        <v>11415</v>
      </c>
      <c r="AC14" s="24">
        <v>5885</v>
      </c>
      <c r="AD14" s="24">
        <v>19094</v>
      </c>
      <c r="AE14" s="24"/>
      <c r="AF14" s="24">
        <v>128976</v>
      </c>
      <c r="AG14" s="24">
        <v>101985</v>
      </c>
      <c r="AH14" s="24">
        <v>59118</v>
      </c>
      <c r="AI14" s="23">
        <v>0</v>
      </c>
      <c r="AJ14" s="23">
        <v>0</v>
      </c>
      <c r="AK14" s="23"/>
      <c r="AL14" s="23">
        <v>0</v>
      </c>
      <c r="AM14" s="23"/>
      <c r="AN14" s="23">
        <v>0</v>
      </c>
      <c r="AO14" s="23">
        <v>0</v>
      </c>
      <c r="AP14" s="24">
        <v>122558</v>
      </c>
      <c r="AQ14" s="24">
        <v>20685</v>
      </c>
      <c r="AR14" s="24"/>
      <c r="AS14" s="24">
        <v>0</v>
      </c>
      <c r="AT14" s="24">
        <v>0</v>
      </c>
      <c r="AU14" s="24">
        <v>6050</v>
      </c>
      <c r="AV14" s="25">
        <v>18500</v>
      </c>
      <c r="AW14" s="17">
        <f t="shared" si="5"/>
        <v>1528683</v>
      </c>
    </row>
    <row r="15" spans="1:49">
      <c r="C15" s="22"/>
      <c r="D15" s="23" t="s">
        <v>423</v>
      </c>
      <c r="E15" s="23" t="s">
        <v>7</v>
      </c>
      <c r="F15" s="23" t="s">
        <v>416</v>
      </c>
      <c r="G15" s="24">
        <v>42035.73</v>
      </c>
      <c r="H15" s="24">
        <v>33404.629999999997</v>
      </c>
      <c r="I15" s="24">
        <v>66699.3</v>
      </c>
      <c r="J15" s="24">
        <v>1880.02</v>
      </c>
      <c r="K15" s="24">
        <v>225.96</v>
      </c>
      <c r="L15" s="24">
        <v>33535.99</v>
      </c>
      <c r="M15" s="24">
        <v>39638.949999999997</v>
      </c>
      <c r="N15" s="24"/>
      <c r="O15" s="24">
        <v>19242.740000000002</v>
      </c>
      <c r="P15" s="23">
        <v>-5323.89</v>
      </c>
      <c r="Q15" s="24"/>
      <c r="R15" s="24"/>
      <c r="S15" s="24">
        <v>0</v>
      </c>
      <c r="T15" s="24">
        <v>4538.79</v>
      </c>
      <c r="U15" s="23">
        <v>0</v>
      </c>
      <c r="V15" s="23">
        <v>0</v>
      </c>
      <c r="W15" s="23">
        <v>11978.59</v>
      </c>
      <c r="X15" s="23">
        <v>0</v>
      </c>
      <c r="Y15" s="24">
        <v>-14127.62</v>
      </c>
      <c r="Z15" s="24"/>
      <c r="AA15" s="23">
        <v>0</v>
      </c>
      <c r="AB15" s="24">
        <v>27035.42</v>
      </c>
      <c r="AC15" s="23">
        <v>-1330</v>
      </c>
      <c r="AD15" s="24">
        <v>-6758.63</v>
      </c>
      <c r="AE15" s="24"/>
      <c r="AF15" s="23">
        <v>19546.78</v>
      </c>
      <c r="AG15" s="24">
        <v>18404.5</v>
      </c>
      <c r="AH15" s="23">
        <v>110990.45</v>
      </c>
      <c r="AI15" s="23">
        <v>0</v>
      </c>
      <c r="AJ15" s="23">
        <v>0</v>
      </c>
      <c r="AK15" s="23"/>
      <c r="AL15" s="23">
        <v>0</v>
      </c>
      <c r="AM15" s="23"/>
      <c r="AN15" s="23">
        <v>0</v>
      </c>
      <c r="AO15" s="23">
        <v>0</v>
      </c>
      <c r="AP15" s="23">
        <v>23877.19</v>
      </c>
      <c r="AQ15" s="24">
        <v>5128.05</v>
      </c>
      <c r="AR15" s="24"/>
      <c r="AS15" s="24">
        <v>0</v>
      </c>
      <c r="AT15" s="24">
        <v>0</v>
      </c>
      <c r="AU15" s="24">
        <v>29245.64</v>
      </c>
      <c r="AV15" s="25">
        <v>38885.410000000003</v>
      </c>
      <c r="AW15" s="17">
        <f t="shared" si="5"/>
        <v>498753.99999999988</v>
      </c>
    </row>
    <row r="16" spans="1:49">
      <c r="C16" s="22"/>
      <c r="D16" s="23" t="s">
        <v>424</v>
      </c>
      <c r="E16" s="23" t="s">
        <v>8</v>
      </c>
      <c r="F16" s="23" t="s">
        <v>416</v>
      </c>
      <c r="G16" s="24">
        <v>-19461.830000000002</v>
      </c>
      <c r="H16" s="23">
        <v>-8171.94</v>
      </c>
      <c r="I16" s="23">
        <v>-3652.18</v>
      </c>
      <c r="J16" s="23">
        <v>-2475.6</v>
      </c>
      <c r="K16" s="24">
        <v>-27764.9</v>
      </c>
      <c r="L16" s="23">
        <v>-8596.82</v>
      </c>
      <c r="M16" s="24">
        <v>-41322.67</v>
      </c>
      <c r="N16" s="24"/>
      <c r="O16" s="23">
        <v>-8957.16</v>
      </c>
      <c r="P16" s="23">
        <v>-5567.74</v>
      </c>
      <c r="Q16" s="24"/>
      <c r="R16" s="24"/>
      <c r="S16" s="24">
        <v>0</v>
      </c>
      <c r="T16" s="23">
        <v>-27636.13</v>
      </c>
      <c r="U16" s="23">
        <v>0</v>
      </c>
      <c r="V16" s="23">
        <v>0</v>
      </c>
      <c r="W16" s="23">
        <v>370.47</v>
      </c>
      <c r="X16" s="23">
        <v>0</v>
      </c>
      <c r="Y16" s="23">
        <v>-9248.85</v>
      </c>
      <c r="Z16" s="23"/>
      <c r="AA16" s="23">
        <v>0</v>
      </c>
      <c r="AB16" s="23">
        <v>807.73</v>
      </c>
      <c r="AC16" s="23">
        <v>-1595.98</v>
      </c>
      <c r="AD16" s="23">
        <v>-6384.28</v>
      </c>
      <c r="AE16" s="23"/>
      <c r="AF16" s="23">
        <v>-30000</v>
      </c>
      <c r="AG16" s="23">
        <v>-11568.35</v>
      </c>
      <c r="AH16" s="23">
        <v>6098.52</v>
      </c>
      <c r="AI16" s="23">
        <v>0</v>
      </c>
      <c r="AJ16" s="23">
        <v>0</v>
      </c>
      <c r="AK16" s="23"/>
      <c r="AL16" s="23">
        <v>0</v>
      </c>
      <c r="AM16" s="23"/>
      <c r="AN16" s="23">
        <v>0</v>
      </c>
      <c r="AO16" s="23">
        <v>0</v>
      </c>
      <c r="AP16" s="23">
        <v>-12472.75</v>
      </c>
      <c r="AQ16" s="23">
        <v>-3731.45</v>
      </c>
      <c r="AR16" s="23"/>
      <c r="AS16" s="23">
        <v>0</v>
      </c>
      <c r="AT16" s="23">
        <v>0</v>
      </c>
      <c r="AU16" s="24">
        <v>-139</v>
      </c>
      <c r="AV16" s="26">
        <v>1514.81</v>
      </c>
      <c r="AW16" s="17">
        <f t="shared" si="5"/>
        <v>-219956.10000000003</v>
      </c>
    </row>
    <row r="17" spans="3:49">
      <c r="C17" s="22"/>
      <c r="D17" s="23" t="s">
        <v>425</v>
      </c>
      <c r="E17" s="23" t="s">
        <v>426</v>
      </c>
      <c r="F17" s="23" t="s">
        <v>416</v>
      </c>
      <c r="G17" s="24">
        <v>3206.14</v>
      </c>
      <c r="H17" s="23">
        <v>10212.799999999999</v>
      </c>
      <c r="I17" s="23">
        <v>13720.36</v>
      </c>
      <c r="J17" s="23">
        <v>0</v>
      </c>
      <c r="K17" s="24">
        <v>10638.44</v>
      </c>
      <c r="L17" s="23">
        <v>28774.63</v>
      </c>
      <c r="M17" s="24">
        <v>53100.26</v>
      </c>
      <c r="N17" s="24"/>
      <c r="O17" s="23">
        <v>8525.36</v>
      </c>
      <c r="P17" s="23">
        <v>0</v>
      </c>
      <c r="Q17" s="24"/>
      <c r="R17" s="24"/>
      <c r="S17" s="24">
        <v>0</v>
      </c>
      <c r="T17" s="24">
        <v>7677.85</v>
      </c>
      <c r="U17" s="23">
        <v>0</v>
      </c>
      <c r="V17" s="23">
        <v>0</v>
      </c>
      <c r="W17" s="23">
        <v>6327.9</v>
      </c>
      <c r="X17" s="23">
        <v>0</v>
      </c>
      <c r="Y17" s="23">
        <v>3965.48</v>
      </c>
      <c r="Z17" s="23"/>
      <c r="AA17" s="23">
        <v>0</v>
      </c>
      <c r="AB17" s="23">
        <v>2868.65</v>
      </c>
      <c r="AC17" s="23">
        <v>0</v>
      </c>
      <c r="AD17" s="23">
        <v>15957.66</v>
      </c>
      <c r="AE17" s="23"/>
      <c r="AF17" s="23">
        <v>0</v>
      </c>
      <c r="AG17" s="23">
        <v>10550.28</v>
      </c>
      <c r="AH17" s="23">
        <v>0</v>
      </c>
      <c r="AI17" s="23">
        <v>0</v>
      </c>
      <c r="AJ17" s="23">
        <v>0</v>
      </c>
      <c r="AK17" s="23"/>
      <c r="AL17" s="23">
        <v>0</v>
      </c>
      <c r="AM17" s="23"/>
      <c r="AN17" s="23">
        <v>0</v>
      </c>
      <c r="AO17" s="23">
        <v>0</v>
      </c>
      <c r="AP17" s="23">
        <v>0</v>
      </c>
      <c r="AQ17" s="23">
        <v>3712.37</v>
      </c>
      <c r="AR17" s="23"/>
      <c r="AS17" s="23">
        <v>0</v>
      </c>
      <c r="AT17" s="23">
        <v>5495.54</v>
      </c>
      <c r="AU17" s="24">
        <v>7850.38</v>
      </c>
      <c r="AV17" s="26">
        <v>5495.54</v>
      </c>
      <c r="AW17" s="17">
        <f t="shared" si="5"/>
        <v>198079.64</v>
      </c>
    </row>
    <row r="18" spans="3:49">
      <c r="C18" s="22"/>
      <c r="D18" s="23" t="s">
        <v>427</v>
      </c>
      <c r="E18" s="23" t="s">
        <v>9</v>
      </c>
      <c r="F18" s="23" t="s">
        <v>416</v>
      </c>
      <c r="G18" s="24">
        <v>28155.78</v>
      </c>
      <c r="H18" s="23">
        <v>0</v>
      </c>
      <c r="I18" s="23">
        <v>0</v>
      </c>
      <c r="J18" s="23">
        <v>0</v>
      </c>
      <c r="K18" s="24">
        <v>35765.54</v>
      </c>
      <c r="L18" s="23">
        <v>0</v>
      </c>
      <c r="M18" s="24">
        <v>297293.40000000002</v>
      </c>
      <c r="N18" s="24"/>
      <c r="O18" s="23">
        <v>0</v>
      </c>
      <c r="P18" s="23">
        <v>0</v>
      </c>
      <c r="Q18" s="24"/>
      <c r="R18" s="24"/>
      <c r="S18" s="23">
        <v>-1418.47</v>
      </c>
      <c r="T18" s="23">
        <v>900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/>
      <c r="AA18" s="23">
        <v>0</v>
      </c>
      <c r="AB18" s="23">
        <v>0</v>
      </c>
      <c r="AC18" s="23">
        <v>0</v>
      </c>
      <c r="AD18" s="23">
        <v>0</v>
      </c>
      <c r="AE18" s="23"/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/>
      <c r="AL18" s="23">
        <v>0</v>
      </c>
      <c r="AM18" s="23"/>
      <c r="AN18" s="23">
        <v>0</v>
      </c>
      <c r="AO18" s="23">
        <v>0</v>
      </c>
      <c r="AP18" s="23">
        <v>0</v>
      </c>
      <c r="AQ18" s="23">
        <v>0</v>
      </c>
      <c r="AR18" s="23"/>
      <c r="AS18" s="23">
        <v>0</v>
      </c>
      <c r="AT18" s="23">
        <v>0</v>
      </c>
      <c r="AU18" s="23">
        <v>0</v>
      </c>
      <c r="AV18" s="26">
        <v>0</v>
      </c>
      <c r="AW18" s="17">
        <f t="shared" si="5"/>
        <v>360696.25000000006</v>
      </c>
    </row>
    <row r="19" spans="3:49">
      <c r="C19" s="22"/>
      <c r="D19" s="23" t="s">
        <v>428</v>
      </c>
      <c r="E19" s="23" t="s">
        <v>10</v>
      </c>
      <c r="F19" s="23" t="s">
        <v>416</v>
      </c>
      <c r="G19" s="24">
        <v>184635.14</v>
      </c>
      <c r="H19" s="23">
        <v>0</v>
      </c>
      <c r="I19" s="23">
        <v>0</v>
      </c>
      <c r="J19" s="23">
        <v>0</v>
      </c>
      <c r="K19" s="24">
        <v>32506.42</v>
      </c>
      <c r="L19" s="23">
        <v>92.45</v>
      </c>
      <c r="M19" s="24">
        <v>1646446.09</v>
      </c>
      <c r="N19" s="24"/>
      <c r="O19" s="23">
        <v>0</v>
      </c>
      <c r="P19" s="23">
        <v>139</v>
      </c>
      <c r="Q19" s="24"/>
      <c r="R19" s="24"/>
      <c r="S19" s="24">
        <v>0</v>
      </c>
      <c r="T19" s="24">
        <v>9681.82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/>
      <c r="AA19" s="23">
        <v>0</v>
      </c>
      <c r="AB19" s="23">
        <v>0</v>
      </c>
      <c r="AC19" s="23">
        <v>0</v>
      </c>
      <c r="AD19" s="23">
        <v>0</v>
      </c>
      <c r="AE19" s="23"/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/>
      <c r="AL19" s="23">
        <v>0</v>
      </c>
      <c r="AM19" s="23"/>
      <c r="AN19" s="23">
        <v>0</v>
      </c>
      <c r="AO19" s="23">
        <v>0</v>
      </c>
      <c r="AP19" s="23">
        <v>0</v>
      </c>
      <c r="AQ19" s="23">
        <v>0</v>
      </c>
      <c r="AR19" s="23"/>
      <c r="AS19" s="23">
        <v>0</v>
      </c>
      <c r="AT19" s="23">
        <v>0</v>
      </c>
      <c r="AU19" s="23">
        <v>0</v>
      </c>
      <c r="AV19" s="26">
        <v>0</v>
      </c>
      <c r="AW19" s="17">
        <f t="shared" si="5"/>
        <v>1873500.9200000002</v>
      </c>
    </row>
    <row r="20" spans="3:49">
      <c r="C20" s="22"/>
      <c r="D20" s="23" t="s">
        <v>429</v>
      </c>
      <c r="E20" s="23" t="s">
        <v>12</v>
      </c>
      <c r="F20" s="23" t="s">
        <v>416</v>
      </c>
      <c r="G20" s="23">
        <v>23585.49</v>
      </c>
      <c r="H20" s="24">
        <v>0</v>
      </c>
      <c r="I20" s="23">
        <v>0</v>
      </c>
      <c r="J20" s="23">
        <v>0</v>
      </c>
      <c r="K20" s="24">
        <v>0</v>
      </c>
      <c r="L20" s="24">
        <v>0</v>
      </c>
      <c r="M20" s="24">
        <v>37223.360000000001</v>
      </c>
      <c r="N20" s="24"/>
      <c r="O20" s="23">
        <v>0</v>
      </c>
      <c r="P20" s="23">
        <v>0</v>
      </c>
      <c r="Q20" s="24"/>
      <c r="R20" s="24"/>
      <c r="S20" s="23">
        <v>1154.27</v>
      </c>
      <c r="T20" s="24">
        <v>21680.16</v>
      </c>
      <c r="U20" s="23">
        <v>1683.3</v>
      </c>
      <c r="V20" s="23">
        <v>0</v>
      </c>
      <c r="W20" s="23">
        <v>0</v>
      </c>
      <c r="X20" s="23">
        <v>0</v>
      </c>
      <c r="Y20" s="24">
        <v>0</v>
      </c>
      <c r="Z20" s="24"/>
      <c r="AA20" s="23">
        <v>0</v>
      </c>
      <c r="AB20" s="23">
        <v>0</v>
      </c>
      <c r="AC20" s="23">
        <v>0</v>
      </c>
      <c r="AD20" s="23">
        <v>0</v>
      </c>
      <c r="AE20" s="23"/>
      <c r="AF20" s="23">
        <v>0</v>
      </c>
      <c r="AG20" s="24">
        <v>0</v>
      </c>
      <c r="AH20" s="23">
        <v>0</v>
      </c>
      <c r="AI20" s="23">
        <v>0</v>
      </c>
      <c r="AJ20" s="23">
        <v>0</v>
      </c>
      <c r="AK20" s="23"/>
      <c r="AL20" s="23">
        <v>0</v>
      </c>
      <c r="AM20" s="23"/>
      <c r="AN20" s="23">
        <v>0</v>
      </c>
      <c r="AO20" s="23">
        <v>0</v>
      </c>
      <c r="AP20" s="23">
        <v>0</v>
      </c>
      <c r="AQ20" s="23">
        <v>0</v>
      </c>
      <c r="AR20" s="23"/>
      <c r="AS20" s="23">
        <v>0</v>
      </c>
      <c r="AT20" s="23">
        <v>0</v>
      </c>
      <c r="AU20" s="23">
        <v>0</v>
      </c>
      <c r="AV20" s="26">
        <v>0</v>
      </c>
      <c r="AW20" s="17">
        <f t="shared" si="5"/>
        <v>85326.58</v>
      </c>
    </row>
    <row r="21" spans="3:49">
      <c r="C21" s="22"/>
      <c r="D21" s="23" t="s">
        <v>430</v>
      </c>
      <c r="E21" s="23" t="s">
        <v>13</v>
      </c>
      <c r="F21" s="23" t="s">
        <v>416</v>
      </c>
      <c r="G21" s="23">
        <v>0</v>
      </c>
      <c r="H21" s="23">
        <v>85.34</v>
      </c>
      <c r="I21" s="23">
        <v>0</v>
      </c>
      <c r="J21" s="23">
        <v>0</v>
      </c>
      <c r="K21" s="23">
        <v>0</v>
      </c>
      <c r="L21" s="23">
        <v>371.72</v>
      </c>
      <c r="M21" s="23">
        <v>0</v>
      </c>
      <c r="N21" s="23"/>
      <c r="O21" s="23">
        <v>0</v>
      </c>
      <c r="P21" s="23">
        <v>0</v>
      </c>
      <c r="Q21" s="23"/>
      <c r="R21" s="23"/>
      <c r="S21" s="23">
        <v>0</v>
      </c>
      <c r="T21" s="23">
        <v>4541.1000000000004</v>
      </c>
      <c r="U21" s="23">
        <v>0</v>
      </c>
      <c r="V21" s="23">
        <v>0</v>
      </c>
      <c r="W21" s="23">
        <v>0</v>
      </c>
      <c r="X21" s="23">
        <v>0</v>
      </c>
      <c r="Y21" s="23">
        <v>2639.17</v>
      </c>
      <c r="Z21" s="23"/>
      <c r="AA21" s="23">
        <v>0</v>
      </c>
      <c r="AB21" s="23">
        <v>179.6</v>
      </c>
      <c r="AC21" s="23">
        <v>0</v>
      </c>
      <c r="AD21" s="23">
        <v>0</v>
      </c>
      <c r="AE21" s="23"/>
      <c r="AF21" s="24">
        <v>0</v>
      </c>
      <c r="AG21" s="23">
        <v>4956.3599999999997</v>
      </c>
      <c r="AH21" s="23">
        <v>5245.5</v>
      </c>
      <c r="AI21" s="23">
        <v>0</v>
      </c>
      <c r="AJ21" s="23">
        <v>0</v>
      </c>
      <c r="AK21" s="23"/>
      <c r="AL21" s="23">
        <v>0</v>
      </c>
      <c r="AM21" s="23"/>
      <c r="AN21" s="23">
        <v>0</v>
      </c>
      <c r="AO21" s="23">
        <v>0</v>
      </c>
      <c r="AP21" s="23">
        <v>0</v>
      </c>
      <c r="AQ21" s="23">
        <v>112.72</v>
      </c>
      <c r="AR21" s="23"/>
      <c r="AS21" s="23">
        <v>0</v>
      </c>
      <c r="AT21" s="23">
        <v>0</v>
      </c>
      <c r="AU21" s="23">
        <v>-1355.9</v>
      </c>
      <c r="AV21" s="26">
        <v>1010.52</v>
      </c>
      <c r="AW21" s="17">
        <f t="shared" si="5"/>
        <v>17786.13</v>
      </c>
    </row>
    <row r="22" spans="3:49">
      <c r="C22" s="22"/>
      <c r="D22" s="23" t="s">
        <v>431</v>
      </c>
      <c r="E22" s="23" t="s">
        <v>14</v>
      </c>
      <c r="F22" s="23" t="s">
        <v>416</v>
      </c>
      <c r="G22" s="23">
        <v>0</v>
      </c>
      <c r="H22" s="23">
        <v>138</v>
      </c>
      <c r="I22" s="23">
        <v>315.98</v>
      </c>
      <c r="J22" s="23">
        <v>0</v>
      </c>
      <c r="K22" s="23">
        <v>0</v>
      </c>
      <c r="L22" s="23">
        <v>0</v>
      </c>
      <c r="M22" s="23">
        <v>0</v>
      </c>
      <c r="N22" s="23"/>
      <c r="O22" s="23">
        <v>0</v>
      </c>
      <c r="P22" s="23">
        <v>0</v>
      </c>
      <c r="Q22" s="23"/>
      <c r="R22" s="23"/>
      <c r="S22" s="23">
        <v>0</v>
      </c>
      <c r="T22" s="23">
        <v>242.97</v>
      </c>
      <c r="U22" s="23">
        <v>0</v>
      </c>
      <c r="V22" s="23">
        <v>0</v>
      </c>
      <c r="W22" s="23">
        <v>0</v>
      </c>
      <c r="X22" s="23">
        <v>0</v>
      </c>
      <c r="Y22" s="23">
        <v>308.32</v>
      </c>
      <c r="Z22" s="23"/>
      <c r="AA22" s="23">
        <v>0</v>
      </c>
      <c r="AB22" s="23">
        <v>0</v>
      </c>
      <c r="AC22" s="23">
        <v>0</v>
      </c>
      <c r="AD22" s="23">
        <v>0</v>
      </c>
      <c r="AE22" s="23"/>
      <c r="AF22" s="24">
        <v>1611.98</v>
      </c>
      <c r="AG22" s="24">
        <v>475</v>
      </c>
      <c r="AH22" s="24">
        <v>231.8</v>
      </c>
      <c r="AI22" s="23">
        <v>0</v>
      </c>
      <c r="AJ22" s="23">
        <v>0</v>
      </c>
      <c r="AK22" s="23"/>
      <c r="AL22" s="23">
        <v>0</v>
      </c>
      <c r="AM22" s="23"/>
      <c r="AN22" s="23">
        <v>0</v>
      </c>
      <c r="AO22" s="23">
        <v>0</v>
      </c>
      <c r="AP22" s="23">
        <v>0</v>
      </c>
      <c r="AQ22" s="23">
        <v>638.28</v>
      </c>
      <c r="AR22" s="23"/>
      <c r="AS22" s="23">
        <v>0</v>
      </c>
      <c r="AT22" s="23">
        <v>0</v>
      </c>
      <c r="AU22" s="23">
        <v>0</v>
      </c>
      <c r="AV22" s="26">
        <v>0</v>
      </c>
      <c r="AW22" s="17">
        <f t="shared" si="5"/>
        <v>3962.33</v>
      </c>
    </row>
    <row r="23" spans="3:49">
      <c r="C23" s="22"/>
      <c r="D23" s="23" t="s">
        <v>432</v>
      </c>
      <c r="E23" s="23" t="s">
        <v>15</v>
      </c>
      <c r="F23" s="23" t="s">
        <v>416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/>
      <c r="O23" s="24">
        <v>0</v>
      </c>
      <c r="P23" s="24">
        <v>0</v>
      </c>
      <c r="Q23" s="24"/>
      <c r="R23" s="24"/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/>
      <c r="AA23" s="23">
        <v>0</v>
      </c>
      <c r="AB23" s="24">
        <v>0</v>
      </c>
      <c r="AC23" s="24">
        <v>0</v>
      </c>
      <c r="AD23" s="24">
        <v>0</v>
      </c>
      <c r="AE23" s="24"/>
      <c r="AF23" s="24">
        <v>1038.3499999999999</v>
      </c>
      <c r="AG23" s="24">
        <v>3884.03</v>
      </c>
      <c r="AH23" s="24">
        <v>11802.09</v>
      </c>
      <c r="AI23" s="23">
        <v>0</v>
      </c>
      <c r="AJ23" s="23">
        <v>0</v>
      </c>
      <c r="AK23" s="23"/>
      <c r="AL23" s="23">
        <v>0</v>
      </c>
      <c r="AM23" s="23"/>
      <c r="AN23" s="23">
        <v>0</v>
      </c>
      <c r="AO23" s="23">
        <v>0</v>
      </c>
      <c r="AP23" s="23">
        <v>0</v>
      </c>
      <c r="AQ23" s="24">
        <v>677.78</v>
      </c>
      <c r="AR23" s="24"/>
      <c r="AS23" s="24">
        <v>0</v>
      </c>
      <c r="AT23" s="24">
        <v>0</v>
      </c>
      <c r="AU23" s="24">
        <v>0</v>
      </c>
      <c r="AV23" s="25">
        <v>0</v>
      </c>
      <c r="AW23" s="17">
        <f t="shared" si="5"/>
        <v>17402.25</v>
      </c>
    </row>
    <row r="24" spans="3:49">
      <c r="C24" s="22"/>
      <c r="D24" s="23" t="s">
        <v>433</v>
      </c>
      <c r="E24" s="23" t="s">
        <v>16</v>
      </c>
      <c r="F24" s="23" t="s">
        <v>416</v>
      </c>
      <c r="G24" s="23">
        <v>90589.64</v>
      </c>
      <c r="H24" s="23">
        <v>56938.99</v>
      </c>
      <c r="I24" s="23">
        <v>42869.8</v>
      </c>
      <c r="J24" s="23">
        <v>6844.14</v>
      </c>
      <c r="K24" s="23">
        <v>65138.77</v>
      </c>
      <c r="L24" s="24">
        <v>96873.83</v>
      </c>
      <c r="M24" s="23">
        <v>150040.20000000001</v>
      </c>
      <c r="N24" s="23"/>
      <c r="O24" s="23">
        <v>30039.82</v>
      </c>
      <c r="P24" s="23">
        <v>7986.41</v>
      </c>
      <c r="Q24" s="23"/>
      <c r="R24" s="23"/>
      <c r="S24" s="23">
        <v>0</v>
      </c>
      <c r="T24" s="24">
        <v>14756.5</v>
      </c>
      <c r="U24" s="23">
        <v>32763.68</v>
      </c>
      <c r="V24" s="23">
        <v>2874.44</v>
      </c>
      <c r="W24" s="23">
        <v>9553.3799999999992</v>
      </c>
      <c r="X24" s="23">
        <v>11498.54</v>
      </c>
      <c r="Y24" s="24">
        <v>6540.83</v>
      </c>
      <c r="Z24" s="24"/>
      <c r="AA24" s="23">
        <v>0</v>
      </c>
      <c r="AB24" s="23">
        <v>12597.9</v>
      </c>
      <c r="AC24" s="23">
        <v>1671.68</v>
      </c>
      <c r="AD24" s="23">
        <v>7481.67</v>
      </c>
      <c r="AE24" s="23"/>
      <c r="AF24" s="23">
        <v>39714.51</v>
      </c>
      <c r="AG24" s="23">
        <v>25421.63</v>
      </c>
      <c r="AH24" s="23">
        <v>21200.95</v>
      </c>
      <c r="AI24" s="23">
        <v>0</v>
      </c>
      <c r="AJ24" s="23">
        <v>0</v>
      </c>
      <c r="AK24" s="23"/>
      <c r="AL24" s="23">
        <v>0</v>
      </c>
      <c r="AM24" s="23"/>
      <c r="AN24" s="23">
        <v>0</v>
      </c>
      <c r="AO24" s="23">
        <v>0</v>
      </c>
      <c r="AP24" s="23">
        <v>4087</v>
      </c>
      <c r="AQ24" s="23">
        <v>10282.969999999999</v>
      </c>
      <c r="AR24" s="23"/>
      <c r="AS24" s="23">
        <v>0</v>
      </c>
      <c r="AT24" s="23">
        <v>1360</v>
      </c>
      <c r="AU24" s="23">
        <v>11476.17</v>
      </c>
      <c r="AV24" s="26">
        <v>30784.54</v>
      </c>
      <c r="AW24" s="17">
        <f t="shared" si="5"/>
        <v>791387.99000000022</v>
      </c>
    </row>
    <row r="25" spans="3:49">
      <c r="C25" s="22"/>
      <c r="D25" s="23" t="s">
        <v>434</v>
      </c>
      <c r="E25" s="23" t="s">
        <v>17</v>
      </c>
      <c r="F25" s="23" t="s">
        <v>416</v>
      </c>
      <c r="G25" s="24">
        <v>22.64</v>
      </c>
      <c r="H25" s="24">
        <v>0</v>
      </c>
      <c r="I25" s="23">
        <v>0</v>
      </c>
      <c r="J25" s="23">
        <v>27</v>
      </c>
      <c r="K25" s="24">
        <v>0</v>
      </c>
      <c r="L25" s="24">
        <v>332.08</v>
      </c>
      <c r="M25" s="24">
        <v>2114.92</v>
      </c>
      <c r="N25" s="24"/>
      <c r="O25" s="23">
        <v>12</v>
      </c>
      <c r="P25" s="23">
        <v>35</v>
      </c>
      <c r="Q25" s="24"/>
      <c r="R25" s="24"/>
      <c r="S25" s="23">
        <v>0</v>
      </c>
      <c r="T25" s="24">
        <v>7723.02</v>
      </c>
      <c r="U25" s="23">
        <v>1778.43</v>
      </c>
      <c r="V25" s="23">
        <v>0</v>
      </c>
      <c r="W25" s="23">
        <v>0</v>
      </c>
      <c r="X25" s="23">
        <v>0</v>
      </c>
      <c r="Y25" s="24">
        <v>3686.81</v>
      </c>
      <c r="Z25" s="24"/>
      <c r="AA25" s="23">
        <v>0</v>
      </c>
      <c r="AB25" s="23">
        <v>0</v>
      </c>
      <c r="AC25" s="23">
        <v>0</v>
      </c>
      <c r="AD25" s="24">
        <v>0</v>
      </c>
      <c r="AE25" s="24"/>
      <c r="AF25" s="24">
        <v>32</v>
      </c>
      <c r="AG25" s="24">
        <v>352.92</v>
      </c>
      <c r="AH25" s="24">
        <v>98</v>
      </c>
      <c r="AI25" s="23">
        <v>0</v>
      </c>
      <c r="AJ25" s="23">
        <v>0</v>
      </c>
      <c r="AK25" s="23"/>
      <c r="AL25" s="23">
        <v>0</v>
      </c>
      <c r="AM25" s="23"/>
      <c r="AN25" s="23">
        <v>0</v>
      </c>
      <c r="AO25" s="23">
        <v>0</v>
      </c>
      <c r="AP25" s="23">
        <v>78.3</v>
      </c>
      <c r="AQ25" s="24">
        <v>161</v>
      </c>
      <c r="AR25" s="24"/>
      <c r="AS25" s="24">
        <v>0</v>
      </c>
      <c r="AT25" s="24">
        <v>0</v>
      </c>
      <c r="AU25" s="23">
        <v>11.32</v>
      </c>
      <c r="AV25" s="26">
        <v>0</v>
      </c>
      <c r="AW25" s="17">
        <f t="shared" si="5"/>
        <v>16465.439999999999</v>
      </c>
    </row>
    <row r="26" spans="3:49">
      <c r="C26" s="22"/>
      <c r="D26" s="23" t="s">
        <v>435</v>
      </c>
      <c r="E26" s="23" t="s">
        <v>18</v>
      </c>
      <c r="F26" s="23" t="s">
        <v>416</v>
      </c>
      <c r="G26" s="24">
        <v>2765.95</v>
      </c>
      <c r="H26" s="24">
        <v>1524.98</v>
      </c>
      <c r="I26" s="24">
        <v>2840.8</v>
      </c>
      <c r="J26" s="24">
        <v>0</v>
      </c>
      <c r="K26" s="24">
        <v>3355.17</v>
      </c>
      <c r="L26" s="24">
        <v>2299.41</v>
      </c>
      <c r="M26" s="24">
        <v>8278.76</v>
      </c>
      <c r="N26" s="24"/>
      <c r="O26" s="24">
        <v>0</v>
      </c>
      <c r="P26" s="24">
        <v>578.4</v>
      </c>
      <c r="Q26" s="24"/>
      <c r="R26" s="24"/>
      <c r="S26" s="24">
        <v>0</v>
      </c>
      <c r="T26" s="24">
        <v>2360.7399999999998</v>
      </c>
      <c r="U26" s="23">
        <v>0</v>
      </c>
      <c r="V26" s="23">
        <v>0</v>
      </c>
      <c r="W26" s="23">
        <v>0</v>
      </c>
      <c r="X26" s="23">
        <v>212.59</v>
      </c>
      <c r="Y26" s="23">
        <v>0</v>
      </c>
      <c r="Z26" s="23"/>
      <c r="AA26" s="23">
        <v>0</v>
      </c>
      <c r="AB26" s="23">
        <v>0</v>
      </c>
      <c r="AC26" s="23">
        <v>0</v>
      </c>
      <c r="AD26" s="24">
        <v>1471.11</v>
      </c>
      <c r="AE26" s="24"/>
      <c r="AF26" s="24">
        <v>6934.43</v>
      </c>
      <c r="AG26" s="24">
        <v>11560.98</v>
      </c>
      <c r="AH26" s="24">
        <v>3483.47</v>
      </c>
      <c r="AI26" s="23">
        <v>0</v>
      </c>
      <c r="AJ26" s="23">
        <v>0</v>
      </c>
      <c r="AK26" s="23"/>
      <c r="AL26" s="23">
        <v>0</v>
      </c>
      <c r="AM26" s="23"/>
      <c r="AN26" s="23">
        <v>0</v>
      </c>
      <c r="AO26" s="23">
        <v>0</v>
      </c>
      <c r="AP26" s="23">
        <v>1911.01</v>
      </c>
      <c r="AQ26" s="24">
        <v>2257.79</v>
      </c>
      <c r="AR26" s="24"/>
      <c r="AS26" s="24">
        <v>200</v>
      </c>
      <c r="AT26" s="24">
        <v>5</v>
      </c>
      <c r="AU26" s="24">
        <v>1775.62</v>
      </c>
      <c r="AV26" s="25">
        <v>484.41</v>
      </c>
      <c r="AW26" s="17">
        <f t="shared" si="5"/>
        <v>54300.62000000001</v>
      </c>
    </row>
    <row r="27" spans="3:49">
      <c r="C27" s="22"/>
      <c r="D27" s="23" t="s">
        <v>436</v>
      </c>
      <c r="E27" s="23" t="s">
        <v>19</v>
      </c>
      <c r="F27" s="23" t="s">
        <v>416</v>
      </c>
      <c r="G27" s="23">
        <v>12029.88</v>
      </c>
      <c r="H27" s="23">
        <v>254</v>
      </c>
      <c r="I27" s="24">
        <v>4781</v>
      </c>
      <c r="J27" s="24">
        <v>3488</v>
      </c>
      <c r="K27" s="23">
        <v>24790</v>
      </c>
      <c r="L27" s="23">
        <v>4674</v>
      </c>
      <c r="M27" s="23">
        <v>60036.98</v>
      </c>
      <c r="N27" s="23"/>
      <c r="O27" s="23">
        <v>11704</v>
      </c>
      <c r="P27" s="23">
        <v>3434</v>
      </c>
      <c r="Q27" s="23"/>
      <c r="R27" s="23"/>
      <c r="S27" s="23">
        <v>0</v>
      </c>
      <c r="T27" s="24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/>
      <c r="AA27" s="23">
        <v>0</v>
      </c>
      <c r="AB27" s="23">
        <v>0</v>
      </c>
      <c r="AC27" s="23">
        <v>0</v>
      </c>
      <c r="AD27" s="23">
        <v>6519</v>
      </c>
      <c r="AE27" s="23"/>
      <c r="AF27" s="23">
        <v>803</v>
      </c>
      <c r="AG27" s="23">
        <v>8962.6</v>
      </c>
      <c r="AH27" s="23">
        <v>5913.88</v>
      </c>
      <c r="AI27" s="23">
        <v>0</v>
      </c>
      <c r="AJ27" s="23">
        <v>0</v>
      </c>
      <c r="AK27" s="23"/>
      <c r="AL27" s="23">
        <v>0</v>
      </c>
      <c r="AM27" s="23"/>
      <c r="AN27" s="23">
        <v>0</v>
      </c>
      <c r="AO27" s="23">
        <v>0</v>
      </c>
      <c r="AP27" s="23">
        <v>0</v>
      </c>
      <c r="AQ27" s="23">
        <v>4560</v>
      </c>
      <c r="AR27" s="23"/>
      <c r="AS27" s="23">
        <v>0</v>
      </c>
      <c r="AT27" s="23">
        <v>0</v>
      </c>
      <c r="AU27" s="23">
        <v>0</v>
      </c>
      <c r="AV27" s="26">
        <v>0</v>
      </c>
      <c r="AW27" s="17">
        <f t="shared" si="5"/>
        <v>151950.34</v>
      </c>
    </row>
    <row r="28" spans="3:49">
      <c r="C28" s="22"/>
      <c r="D28" s="23" t="s">
        <v>437</v>
      </c>
      <c r="E28" s="23" t="s">
        <v>20</v>
      </c>
      <c r="F28" s="23" t="s">
        <v>416</v>
      </c>
      <c r="G28" s="23">
        <v>145576.04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400</v>
      </c>
      <c r="N28" s="23"/>
      <c r="O28" s="23">
        <v>0</v>
      </c>
      <c r="P28" s="23">
        <v>0</v>
      </c>
      <c r="Q28" s="23"/>
      <c r="R28" s="23"/>
      <c r="S28" s="23">
        <v>0</v>
      </c>
      <c r="T28" s="23">
        <v>0</v>
      </c>
      <c r="U28" s="23">
        <v>0</v>
      </c>
      <c r="V28" s="23">
        <v>100959.67</v>
      </c>
      <c r="W28" s="23">
        <v>4632.76</v>
      </c>
      <c r="X28" s="23">
        <v>0</v>
      </c>
      <c r="Y28" s="23">
        <v>0</v>
      </c>
      <c r="Z28" s="23"/>
      <c r="AA28" s="23">
        <v>0</v>
      </c>
      <c r="AB28" s="23">
        <v>0</v>
      </c>
      <c r="AC28" s="23">
        <v>0</v>
      </c>
      <c r="AD28" s="23">
        <v>0</v>
      </c>
      <c r="AE28" s="23"/>
      <c r="AF28" s="23">
        <v>271.37</v>
      </c>
      <c r="AG28" s="23">
        <v>0</v>
      </c>
      <c r="AH28" s="23">
        <v>0</v>
      </c>
      <c r="AI28" s="23">
        <v>0</v>
      </c>
      <c r="AJ28" s="23">
        <v>0</v>
      </c>
      <c r="AK28" s="23"/>
      <c r="AL28" s="23">
        <v>0</v>
      </c>
      <c r="AM28" s="23"/>
      <c r="AN28" s="23">
        <v>0</v>
      </c>
      <c r="AO28" s="23">
        <v>0</v>
      </c>
      <c r="AP28" s="23">
        <v>0</v>
      </c>
      <c r="AQ28" s="23">
        <v>0</v>
      </c>
      <c r="AR28" s="23"/>
      <c r="AS28" s="23">
        <v>0</v>
      </c>
      <c r="AT28" s="23">
        <v>0</v>
      </c>
      <c r="AU28" s="23">
        <v>0</v>
      </c>
      <c r="AV28" s="26">
        <v>0</v>
      </c>
      <c r="AW28" s="17">
        <f t="shared" si="5"/>
        <v>251839.84000000003</v>
      </c>
    </row>
    <row r="29" spans="3:49">
      <c r="C29" s="22"/>
      <c r="D29" s="23" t="s">
        <v>438</v>
      </c>
      <c r="E29" s="23" t="s">
        <v>439</v>
      </c>
      <c r="F29" s="23" t="s">
        <v>416</v>
      </c>
      <c r="G29" s="24">
        <v>9754.1200000000008</v>
      </c>
      <c r="H29" s="24">
        <v>593.92999999999995</v>
      </c>
      <c r="I29" s="23">
        <v>0</v>
      </c>
      <c r="J29" s="23">
        <v>0</v>
      </c>
      <c r="K29" s="24">
        <v>0</v>
      </c>
      <c r="L29" s="24">
        <v>102020</v>
      </c>
      <c r="M29" s="23">
        <v>18958.84</v>
      </c>
      <c r="N29" s="23"/>
      <c r="O29" s="23">
        <v>0</v>
      </c>
      <c r="P29" s="23">
        <v>0</v>
      </c>
      <c r="Q29" s="23"/>
      <c r="R29" s="23"/>
      <c r="S29" s="23">
        <v>0</v>
      </c>
      <c r="T29" s="24">
        <v>0</v>
      </c>
      <c r="U29" s="24">
        <v>43023.28</v>
      </c>
      <c r="V29" s="24">
        <v>115584.12</v>
      </c>
      <c r="W29" s="24">
        <v>254714.48</v>
      </c>
      <c r="X29" s="23">
        <v>0</v>
      </c>
      <c r="Y29" s="23">
        <v>0</v>
      </c>
      <c r="Z29" s="23"/>
      <c r="AA29" s="24">
        <v>184508.33</v>
      </c>
      <c r="AB29" s="23">
        <v>0</v>
      </c>
      <c r="AC29" s="23">
        <v>0</v>
      </c>
      <c r="AD29" s="23">
        <v>0</v>
      </c>
      <c r="AE29" s="23"/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/>
      <c r="AL29" s="24">
        <v>0</v>
      </c>
      <c r="AM29" s="24"/>
      <c r="AN29" s="23">
        <v>0</v>
      </c>
      <c r="AO29" s="23">
        <v>0</v>
      </c>
      <c r="AP29" s="23">
        <v>0</v>
      </c>
      <c r="AQ29" s="23">
        <v>0</v>
      </c>
      <c r="AR29" s="23"/>
      <c r="AS29" s="23">
        <v>0</v>
      </c>
      <c r="AT29" s="23">
        <v>0</v>
      </c>
      <c r="AU29" s="23">
        <v>14872.8</v>
      </c>
      <c r="AV29" s="26">
        <v>0</v>
      </c>
      <c r="AW29" s="17">
        <f t="shared" si="5"/>
        <v>744029.9</v>
      </c>
    </row>
    <row r="30" spans="3:49">
      <c r="C30" s="22"/>
      <c r="D30" s="23" t="s">
        <v>440</v>
      </c>
      <c r="E30" s="23" t="s">
        <v>107</v>
      </c>
      <c r="F30" s="23" t="s">
        <v>416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4">
        <v>0</v>
      </c>
      <c r="M30" s="23">
        <v>201807.22</v>
      </c>
      <c r="N30" s="23"/>
      <c r="O30" s="23">
        <v>0</v>
      </c>
      <c r="P30" s="23">
        <v>0</v>
      </c>
      <c r="Q30" s="23"/>
      <c r="R30" s="23"/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/>
      <c r="AA30" s="23">
        <v>0</v>
      </c>
      <c r="AB30" s="23">
        <v>0</v>
      </c>
      <c r="AC30" s="23">
        <v>0</v>
      </c>
      <c r="AD30" s="23">
        <v>0</v>
      </c>
      <c r="AE30" s="23"/>
      <c r="AF30" s="23">
        <v>4000</v>
      </c>
      <c r="AG30" s="23">
        <v>0</v>
      </c>
      <c r="AH30" s="23">
        <v>5513.29</v>
      </c>
      <c r="AI30" s="23">
        <v>0</v>
      </c>
      <c r="AJ30" s="23">
        <v>0</v>
      </c>
      <c r="AK30" s="23"/>
      <c r="AL30" s="23">
        <v>0</v>
      </c>
      <c r="AM30" s="23"/>
      <c r="AN30" s="23">
        <v>0</v>
      </c>
      <c r="AO30" s="23">
        <v>0</v>
      </c>
      <c r="AP30" s="23">
        <v>0</v>
      </c>
      <c r="AQ30" s="23">
        <v>0</v>
      </c>
      <c r="AR30" s="23"/>
      <c r="AS30" s="23">
        <v>0</v>
      </c>
      <c r="AT30" s="23">
        <v>0</v>
      </c>
      <c r="AU30" s="23">
        <v>0</v>
      </c>
      <c r="AV30" s="26">
        <v>0</v>
      </c>
      <c r="AW30" s="17">
        <f t="shared" si="5"/>
        <v>211320.51</v>
      </c>
    </row>
    <row r="31" spans="3:49">
      <c r="C31" s="22"/>
      <c r="D31" s="23" t="s">
        <v>441</v>
      </c>
      <c r="E31" s="23" t="s">
        <v>22</v>
      </c>
      <c r="F31" s="23" t="s">
        <v>416</v>
      </c>
      <c r="G31" s="24">
        <v>16814.900000000001</v>
      </c>
      <c r="H31" s="23">
        <v>0</v>
      </c>
      <c r="I31" s="24">
        <v>0</v>
      </c>
      <c r="J31" s="24">
        <v>0</v>
      </c>
      <c r="K31" s="23">
        <v>0</v>
      </c>
      <c r="L31" s="24">
        <v>63226.41</v>
      </c>
      <c r="M31" s="24">
        <v>0</v>
      </c>
      <c r="N31" s="24"/>
      <c r="O31" s="23">
        <v>0</v>
      </c>
      <c r="P31" s="23">
        <v>0</v>
      </c>
      <c r="Q31" s="24"/>
      <c r="R31" s="24"/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/>
      <c r="AA31" s="23">
        <v>0</v>
      </c>
      <c r="AB31" s="23">
        <v>0</v>
      </c>
      <c r="AC31" s="23">
        <v>0</v>
      </c>
      <c r="AD31" s="23">
        <v>0</v>
      </c>
      <c r="AE31" s="23"/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/>
      <c r="AL31" s="23">
        <v>0</v>
      </c>
      <c r="AM31" s="23"/>
      <c r="AN31" s="23">
        <v>0</v>
      </c>
      <c r="AO31" s="23">
        <v>0</v>
      </c>
      <c r="AP31" s="23">
        <v>0</v>
      </c>
      <c r="AQ31" s="23">
        <v>0</v>
      </c>
      <c r="AR31" s="23"/>
      <c r="AS31" s="23">
        <v>0</v>
      </c>
      <c r="AT31" s="23">
        <v>0</v>
      </c>
      <c r="AU31" s="23">
        <v>0</v>
      </c>
      <c r="AV31" s="26">
        <v>0</v>
      </c>
      <c r="AW31" s="17">
        <f t="shared" si="5"/>
        <v>80041.31</v>
      </c>
    </row>
    <row r="32" spans="3:49">
      <c r="C32" s="22"/>
      <c r="D32" s="23" t="s">
        <v>442</v>
      </c>
      <c r="E32" s="23" t="s">
        <v>23</v>
      </c>
      <c r="F32" s="23" t="s">
        <v>416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4">
        <v>180528.3</v>
      </c>
      <c r="N32" s="24"/>
      <c r="O32" s="24">
        <v>0</v>
      </c>
      <c r="P32" s="24">
        <v>0</v>
      </c>
      <c r="Q32" s="24"/>
      <c r="R32" s="24"/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/>
      <c r="AA32" s="23">
        <v>0</v>
      </c>
      <c r="AB32" s="23">
        <v>0</v>
      </c>
      <c r="AC32" s="23">
        <v>0</v>
      </c>
      <c r="AD32" s="23">
        <v>0</v>
      </c>
      <c r="AE32" s="23"/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/>
      <c r="AL32" s="23">
        <v>0</v>
      </c>
      <c r="AM32" s="23"/>
      <c r="AN32" s="23">
        <v>0</v>
      </c>
      <c r="AO32" s="23">
        <v>0</v>
      </c>
      <c r="AP32" s="23">
        <v>0</v>
      </c>
      <c r="AQ32" s="23">
        <v>0</v>
      </c>
      <c r="AR32" s="23"/>
      <c r="AS32" s="23">
        <v>0</v>
      </c>
      <c r="AT32" s="23">
        <v>0</v>
      </c>
      <c r="AU32" s="23">
        <v>0</v>
      </c>
      <c r="AV32" s="26">
        <v>0</v>
      </c>
      <c r="AW32" s="17">
        <f t="shared" si="5"/>
        <v>180528.3</v>
      </c>
    </row>
    <row r="33" spans="3:49">
      <c r="C33" s="22"/>
      <c r="D33" s="23" t="s">
        <v>443</v>
      </c>
      <c r="E33" s="23" t="s">
        <v>25</v>
      </c>
      <c r="F33" s="23" t="s">
        <v>416</v>
      </c>
      <c r="G33" s="23">
        <v>10301.870000000001</v>
      </c>
      <c r="H33" s="23">
        <v>12187.32</v>
      </c>
      <c r="I33" s="24">
        <v>2166.42</v>
      </c>
      <c r="J33" s="24">
        <v>0</v>
      </c>
      <c r="K33" s="23">
        <v>938.61</v>
      </c>
      <c r="L33" s="24">
        <v>21895.73</v>
      </c>
      <c r="M33" s="23">
        <v>144478.67000000001</v>
      </c>
      <c r="N33" s="23"/>
      <c r="O33" s="23">
        <v>50432.42</v>
      </c>
      <c r="P33" s="23">
        <v>6141.25</v>
      </c>
      <c r="Q33" s="23"/>
      <c r="R33" s="23"/>
      <c r="S33" s="23">
        <v>0</v>
      </c>
      <c r="T33" s="23">
        <v>5512.16</v>
      </c>
      <c r="U33" s="23">
        <v>0</v>
      </c>
      <c r="V33" s="23">
        <v>0</v>
      </c>
      <c r="W33" s="23">
        <v>9541.09</v>
      </c>
      <c r="X33" s="23">
        <v>0</v>
      </c>
      <c r="Y33" s="23">
        <v>504.43</v>
      </c>
      <c r="Z33" s="23"/>
      <c r="AA33" s="23">
        <v>0</v>
      </c>
      <c r="AB33" s="23">
        <v>0</v>
      </c>
      <c r="AC33" s="23">
        <v>64.89</v>
      </c>
      <c r="AD33" s="23">
        <v>423.25</v>
      </c>
      <c r="AE33" s="23"/>
      <c r="AF33" s="23">
        <v>1507.6</v>
      </c>
      <c r="AG33" s="23">
        <v>44427.91</v>
      </c>
      <c r="AH33" s="23">
        <v>27877.49</v>
      </c>
      <c r="AI33" s="23">
        <v>0</v>
      </c>
      <c r="AJ33" s="23">
        <v>0</v>
      </c>
      <c r="AK33" s="23"/>
      <c r="AL33" s="23">
        <v>0</v>
      </c>
      <c r="AM33" s="23"/>
      <c r="AN33" s="23">
        <v>0</v>
      </c>
      <c r="AO33" s="23">
        <v>0</v>
      </c>
      <c r="AP33" s="23">
        <v>1107.49</v>
      </c>
      <c r="AQ33" s="23">
        <v>328.83</v>
      </c>
      <c r="AR33" s="23"/>
      <c r="AS33" s="23">
        <v>1591.74</v>
      </c>
      <c r="AT33" s="23">
        <v>10350.290000000001</v>
      </c>
      <c r="AU33" s="23">
        <v>324.64</v>
      </c>
      <c r="AV33" s="26">
        <v>107.73</v>
      </c>
      <c r="AW33" s="17">
        <f t="shared" si="5"/>
        <v>352211.82999999996</v>
      </c>
    </row>
    <row r="34" spans="3:49">
      <c r="C34" s="22"/>
      <c r="D34" s="23" t="s">
        <v>444</v>
      </c>
      <c r="E34" s="23" t="s">
        <v>26</v>
      </c>
      <c r="F34" s="23" t="s">
        <v>416</v>
      </c>
      <c r="G34" s="24">
        <v>29000</v>
      </c>
      <c r="H34" s="24">
        <v>36900</v>
      </c>
      <c r="I34" s="23">
        <v>47500</v>
      </c>
      <c r="J34" s="23">
        <v>0</v>
      </c>
      <c r="K34" s="23">
        <v>41100</v>
      </c>
      <c r="L34" s="24">
        <v>63900</v>
      </c>
      <c r="M34" s="24">
        <v>185250</v>
      </c>
      <c r="N34" s="24"/>
      <c r="O34" s="24">
        <v>24780</v>
      </c>
      <c r="P34" s="24">
        <v>0</v>
      </c>
      <c r="Q34" s="24"/>
      <c r="R34" s="24"/>
      <c r="S34" s="23">
        <v>0</v>
      </c>
      <c r="T34" s="24">
        <v>30216.67</v>
      </c>
      <c r="U34" s="23">
        <v>0</v>
      </c>
      <c r="V34" s="23">
        <v>0</v>
      </c>
      <c r="W34" s="23">
        <v>24000</v>
      </c>
      <c r="X34" s="23">
        <v>0</v>
      </c>
      <c r="Y34" s="23">
        <v>12720</v>
      </c>
      <c r="Z34" s="23"/>
      <c r="AA34" s="23">
        <v>0</v>
      </c>
      <c r="AB34" s="23">
        <v>11067</v>
      </c>
      <c r="AC34" s="23">
        <v>0</v>
      </c>
      <c r="AD34" s="23">
        <v>25300</v>
      </c>
      <c r="AE34" s="23"/>
      <c r="AF34" s="24">
        <v>0</v>
      </c>
      <c r="AG34" s="24">
        <v>11800</v>
      </c>
      <c r="AH34" s="24">
        <v>0</v>
      </c>
      <c r="AI34" s="23">
        <v>0</v>
      </c>
      <c r="AJ34" s="23">
        <v>0</v>
      </c>
      <c r="AK34" s="23"/>
      <c r="AL34" s="23">
        <v>0</v>
      </c>
      <c r="AM34" s="23"/>
      <c r="AN34" s="23">
        <v>0</v>
      </c>
      <c r="AO34" s="23">
        <v>0</v>
      </c>
      <c r="AP34" s="23">
        <v>0</v>
      </c>
      <c r="AQ34" s="24">
        <v>12000</v>
      </c>
      <c r="AR34" s="24"/>
      <c r="AS34" s="24">
        <v>0</v>
      </c>
      <c r="AT34" s="24">
        <v>13000</v>
      </c>
      <c r="AU34" s="24">
        <v>42900</v>
      </c>
      <c r="AV34" s="25">
        <v>14500</v>
      </c>
      <c r="AW34" s="17">
        <f t="shared" si="5"/>
        <v>625933.66999999993</v>
      </c>
    </row>
    <row r="35" spans="3:49">
      <c r="C35" s="22"/>
      <c r="D35" s="23" t="s">
        <v>445</v>
      </c>
      <c r="E35" s="23" t="s">
        <v>27</v>
      </c>
      <c r="F35" s="23" t="s">
        <v>416</v>
      </c>
      <c r="G35" s="24">
        <v>0</v>
      </c>
      <c r="H35" s="23">
        <v>0</v>
      </c>
      <c r="I35" s="24">
        <v>0</v>
      </c>
      <c r="J35" s="24">
        <v>0</v>
      </c>
      <c r="K35" s="24">
        <v>0</v>
      </c>
      <c r="L35" s="24">
        <v>377.36</v>
      </c>
      <c r="M35" s="24">
        <v>34.54</v>
      </c>
      <c r="N35" s="24"/>
      <c r="O35" s="24">
        <v>0</v>
      </c>
      <c r="P35" s="23">
        <v>0</v>
      </c>
      <c r="Q35" s="24"/>
      <c r="R35" s="24"/>
      <c r="S35" s="24">
        <v>0</v>
      </c>
      <c r="T35" s="24">
        <v>0</v>
      </c>
      <c r="U35" s="23">
        <v>0</v>
      </c>
      <c r="V35" s="23">
        <v>0</v>
      </c>
      <c r="W35" s="24">
        <v>0</v>
      </c>
      <c r="X35" s="23">
        <v>0</v>
      </c>
      <c r="Y35" s="24">
        <v>0</v>
      </c>
      <c r="Z35" s="24"/>
      <c r="AA35" s="23">
        <v>0</v>
      </c>
      <c r="AB35" s="23">
        <v>0</v>
      </c>
      <c r="AC35" s="23">
        <v>0</v>
      </c>
      <c r="AD35" s="24">
        <v>0</v>
      </c>
      <c r="AE35" s="24"/>
      <c r="AF35" s="23">
        <v>0</v>
      </c>
      <c r="AG35" s="24">
        <v>0</v>
      </c>
      <c r="AH35" s="23">
        <v>0</v>
      </c>
      <c r="AI35" s="23">
        <v>0</v>
      </c>
      <c r="AJ35" s="23">
        <v>0</v>
      </c>
      <c r="AK35" s="23"/>
      <c r="AL35" s="23">
        <v>0</v>
      </c>
      <c r="AM35" s="23"/>
      <c r="AN35" s="23">
        <v>0</v>
      </c>
      <c r="AO35" s="23">
        <v>0</v>
      </c>
      <c r="AP35" s="23">
        <v>0</v>
      </c>
      <c r="AQ35" s="24">
        <v>0</v>
      </c>
      <c r="AR35" s="24"/>
      <c r="AS35" s="24">
        <v>545.58000000000004</v>
      </c>
      <c r="AT35" s="24">
        <v>0</v>
      </c>
      <c r="AU35" s="24">
        <v>0</v>
      </c>
      <c r="AV35" s="25">
        <v>0</v>
      </c>
      <c r="AW35" s="17">
        <f t="shared" si="5"/>
        <v>957.48</v>
      </c>
    </row>
    <row r="36" spans="3:49">
      <c r="C36" s="22"/>
      <c r="D36" s="23" t="s">
        <v>446</v>
      </c>
      <c r="E36" s="23" t="s">
        <v>28</v>
      </c>
      <c r="F36" s="23" t="s">
        <v>416</v>
      </c>
      <c r="G36" s="23">
        <v>14090.91</v>
      </c>
      <c r="H36" s="23">
        <v>0</v>
      </c>
      <c r="I36" s="23">
        <v>0</v>
      </c>
      <c r="J36" s="23">
        <v>0</v>
      </c>
      <c r="K36" s="23">
        <v>14090.91</v>
      </c>
      <c r="L36" s="23">
        <v>0</v>
      </c>
      <c r="M36" s="23">
        <v>0</v>
      </c>
      <c r="N36" s="23"/>
      <c r="O36" s="23">
        <v>18600</v>
      </c>
      <c r="P36" s="23">
        <v>0</v>
      </c>
      <c r="Q36" s="23"/>
      <c r="R36" s="23"/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15500</v>
      </c>
      <c r="Z36" s="23"/>
      <c r="AA36" s="23">
        <v>0</v>
      </c>
      <c r="AB36" s="23">
        <v>0</v>
      </c>
      <c r="AC36" s="23">
        <v>0</v>
      </c>
      <c r="AD36" s="23">
        <v>0</v>
      </c>
      <c r="AE36" s="23"/>
      <c r="AF36" s="23">
        <v>8189.66</v>
      </c>
      <c r="AG36" s="23">
        <v>38973.11</v>
      </c>
      <c r="AH36" s="23">
        <v>0</v>
      </c>
      <c r="AI36" s="23">
        <v>0</v>
      </c>
      <c r="AJ36" s="23">
        <v>0</v>
      </c>
      <c r="AK36" s="23"/>
      <c r="AL36" s="23">
        <v>0</v>
      </c>
      <c r="AM36" s="23"/>
      <c r="AN36" s="23">
        <v>0</v>
      </c>
      <c r="AO36" s="23">
        <v>0</v>
      </c>
      <c r="AP36" s="23">
        <v>0</v>
      </c>
      <c r="AQ36" s="23">
        <v>29065.52</v>
      </c>
      <c r="AR36" s="23"/>
      <c r="AS36" s="23">
        <v>0</v>
      </c>
      <c r="AT36" s="23">
        <v>0</v>
      </c>
      <c r="AU36" s="23">
        <v>0</v>
      </c>
      <c r="AV36" s="26">
        <v>0</v>
      </c>
      <c r="AW36" s="17">
        <f t="shared" si="5"/>
        <v>138510.10999999999</v>
      </c>
    </row>
    <row r="37" spans="3:49">
      <c r="C37" s="22"/>
      <c r="D37" s="23" t="s">
        <v>447</v>
      </c>
      <c r="E37" s="23" t="s">
        <v>29</v>
      </c>
      <c r="F37" s="23" t="s">
        <v>416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4">
        <v>0</v>
      </c>
      <c r="M37" s="23">
        <v>0</v>
      </c>
      <c r="N37" s="23"/>
      <c r="O37" s="24">
        <v>0</v>
      </c>
      <c r="P37" s="23">
        <v>0</v>
      </c>
      <c r="Q37" s="23"/>
      <c r="R37" s="23"/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4">
        <v>0</v>
      </c>
      <c r="Z37" s="24"/>
      <c r="AA37" s="23">
        <v>0</v>
      </c>
      <c r="AB37" s="23">
        <v>0</v>
      </c>
      <c r="AC37" s="23">
        <v>0</v>
      </c>
      <c r="AD37" s="24">
        <v>0</v>
      </c>
      <c r="AE37" s="24"/>
      <c r="AF37" s="24">
        <v>93779.28</v>
      </c>
      <c r="AG37" s="24">
        <v>164657.69</v>
      </c>
      <c r="AH37" s="23">
        <v>45431.61</v>
      </c>
      <c r="AI37" s="23">
        <v>0</v>
      </c>
      <c r="AJ37" s="23">
        <v>0</v>
      </c>
      <c r="AK37" s="23"/>
      <c r="AL37" s="23">
        <v>0</v>
      </c>
      <c r="AM37" s="23"/>
      <c r="AN37" s="23">
        <v>0</v>
      </c>
      <c r="AO37" s="23">
        <v>0</v>
      </c>
      <c r="AP37" s="23">
        <v>0</v>
      </c>
      <c r="AQ37" s="24">
        <v>37616.82</v>
      </c>
      <c r="AR37" s="24"/>
      <c r="AS37" s="24">
        <v>0</v>
      </c>
      <c r="AT37" s="24">
        <v>0</v>
      </c>
      <c r="AU37" s="23">
        <v>0</v>
      </c>
      <c r="AV37" s="26">
        <v>0</v>
      </c>
      <c r="AW37" s="17">
        <f t="shared" si="5"/>
        <v>341485.4</v>
      </c>
    </row>
    <row r="38" spans="3:49">
      <c r="C38" s="22"/>
      <c r="D38" s="23" t="s">
        <v>448</v>
      </c>
      <c r="E38" s="23" t="s">
        <v>31</v>
      </c>
      <c r="F38" s="23" t="s">
        <v>416</v>
      </c>
      <c r="G38" s="23">
        <v>1300</v>
      </c>
      <c r="H38" s="23">
        <v>0</v>
      </c>
      <c r="I38" s="23">
        <v>0</v>
      </c>
      <c r="J38" s="23">
        <v>0</v>
      </c>
      <c r="K38" s="23">
        <v>5940</v>
      </c>
      <c r="L38" s="23">
        <v>600</v>
      </c>
      <c r="M38" s="23">
        <v>78113.25</v>
      </c>
      <c r="N38" s="23"/>
      <c r="O38" s="23">
        <v>3227.18</v>
      </c>
      <c r="P38" s="23">
        <v>0</v>
      </c>
      <c r="Q38" s="23"/>
      <c r="R38" s="23"/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/>
      <c r="AA38" s="23">
        <v>0</v>
      </c>
      <c r="AB38" s="23">
        <v>0</v>
      </c>
      <c r="AC38" s="23">
        <v>0</v>
      </c>
      <c r="AD38" s="23">
        <v>0</v>
      </c>
      <c r="AE38" s="23"/>
      <c r="AF38" s="24">
        <v>166</v>
      </c>
      <c r="AG38" s="24">
        <v>10432.620000000001</v>
      </c>
      <c r="AH38" s="24">
        <v>226.22</v>
      </c>
      <c r="AI38" s="23">
        <v>0</v>
      </c>
      <c r="AJ38" s="23">
        <v>0</v>
      </c>
      <c r="AK38" s="23"/>
      <c r="AL38" s="23">
        <v>0</v>
      </c>
      <c r="AM38" s="23"/>
      <c r="AN38" s="23">
        <v>0</v>
      </c>
      <c r="AO38" s="23">
        <v>0</v>
      </c>
      <c r="AP38" s="23">
        <v>0</v>
      </c>
      <c r="AQ38" s="24">
        <v>0</v>
      </c>
      <c r="AR38" s="24"/>
      <c r="AS38" s="24">
        <v>0</v>
      </c>
      <c r="AT38" s="24">
        <v>0</v>
      </c>
      <c r="AU38" s="23">
        <v>2780.19</v>
      </c>
      <c r="AV38" s="26">
        <v>0</v>
      </c>
      <c r="AW38" s="17">
        <f t="shared" si="5"/>
        <v>102785.45999999999</v>
      </c>
    </row>
    <row r="39" spans="3:49">
      <c r="C39" s="22"/>
      <c r="D39" s="23" t="s">
        <v>449</v>
      </c>
      <c r="E39" s="23" t="s">
        <v>450</v>
      </c>
      <c r="F39" s="23" t="s">
        <v>416</v>
      </c>
      <c r="G39" s="24">
        <v>1336961.9099999999</v>
      </c>
      <c r="H39" s="23">
        <v>0</v>
      </c>
      <c r="I39" s="24">
        <v>0</v>
      </c>
      <c r="J39" s="24">
        <v>0</v>
      </c>
      <c r="K39" s="24">
        <v>2832500.84</v>
      </c>
      <c r="L39" s="24">
        <v>0</v>
      </c>
      <c r="M39" s="23">
        <v>2286747.88</v>
      </c>
      <c r="N39" s="23"/>
      <c r="O39" s="24">
        <v>0</v>
      </c>
      <c r="P39" s="23">
        <v>0</v>
      </c>
      <c r="Q39" s="23"/>
      <c r="R39" s="23"/>
      <c r="S39" s="23">
        <v>0</v>
      </c>
      <c r="T39" s="24">
        <v>0</v>
      </c>
      <c r="U39" s="23">
        <v>0</v>
      </c>
      <c r="V39" s="23">
        <v>0</v>
      </c>
      <c r="W39" s="23">
        <v>0</v>
      </c>
      <c r="X39" s="23">
        <v>0</v>
      </c>
      <c r="Y39" s="24">
        <v>0</v>
      </c>
      <c r="Z39" s="24"/>
      <c r="AA39" s="23">
        <v>0</v>
      </c>
      <c r="AB39" s="23">
        <v>0</v>
      </c>
      <c r="AC39" s="23">
        <v>0</v>
      </c>
      <c r="AD39" s="24">
        <v>0</v>
      </c>
      <c r="AE39" s="24"/>
      <c r="AF39" s="24">
        <v>0</v>
      </c>
      <c r="AG39" s="24">
        <v>0</v>
      </c>
      <c r="AH39" s="24">
        <v>0</v>
      </c>
      <c r="AI39" s="23">
        <v>0</v>
      </c>
      <c r="AJ39" s="23">
        <v>0</v>
      </c>
      <c r="AK39" s="23"/>
      <c r="AL39" s="23">
        <v>0</v>
      </c>
      <c r="AM39" s="23"/>
      <c r="AN39" s="23">
        <v>0</v>
      </c>
      <c r="AO39" s="23">
        <v>0</v>
      </c>
      <c r="AP39" s="23">
        <v>0</v>
      </c>
      <c r="AQ39" s="23">
        <v>0</v>
      </c>
      <c r="AR39" s="23"/>
      <c r="AS39" s="23">
        <v>0</v>
      </c>
      <c r="AT39" s="23">
        <v>0</v>
      </c>
      <c r="AU39" s="24">
        <v>0</v>
      </c>
      <c r="AV39" s="25">
        <v>0</v>
      </c>
      <c r="AW39" s="17">
        <f t="shared" ref="AW39:AW70" si="6">SUM(G39:AV39)</f>
        <v>6456210.6299999999</v>
      </c>
    </row>
    <row r="40" spans="3:49">
      <c r="C40" s="22"/>
      <c r="D40" s="23" t="s">
        <v>451</v>
      </c>
      <c r="E40" s="23" t="s">
        <v>32</v>
      </c>
      <c r="F40" s="23" t="s">
        <v>416</v>
      </c>
      <c r="G40" s="24">
        <v>0</v>
      </c>
      <c r="H40" s="23">
        <v>0</v>
      </c>
      <c r="I40" s="23">
        <v>0</v>
      </c>
      <c r="J40" s="23">
        <v>0</v>
      </c>
      <c r="K40" s="24">
        <v>0</v>
      </c>
      <c r="L40" s="23">
        <v>0</v>
      </c>
      <c r="M40" s="24">
        <v>0</v>
      </c>
      <c r="N40" s="24"/>
      <c r="O40" s="23">
        <v>0</v>
      </c>
      <c r="P40" s="23">
        <v>0</v>
      </c>
      <c r="Q40" s="24"/>
      <c r="R40" s="24"/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/>
      <c r="AA40" s="23">
        <v>0</v>
      </c>
      <c r="AB40" s="23">
        <v>0</v>
      </c>
      <c r="AC40" s="23">
        <v>0</v>
      </c>
      <c r="AD40" s="23">
        <v>0</v>
      </c>
      <c r="AE40" s="23"/>
      <c r="AF40" s="23">
        <v>0</v>
      </c>
      <c r="AG40" s="23">
        <v>0</v>
      </c>
      <c r="AH40" s="23">
        <v>0</v>
      </c>
      <c r="AI40" s="23">
        <v>153651.81</v>
      </c>
      <c r="AJ40" s="23">
        <v>41509.279999999999</v>
      </c>
      <c r="AK40" s="23"/>
      <c r="AL40" s="23">
        <v>234570.44</v>
      </c>
      <c r="AM40" s="23"/>
      <c r="AN40" s="23">
        <v>163110.70000000001</v>
      </c>
      <c r="AO40" s="23">
        <v>0</v>
      </c>
      <c r="AP40" s="23">
        <v>0</v>
      </c>
      <c r="AQ40" s="23">
        <v>0</v>
      </c>
      <c r="AR40" s="23"/>
      <c r="AS40" s="23">
        <v>0</v>
      </c>
      <c r="AT40" s="23">
        <v>0</v>
      </c>
      <c r="AU40" s="23">
        <v>0</v>
      </c>
      <c r="AV40" s="26">
        <v>0</v>
      </c>
      <c r="AW40" s="17">
        <f t="shared" si="6"/>
        <v>592842.23</v>
      </c>
    </row>
    <row r="41" spans="3:49">
      <c r="C41" s="22"/>
      <c r="D41" s="23" t="s">
        <v>452</v>
      </c>
      <c r="E41" s="23" t="s">
        <v>33</v>
      </c>
      <c r="F41" s="23" t="s">
        <v>416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/>
      <c r="O41" s="23">
        <v>0</v>
      </c>
      <c r="P41" s="23">
        <v>0</v>
      </c>
      <c r="Q41" s="23"/>
      <c r="R41" s="23"/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/>
      <c r="AA41" s="23">
        <v>0</v>
      </c>
      <c r="AB41" s="23">
        <v>0</v>
      </c>
      <c r="AC41" s="23">
        <v>0</v>
      </c>
      <c r="AD41" s="23">
        <v>0</v>
      </c>
      <c r="AE41" s="23"/>
      <c r="AF41" s="23">
        <v>0</v>
      </c>
      <c r="AG41" s="23">
        <v>0</v>
      </c>
      <c r="AH41" s="23">
        <v>0</v>
      </c>
      <c r="AI41" s="24">
        <v>70000</v>
      </c>
      <c r="AJ41" s="24">
        <v>17000</v>
      </c>
      <c r="AK41" s="24"/>
      <c r="AL41" s="24">
        <v>108000</v>
      </c>
      <c r="AM41" s="24"/>
      <c r="AN41" s="24">
        <v>115000</v>
      </c>
      <c r="AO41" s="23">
        <v>0</v>
      </c>
      <c r="AP41" s="23">
        <v>0</v>
      </c>
      <c r="AQ41" s="23">
        <v>0</v>
      </c>
      <c r="AR41" s="23"/>
      <c r="AS41" s="23">
        <v>0</v>
      </c>
      <c r="AT41" s="23">
        <v>0</v>
      </c>
      <c r="AU41" s="23">
        <v>0</v>
      </c>
      <c r="AV41" s="26">
        <v>0</v>
      </c>
      <c r="AW41" s="17">
        <f t="shared" si="6"/>
        <v>310000</v>
      </c>
    </row>
    <row r="42" spans="3:49">
      <c r="C42" s="22"/>
      <c r="D42" s="23" t="s">
        <v>453</v>
      </c>
      <c r="E42" s="23" t="s">
        <v>34</v>
      </c>
      <c r="F42" s="23" t="s">
        <v>416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/>
      <c r="O42" s="23">
        <v>0</v>
      </c>
      <c r="P42" s="23">
        <v>0</v>
      </c>
      <c r="Q42" s="23"/>
      <c r="R42" s="23"/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/>
      <c r="AA42" s="23">
        <v>0</v>
      </c>
      <c r="AB42" s="23">
        <v>0</v>
      </c>
      <c r="AC42" s="23">
        <v>0</v>
      </c>
      <c r="AD42" s="23">
        <v>0</v>
      </c>
      <c r="AE42" s="23"/>
      <c r="AF42" s="23">
        <v>0</v>
      </c>
      <c r="AG42" s="23">
        <v>0</v>
      </c>
      <c r="AH42" s="23">
        <v>0</v>
      </c>
      <c r="AI42" s="24">
        <v>88351.69</v>
      </c>
      <c r="AJ42" s="23">
        <v>0</v>
      </c>
      <c r="AK42" s="23"/>
      <c r="AL42" s="24">
        <v>75500.23</v>
      </c>
      <c r="AM42" s="24"/>
      <c r="AN42" s="23">
        <v>0</v>
      </c>
      <c r="AO42" s="24">
        <v>174849.18</v>
      </c>
      <c r="AP42" s="23">
        <v>0</v>
      </c>
      <c r="AQ42" s="23">
        <v>0</v>
      </c>
      <c r="AR42" s="23"/>
      <c r="AS42" s="23">
        <v>0</v>
      </c>
      <c r="AT42" s="23">
        <v>0</v>
      </c>
      <c r="AU42" s="23">
        <v>0</v>
      </c>
      <c r="AV42" s="26">
        <v>0</v>
      </c>
      <c r="AW42" s="17">
        <f t="shared" si="6"/>
        <v>338701.1</v>
      </c>
    </row>
    <row r="43" spans="3:49">
      <c r="C43" s="22"/>
      <c r="D43" s="23" t="s">
        <v>454</v>
      </c>
      <c r="E43" s="23" t="s">
        <v>165</v>
      </c>
      <c r="F43" s="23" t="s">
        <v>416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/>
      <c r="O43" s="23">
        <v>0</v>
      </c>
      <c r="P43" s="23">
        <v>0</v>
      </c>
      <c r="Q43" s="23"/>
      <c r="R43" s="23"/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/>
      <c r="AA43" s="23">
        <v>0</v>
      </c>
      <c r="AB43" s="23">
        <v>0</v>
      </c>
      <c r="AC43" s="23">
        <v>0</v>
      </c>
      <c r="AD43" s="23">
        <v>0</v>
      </c>
      <c r="AE43" s="23"/>
      <c r="AF43" s="23">
        <v>0</v>
      </c>
      <c r="AG43" s="23">
        <v>0</v>
      </c>
      <c r="AH43" s="23">
        <v>0</v>
      </c>
      <c r="AI43" s="24">
        <v>970</v>
      </c>
      <c r="AJ43" s="24">
        <v>0</v>
      </c>
      <c r="AK43" s="24"/>
      <c r="AL43" s="24">
        <v>360</v>
      </c>
      <c r="AM43" s="24"/>
      <c r="AN43" s="24">
        <v>0</v>
      </c>
      <c r="AO43" s="23">
        <v>2360</v>
      </c>
      <c r="AP43" s="23">
        <v>0</v>
      </c>
      <c r="AQ43" s="23">
        <v>0</v>
      </c>
      <c r="AR43" s="23"/>
      <c r="AS43" s="23">
        <v>0</v>
      </c>
      <c r="AT43" s="23">
        <v>0</v>
      </c>
      <c r="AU43" s="23">
        <v>0</v>
      </c>
      <c r="AV43" s="26">
        <v>0</v>
      </c>
      <c r="AW43" s="17">
        <f t="shared" si="6"/>
        <v>3690</v>
      </c>
    </row>
    <row r="44" spans="3:49">
      <c r="C44" s="22"/>
      <c r="D44" s="23" t="s">
        <v>455</v>
      </c>
      <c r="E44" s="23" t="s">
        <v>35</v>
      </c>
      <c r="F44" s="23" t="s">
        <v>416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/>
      <c r="O44" s="23">
        <v>0</v>
      </c>
      <c r="P44" s="23">
        <v>0</v>
      </c>
      <c r="Q44" s="23"/>
      <c r="R44" s="23"/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/>
      <c r="AA44" s="23">
        <v>0</v>
      </c>
      <c r="AB44" s="23">
        <v>0</v>
      </c>
      <c r="AC44" s="23">
        <v>0</v>
      </c>
      <c r="AD44" s="23">
        <v>0</v>
      </c>
      <c r="AE44" s="23"/>
      <c r="AF44" s="23">
        <v>0</v>
      </c>
      <c r="AG44" s="23">
        <v>0</v>
      </c>
      <c r="AH44" s="23">
        <v>0</v>
      </c>
      <c r="AI44" s="24">
        <v>90000</v>
      </c>
      <c r="AJ44" s="23">
        <v>20000</v>
      </c>
      <c r="AK44" s="23"/>
      <c r="AL44" s="24">
        <v>150000</v>
      </c>
      <c r="AM44" s="24"/>
      <c r="AN44" s="23">
        <v>176000</v>
      </c>
      <c r="AO44" s="24">
        <v>0</v>
      </c>
      <c r="AP44" s="23">
        <v>0</v>
      </c>
      <c r="AQ44" s="23">
        <v>0</v>
      </c>
      <c r="AR44" s="23"/>
      <c r="AS44" s="23">
        <v>0</v>
      </c>
      <c r="AT44" s="23">
        <v>0</v>
      </c>
      <c r="AU44" s="23">
        <v>0</v>
      </c>
      <c r="AV44" s="26">
        <v>0</v>
      </c>
      <c r="AW44" s="17">
        <f t="shared" si="6"/>
        <v>436000</v>
      </c>
    </row>
    <row r="45" spans="3:49">
      <c r="C45" s="22"/>
      <c r="D45" s="23" t="s">
        <v>456</v>
      </c>
      <c r="E45" s="23" t="s">
        <v>36</v>
      </c>
      <c r="F45" s="23" t="s">
        <v>416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/>
      <c r="O45" s="23">
        <v>0</v>
      </c>
      <c r="P45" s="23">
        <v>0</v>
      </c>
      <c r="Q45" s="23"/>
      <c r="R45" s="23"/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/>
      <c r="AA45" s="23">
        <v>0</v>
      </c>
      <c r="AB45" s="23">
        <v>0</v>
      </c>
      <c r="AC45" s="23">
        <v>0</v>
      </c>
      <c r="AD45" s="23">
        <v>0</v>
      </c>
      <c r="AE45" s="23"/>
      <c r="AF45" s="23">
        <v>0</v>
      </c>
      <c r="AG45" s="23">
        <v>0</v>
      </c>
      <c r="AH45" s="23">
        <v>0</v>
      </c>
      <c r="AI45" s="24">
        <v>16912</v>
      </c>
      <c r="AJ45" s="23">
        <v>0</v>
      </c>
      <c r="AK45" s="23"/>
      <c r="AL45" s="24">
        <v>3881</v>
      </c>
      <c r="AM45" s="24"/>
      <c r="AN45" s="23">
        <v>0</v>
      </c>
      <c r="AO45" s="24">
        <v>53662.75</v>
      </c>
      <c r="AP45" s="23">
        <v>0</v>
      </c>
      <c r="AQ45" s="23">
        <v>0</v>
      </c>
      <c r="AR45" s="23"/>
      <c r="AS45" s="23">
        <v>0</v>
      </c>
      <c r="AT45" s="23">
        <v>0</v>
      </c>
      <c r="AU45" s="23">
        <v>0</v>
      </c>
      <c r="AV45" s="26">
        <v>0</v>
      </c>
      <c r="AW45" s="17">
        <f t="shared" si="6"/>
        <v>74455.75</v>
      </c>
    </row>
    <row r="46" spans="3:49">
      <c r="C46" s="22"/>
      <c r="D46" s="23" t="s">
        <v>457</v>
      </c>
      <c r="E46" s="23" t="s">
        <v>37</v>
      </c>
      <c r="F46" s="23" t="s">
        <v>416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/>
      <c r="O46" s="23">
        <v>0</v>
      </c>
      <c r="P46" s="23">
        <v>0</v>
      </c>
      <c r="Q46" s="23"/>
      <c r="R46" s="23"/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/>
      <c r="AA46" s="23">
        <v>0</v>
      </c>
      <c r="AB46" s="23">
        <v>0</v>
      </c>
      <c r="AC46" s="23">
        <v>0</v>
      </c>
      <c r="AD46" s="23">
        <v>0</v>
      </c>
      <c r="AE46" s="23"/>
      <c r="AF46" s="23">
        <v>0</v>
      </c>
      <c r="AG46" s="23">
        <v>0</v>
      </c>
      <c r="AH46" s="23">
        <v>0</v>
      </c>
      <c r="AI46" s="24">
        <v>102181</v>
      </c>
      <c r="AJ46" s="23">
        <v>0</v>
      </c>
      <c r="AK46" s="23"/>
      <c r="AL46" s="24">
        <v>105217</v>
      </c>
      <c r="AM46" s="24"/>
      <c r="AN46" s="23">
        <v>0</v>
      </c>
      <c r="AO46" s="24">
        <v>215614</v>
      </c>
      <c r="AP46" s="23">
        <v>0</v>
      </c>
      <c r="AQ46" s="23">
        <v>0</v>
      </c>
      <c r="AR46" s="23"/>
      <c r="AS46" s="23">
        <v>0</v>
      </c>
      <c r="AT46" s="23">
        <v>0</v>
      </c>
      <c r="AU46" s="23">
        <v>0</v>
      </c>
      <c r="AV46" s="26">
        <v>0</v>
      </c>
      <c r="AW46" s="17">
        <f t="shared" si="6"/>
        <v>423012</v>
      </c>
    </row>
    <row r="47" spans="3:49">
      <c r="C47" s="22"/>
      <c r="D47" s="23" t="s">
        <v>458</v>
      </c>
      <c r="E47" s="23" t="s">
        <v>38</v>
      </c>
      <c r="F47" s="23" t="s">
        <v>416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/>
      <c r="O47" s="23">
        <v>0</v>
      </c>
      <c r="P47" s="23">
        <v>0</v>
      </c>
      <c r="Q47" s="23"/>
      <c r="R47" s="23"/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/>
      <c r="AA47" s="23">
        <v>0</v>
      </c>
      <c r="AB47" s="23">
        <v>0</v>
      </c>
      <c r="AC47" s="23">
        <v>0</v>
      </c>
      <c r="AD47" s="23">
        <v>0</v>
      </c>
      <c r="AE47" s="23"/>
      <c r="AF47" s="23">
        <v>0</v>
      </c>
      <c r="AG47" s="23">
        <v>0</v>
      </c>
      <c r="AH47" s="23">
        <v>0</v>
      </c>
      <c r="AI47" s="24">
        <v>23650.799999999999</v>
      </c>
      <c r="AJ47" s="23">
        <v>0</v>
      </c>
      <c r="AK47" s="23"/>
      <c r="AL47" s="24">
        <v>67067.490000000005</v>
      </c>
      <c r="AM47" s="24"/>
      <c r="AN47" s="23">
        <v>0</v>
      </c>
      <c r="AO47" s="24">
        <v>106499.1</v>
      </c>
      <c r="AP47" s="23">
        <v>0</v>
      </c>
      <c r="AQ47" s="23">
        <v>0</v>
      </c>
      <c r="AR47" s="23"/>
      <c r="AS47" s="23">
        <v>0</v>
      </c>
      <c r="AT47" s="23">
        <v>0</v>
      </c>
      <c r="AU47" s="23">
        <v>0</v>
      </c>
      <c r="AV47" s="26">
        <v>0</v>
      </c>
      <c r="AW47" s="17">
        <f t="shared" si="6"/>
        <v>197217.39</v>
      </c>
    </row>
    <row r="48" spans="3:49">
      <c r="C48" s="22"/>
      <c r="D48" s="23" t="s">
        <v>459</v>
      </c>
      <c r="E48" s="23" t="s">
        <v>39</v>
      </c>
      <c r="F48" s="23" t="s">
        <v>416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/>
      <c r="O48" s="23">
        <v>0</v>
      </c>
      <c r="P48" s="23">
        <v>0</v>
      </c>
      <c r="Q48" s="23"/>
      <c r="R48" s="23"/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/>
      <c r="AA48" s="23">
        <v>0</v>
      </c>
      <c r="AB48" s="23">
        <v>0</v>
      </c>
      <c r="AC48" s="23">
        <v>0</v>
      </c>
      <c r="AD48" s="23">
        <v>0</v>
      </c>
      <c r="AE48" s="23"/>
      <c r="AF48" s="23">
        <v>0</v>
      </c>
      <c r="AG48" s="23">
        <v>0</v>
      </c>
      <c r="AH48" s="23">
        <v>0</v>
      </c>
      <c r="AI48" s="24">
        <v>-8519.14</v>
      </c>
      <c r="AJ48" s="24">
        <v>0</v>
      </c>
      <c r="AK48" s="24"/>
      <c r="AL48" s="24">
        <v>-3368.91</v>
      </c>
      <c r="AM48" s="24"/>
      <c r="AN48" s="24">
        <v>0</v>
      </c>
      <c r="AO48" s="23">
        <v>-3989.89</v>
      </c>
      <c r="AP48" s="23">
        <v>0</v>
      </c>
      <c r="AQ48" s="23">
        <v>0</v>
      </c>
      <c r="AR48" s="23"/>
      <c r="AS48" s="23">
        <v>0</v>
      </c>
      <c r="AT48" s="23">
        <v>0</v>
      </c>
      <c r="AU48" s="23">
        <v>0</v>
      </c>
      <c r="AV48" s="26">
        <v>0</v>
      </c>
      <c r="AW48" s="17">
        <f t="shared" si="6"/>
        <v>-15877.939999999999</v>
      </c>
    </row>
    <row r="49" spans="3:49">
      <c r="C49" s="22"/>
      <c r="D49" s="23" t="s">
        <v>460</v>
      </c>
      <c r="E49" s="23" t="s">
        <v>461</v>
      </c>
      <c r="F49" s="23" t="s">
        <v>416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/>
      <c r="O49" s="23">
        <v>0</v>
      </c>
      <c r="P49" s="23">
        <v>0</v>
      </c>
      <c r="Q49" s="23"/>
      <c r="R49" s="23"/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/>
      <c r="AA49" s="23">
        <v>0</v>
      </c>
      <c r="AB49" s="23">
        <v>0</v>
      </c>
      <c r="AC49" s="23">
        <v>0</v>
      </c>
      <c r="AD49" s="23">
        <v>0</v>
      </c>
      <c r="AE49" s="23"/>
      <c r="AF49" s="23">
        <v>0</v>
      </c>
      <c r="AG49" s="23">
        <v>0</v>
      </c>
      <c r="AH49" s="23">
        <v>0</v>
      </c>
      <c r="AI49" s="23">
        <v>13471.03</v>
      </c>
      <c r="AJ49" s="23">
        <v>3712.37</v>
      </c>
      <c r="AK49" s="23"/>
      <c r="AL49" s="23">
        <v>17766.43</v>
      </c>
      <c r="AM49" s="23"/>
      <c r="AN49" s="23">
        <v>13749.75</v>
      </c>
      <c r="AO49" s="24">
        <v>0</v>
      </c>
      <c r="AP49" s="23">
        <v>0</v>
      </c>
      <c r="AQ49" s="23">
        <v>0</v>
      </c>
      <c r="AR49" s="23"/>
      <c r="AS49" s="23">
        <v>0</v>
      </c>
      <c r="AT49" s="23">
        <v>0</v>
      </c>
      <c r="AU49" s="23">
        <v>0</v>
      </c>
      <c r="AV49" s="26">
        <v>0</v>
      </c>
      <c r="AW49" s="17">
        <f t="shared" si="6"/>
        <v>48699.58</v>
      </c>
    </row>
    <row r="50" spans="3:49">
      <c r="C50" s="22"/>
      <c r="D50" s="23" t="s">
        <v>462</v>
      </c>
      <c r="E50" s="23" t="s">
        <v>40</v>
      </c>
      <c r="F50" s="23" t="s">
        <v>416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/>
      <c r="O50" s="23">
        <v>0</v>
      </c>
      <c r="P50" s="23">
        <v>0</v>
      </c>
      <c r="Q50" s="23"/>
      <c r="R50" s="23"/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/>
      <c r="AA50" s="23">
        <v>0</v>
      </c>
      <c r="AB50" s="23">
        <v>0</v>
      </c>
      <c r="AC50" s="23">
        <v>0</v>
      </c>
      <c r="AD50" s="23">
        <v>0</v>
      </c>
      <c r="AE50" s="23"/>
      <c r="AF50" s="23">
        <v>0</v>
      </c>
      <c r="AG50" s="23">
        <v>0</v>
      </c>
      <c r="AH50" s="23">
        <v>0</v>
      </c>
      <c r="AI50" s="24">
        <v>0</v>
      </c>
      <c r="AJ50" s="23">
        <v>0</v>
      </c>
      <c r="AK50" s="23"/>
      <c r="AL50" s="23">
        <v>9970.91</v>
      </c>
      <c r="AM50" s="23"/>
      <c r="AN50" s="23">
        <v>0</v>
      </c>
      <c r="AO50" s="24">
        <v>17898.45</v>
      </c>
      <c r="AP50" s="23">
        <v>0</v>
      </c>
      <c r="AQ50" s="23">
        <v>0</v>
      </c>
      <c r="AR50" s="23"/>
      <c r="AS50" s="23">
        <v>0</v>
      </c>
      <c r="AT50" s="23">
        <v>0</v>
      </c>
      <c r="AU50" s="23">
        <v>0</v>
      </c>
      <c r="AV50" s="26">
        <v>0</v>
      </c>
      <c r="AW50" s="17">
        <f t="shared" si="6"/>
        <v>27869.360000000001</v>
      </c>
    </row>
    <row r="51" spans="3:49">
      <c r="C51" s="22"/>
      <c r="D51" s="23" t="s">
        <v>463</v>
      </c>
      <c r="E51" s="23" t="s">
        <v>464</v>
      </c>
      <c r="F51" s="23" t="s">
        <v>416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/>
      <c r="O51" s="23">
        <v>0</v>
      </c>
      <c r="P51" s="23">
        <v>0</v>
      </c>
      <c r="Q51" s="23"/>
      <c r="R51" s="23"/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/>
      <c r="AA51" s="23">
        <v>0</v>
      </c>
      <c r="AB51" s="23">
        <v>0</v>
      </c>
      <c r="AC51" s="23">
        <v>0</v>
      </c>
      <c r="AD51" s="23">
        <v>0</v>
      </c>
      <c r="AE51" s="23"/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/>
      <c r="AL51" s="23">
        <v>0</v>
      </c>
      <c r="AM51" s="23"/>
      <c r="AN51" s="23">
        <v>0</v>
      </c>
      <c r="AO51" s="24">
        <v>6405.22</v>
      </c>
      <c r="AP51" s="23">
        <v>0</v>
      </c>
      <c r="AQ51" s="23">
        <v>0</v>
      </c>
      <c r="AR51" s="23"/>
      <c r="AS51" s="23">
        <v>0</v>
      </c>
      <c r="AT51" s="23">
        <v>0</v>
      </c>
      <c r="AU51" s="23">
        <v>0</v>
      </c>
      <c r="AV51" s="26">
        <v>0</v>
      </c>
      <c r="AW51" s="17">
        <f t="shared" si="6"/>
        <v>6405.22</v>
      </c>
    </row>
    <row r="52" spans="3:49">
      <c r="C52" s="22"/>
      <c r="D52" s="23" t="s">
        <v>465</v>
      </c>
      <c r="E52" s="23" t="s">
        <v>41</v>
      </c>
      <c r="F52" s="23" t="s">
        <v>416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/>
      <c r="O52" s="23">
        <v>0</v>
      </c>
      <c r="P52" s="23">
        <v>0</v>
      </c>
      <c r="Q52" s="23"/>
      <c r="R52" s="23"/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/>
      <c r="AA52" s="23">
        <v>0</v>
      </c>
      <c r="AB52" s="23">
        <v>0</v>
      </c>
      <c r="AC52" s="23">
        <v>0</v>
      </c>
      <c r="AD52" s="23">
        <v>0</v>
      </c>
      <c r="AE52" s="23"/>
      <c r="AF52" s="23">
        <v>0</v>
      </c>
      <c r="AG52" s="23">
        <v>0</v>
      </c>
      <c r="AH52" s="23">
        <v>0</v>
      </c>
      <c r="AI52" s="24">
        <v>0</v>
      </c>
      <c r="AJ52" s="24">
        <v>0</v>
      </c>
      <c r="AK52" s="24"/>
      <c r="AL52" s="24">
        <v>0</v>
      </c>
      <c r="AM52" s="24"/>
      <c r="AN52" s="24">
        <v>0</v>
      </c>
      <c r="AO52" s="24">
        <v>49288.28</v>
      </c>
      <c r="AP52" s="23">
        <v>0</v>
      </c>
      <c r="AQ52" s="23">
        <v>0</v>
      </c>
      <c r="AR52" s="23"/>
      <c r="AS52" s="23">
        <v>0</v>
      </c>
      <c r="AT52" s="23">
        <v>0</v>
      </c>
      <c r="AU52" s="23">
        <v>0</v>
      </c>
      <c r="AV52" s="26">
        <v>0</v>
      </c>
      <c r="AW52" s="17">
        <f t="shared" si="6"/>
        <v>49288.28</v>
      </c>
    </row>
    <row r="53" spans="3:49">
      <c r="C53" s="22"/>
      <c r="D53" s="23" t="s">
        <v>466</v>
      </c>
      <c r="E53" s="23" t="s">
        <v>42</v>
      </c>
      <c r="F53" s="23" t="s">
        <v>416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/>
      <c r="O53" s="23">
        <v>0</v>
      </c>
      <c r="P53" s="23">
        <v>0</v>
      </c>
      <c r="Q53" s="23"/>
      <c r="R53" s="23"/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/>
      <c r="AA53" s="23">
        <v>0</v>
      </c>
      <c r="AB53" s="23">
        <v>0</v>
      </c>
      <c r="AC53" s="23">
        <v>0</v>
      </c>
      <c r="AD53" s="23">
        <v>0</v>
      </c>
      <c r="AE53" s="23"/>
      <c r="AF53" s="23">
        <v>0</v>
      </c>
      <c r="AG53" s="23">
        <v>0</v>
      </c>
      <c r="AH53" s="23">
        <v>0</v>
      </c>
      <c r="AI53" s="24">
        <v>14907.12</v>
      </c>
      <c r="AJ53" s="23">
        <v>0</v>
      </c>
      <c r="AK53" s="23"/>
      <c r="AL53" s="23">
        <v>29918.880000000001</v>
      </c>
      <c r="AM53" s="23"/>
      <c r="AN53" s="23">
        <v>14579.17</v>
      </c>
      <c r="AO53" s="24">
        <v>20484.14</v>
      </c>
      <c r="AP53" s="23">
        <v>0</v>
      </c>
      <c r="AQ53" s="23">
        <v>0</v>
      </c>
      <c r="AR53" s="23"/>
      <c r="AS53" s="23">
        <v>0</v>
      </c>
      <c r="AT53" s="23">
        <v>0</v>
      </c>
      <c r="AU53" s="23">
        <v>0</v>
      </c>
      <c r="AV53" s="26">
        <v>0</v>
      </c>
      <c r="AW53" s="17">
        <f t="shared" si="6"/>
        <v>79889.31</v>
      </c>
    </row>
    <row r="54" spans="3:49">
      <c r="C54" s="22"/>
      <c r="D54" s="23" t="s">
        <v>467</v>
      </c>
      <c r="E54" s="23" t="s">
        <v>43</v>
      </c>
      <c r="F54" s="23" t="s">
        <v>416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/>
      <c r="O54" s="23">
        <v>0</v>
      </c>
      <c r="P54" s="23">
        <v>0</v>
      </c>
      <c r="Q54" s="23"/>
      <c r="R54" s="23"/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/>
      <c r="AA54" s="23">
        <v>0</v>
      </c>
      <c r="AB54" s="23">
        <v>0</v>
      </c>
      <c r="AC54" s="23">
        <v>0</v>
      </c>
      <c r="AD54" s="23">
        <v>0</v>
      </c>
      <c r="AE54" s="23"/>
      <c r="AF54" s="23">
        <v>0</v>
      </c>
      <c r="AG54" s="23">
        <v>0</v>
      </c>
      <c r="AH54" s="23">
        <v>0</v>
      </c>
      <c r="AI54" s="24">
        <v>600</v>
      </c>
      <c r="AJ54" s="23">
        <v>0</v>
      </c>
      <c r="AK54" s="23"/>
      <c r="AL54" s="24">
        <v>506.6</v>
      </c>
      <c r="AM54" s="24"/>
      <c r="AN54" s="24">
        <v>0</v>
      </c>
      <c r="AO54" s="24">
        <v>7809.06</v>
      </c>
      <c r="AP54" s="23">
        <v>0</v>
      </c>
      <c r="AQ54" s="23">
        <v>0</v>
      </c>
      <c r="AR54" s="23"/>
      <c r="AS54" s="23">
        <v>0</v>
      </c>
      <c r="AT54" s="23">
        <v>0</v>
      </c>
      <c r="AU54" s="23">
        <v>0</v>
      </c>
      <c r="AV54" s="26">
        <v>0</v>
      </c>
      <c r="AW54" s="17">
        <f t="shared" si="6"/>
        <v>8915.66</v>
      </c>
    </row>
    <row r="55" spans="3:49">
      <c r="C55" s="22"/>
      <c r="D55" s="23" t="s">
        <v>468</v>
      </c>
      <c r="E55" s="23" t="s">
        <v>44</v>
      </c>
      <c r="F55" s="23" t="s">
        <v>416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/>
      <c r="O55" s="23">
        <v>0</v>
      </c>
      <c r="P55" s="23">
        <v>0</v>
      </c>
      <c r="Q55" s="23"/>
      <c r="R55" s="23"/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/>
      <c r="AA55" s="23">
        <v>0</v>
      </c>
      <c r="AB55" s="23">
        <v>0</v>
      </c>
      <c r="AC55" s="23">
        <v>0</v>
      </c>
      <c r="AD55" s="23">
        <v>0</v>
      </c>
      <c r="AE55" s="23"/>
      <c r="AF55" s="23">
        <v>0</v>
      </c>
      <c r="AG55" s="23">
        <v>0</v>
      </c>
      <c r="AH55" s="23">
        <v>0</v>
      </c>
      <c r="AI55" s="24">
        <v>1813.74</v>
      </c>
      <c r="AJ55" s="23">
        <v>164.02</v>
      </c>
      <c r="AK55" s="23"/>
      <c r="AL55" s="24">
        <v>2896.4</v>
      </c>
      <c r="AM55" s="24"/>
      <c r="AN55" s="24">
        <v>1799.87</v>
      </c>
      <c r="AO55" s="24">
        <v>154113.31</v>
      </c>
      <c r="AP55" s="23">
        <v>0</v>
      </c>
      <c r="AQ55" s="23">
        <v>0</v>
      </c>
      <c r="AR55" s="23"/>
      <c r="AS55" s="23">
        <v>0</v>
      </c>
      <c r="AT55" s="23">
        <v>0</v>
      </c>
      <c r="AU55" s="23">
        <v>0</v>
      </c>
      <c r="AV55" s="26">
        <v>0</v>
      </c>
      <c r="AW55" s="17">
        <f t="shared" si="6"/>
        <v>160787.34</v>
      </c>
    </row>
    <row r="56" spans="3:49">
      <c r="C56" s="22"/>
      <c r="D56" s="23" t="s">
        <v>469</v>
      </c>
      <c r="E56" s="23" t="s">
        <v>45</v>
      </c>
      <c r="F56" s="23" t="s">
        <v>416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/>
      <c r="O56" s="23">
        <v>0</v>
      </c>
      <c r="P56" s="23">
        <v>0</v>
      </c>
      <c r="Q56" s="23"/>
      <c r="R56" s="23"/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/>
      <c r="AA56" s="23">
        <v>0</v>
      </c>
      <c r="AB56" s="23">
        <v>0</v>
      </c>
      <c r="AC56" s="23">
        <v>0</v>
      </c>
      <c r="AD56" s="23">
        <v>0</v>
      </c>
      <c r="AE56" s="23"/>
      <c r="AF56" s="23">
        <v>0</v>
      </c>
      <c r="AG56" s="23">
        <v>0</v>
      </c>
      <c r="AH56" s="23">
        <v>0</v>
      </c>
      <c r="AI56" s="23">
        <v>5855.88</v>
      </c>
      <c r="AJ56" s="23">
        <v>0</v>
      </c>
      <c r="AK56" s="23"/>
      <c r="AL56" s="23">
        <v>7509</v>
      </c>
      <c r="AM56" s="23"/>
      <c r="AN56" s="24">
        <v>19232.5</v>
      </c>
      <c r="AO56" s="24">
        <v>5010</v>
      </c>
      <c r="AP56" s="23">
        <v>0</v>
      </c>
      <c r="AQ56" s="23">
        <v>0</v>
      </c>
      <c r="AR56" s="23"/>
      <c r="AS56" s="23">
        <v>0</v>
      </c>
      <c r="AT56" s="23">
        <v>0</v>
      </c>
      <c r="AU56" s="23">
        <v>0</v>
      </c>
      <c r="AV56" s="26">
        <v>0</v>
      </c>
      <c r="AW56" s="17">
        <f t="shared" si="6"/>
        <v>37607.380000000005</v>
      </c>
    </row>
    <row r="57" spans="3:49">
      <c r="C57" s="22"/>
      <c r="D57" s="23" t="s">
        <v>470</v>
      </c>
      <c r="E57" s="23" t="s">
        <v>46</v>
      </c>
      <c r="F57" s="23" t="s">
        <v>416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/>
      <c r="O57" s="23">
        <v>0</v>
      </c>
      <c r="P57" s="23">
        <v>0</v>
      </c>
      <c r="Q57" s="23"/>
      <c r="R57" s="23"/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/>
      <c r="AA57" s="23">
        <v>0</v>
      </c>
      <c r="AB57" s="23">
        <v>0</v>
      </c>
      <c r="AC57" s="23">
        <v>0</v>
      </c>
      <c r="AD57" s="23">
        <v>0</v>
      </c>
      <c r="AE57" s="23"/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/>
      <c r="AL57" s="23">
        <v>50</v>
      </c>
      <c r="AM57" s="23"/>
      <c r="AN57" s="23">
        <v>0</v>
      </c>
      <c r="AO57" s="24">
        <v>3892.08</v>
      </c>
      <c r="AP57" s="23">
        <v>0</v>
      </c>
      <c r="AQ57" s="23">
        <v>0</v>
      </c>
      <c r="AR57" s="23"/>
      <c r="AS57" s="23">
        <v>0</v>
      </c>
      <c r="AT57" s="23">
        <v>0</v>
      </c>
      <c r="AU57" s="23">
        <v>0</v>
      </c>
      <c r="AV57" s="26">
        <v>0</v>
      </c>
      <c r="AW57" s="17">
        <f t="shared" si="6"/>
        <v>3942.08</v>
      </c>
    </row>
    <row r="58" spans="3:49">
      <c r="C58" s="22"/>
      <c r="D58" s="23" t="s">
        <v>471</v>
      </c>
      <c r="E58" s="23" t="s">
        <v>49</v>
      </c>
      <c r="F58" s="23" t="s">
        <v>416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/>
      <c r="O58" s="23">
        <v>0</v>
      </c>
      <c r="P58" s="23">
        <v>0</v>
      </c>
      <c r="Q58" s="23"/>
      <c r="R58" s="23"/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/>
      <c r="AA58" s="23">
        <v>0</v>
      </c>
      <c r="AB58" s="23">
        <v>0</v>
      </c>
      <c r="AC58" s="23">
        <v>0</v>
      </c>
      <c r="AD58" s="23">
        <v>0</v>
      </c>
      <c r="AE58" s="23"/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/>
      <c r="AL58" s="23">
        <v>0</v>
      </c>
      <c r="AM58" s="23"/>
      <c r="AN58" s="24">
        <v>0</v>
      </c>
      <c r="AO58" s="23">
        <v>9800</v>
      </c>
      <c r="AP58" s="23">
        <v>0</v>
      </c>
      <c r="AQ58" s="23">
        <v>0</v>
      </c>
      <c r="AR58" s="23"/>
      <c r="AS58" s="23">
        <v>0</v>
      </c>
      <c r="AT58" s="23">
        <v>0</v>
      </c>
      <c r="AU58" s="23">
        <v>0</v>
      </c>
      <c r="AV58" s="26">
        <v>0</v>
      </c>
      <c r="AW58" s="17">
        <f t="shared" si="6"/>
        <v>9800</v>
      </c>
    </row>
    <row r="59" spans="3:49">
      <c r="C59" s="22"/>
      <c r="D59" s="23" t="s">
        <v>472</v>
      </c>
      <c r="E59" s="23" t="s">
        <v>51</v>
      </c>
      <c r="F59" s="23" t="s">
        <v>416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/>
      <c r="O59" s="23">
        <v>0</v>
      </c>
      <c r="P59" s="23">
        <v>0</v>
      </c>
      <c r="Q59" s="23"/>
      <c r="R59" s="23"/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/>
      <c r="AA59" s="23">
        <v>0</v>
      </c>
      <c r="AB59" s="23">
        <v>0</v>
      </c>
      <c r="AC59" s="23">
        <v>0</v>
      </c>
      <c r="AD59" s="23">
        <v>0</v>
      </c>
      <c r="AE59" s="23"/>
      <c r="AF59" s="23">
        <v>0</v>
      </c>
      <c r="AG59" s="23">
        <v>0</v>
      </c>
      <c r="AH59" s="23">
        <v>0</v>
      </c>
      <c r="AI59" s="23">
        <v>626.02</v>
      </c>
      <c r="AJ59" s="23">
        <v>109.18</v>
      </c>
      <c r="AK59" s="23"/>
      <c r="AL59" s="23">
        <v>26398.51</v>
      </c>
      <c r="AM59" s="23"/>
      <c r="AN59" s="24">
        <v>7861.03</v>
      </c>
      <c r="AO59" s="24">
        <v>192462.43</v>
      </c>
      <c r="AP59" s="23">
        <v>0</v>
      </c>
      <c r="AQ59" s="23">
        <v>0</v>
      </c>
      <c r="AR59" s="23"/>
      <c r="AS59" s="23">
        <v>0</v>
      </c>
      <c r="AT59" s="23">
        <v>0</v>
      </c>
      <c r="AU59" s="23">
        <v>0</v>
      </c>
      <c r="AV59" s="26">
        <v>0</v>
      </c>
      <c r="AW59" s="17">
        <f t="shared" si="6"/>
        <v>227457.16999999998</v>
      </c>
    </row>
    <row r="60" spans="3:49">
      <c r="C60" s="22"/>
      <c r="D60" s="23" t="s">
        <v>473</v>
      </c>
      <c r="E60" s="23" t="s">
        <v>52</v>
      </c>
      <c r="F60" s="23" t="s">
        <v>416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/>
      <c r="O60" s="23">
        <v>0</v>
      </c>
      <c r="P60" s="23">
        <v>0</v>
      </c>
      <c r="Q60" s="23"/>
      <c r="R60" s="23"/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/>
      <c r="AA60" s="23">
        <v>0</v>
      </c>
      <c r="AB60" s="23">
        <v>0</v>
      </c>
      <c r="AC60" s="23">
        <v>0</v>
      </c>
      <c r="AD60" s="23">
        <v>0</v>
      </c>
      <c r="AE60" s="23"/>
      <c r="AF60" s="23">
        <v>0</v>
      </c>
      <c r="AG60" s="23">
        <v>0</v>
      </c>
      <c r="AH60" s="23">
        <v>0</v>
      </c>
      <c r="AI60" s="23">
        <v>46800</v>
      </c>
      <c r="AJ60" s="23">
        <v>12300</v>
      </c>
      <c r="AK60" s="23"/>
      <c r="AL60" s="24">
        <v>62000</v>
      </c>
      <c r="AM60" s="24"/>
      <c r="AN60" s="24">
        <v>90885.21</v>
      </c>
      <c r="AO60" s="24">
        <v>0</v>
      </c>
      <c r="AP60" s="23">
        <v>0</v>
      </c>
      <c r="AQ60" s="23">
        <v>0</v>
      </c>
      <c r="AR60" s="23"/>
      <c r="AS60" s="23">
        <v>0</v>
      </c>
      <c r="AT60" s="23">
        <v>0</v>
      </c>
      <c r="AU60" s="23">
        <v>0</v>
      </c>
      <c r="AV60" s="26">
        <v>0</v>
      </c>
      <c r="AW60" s="17">
        <f t="shared" si="6"/>
        <v>211985.21000000002</v>
      </c>
    </row>
    <row r="61" spans="3:49">
      <c r="C61" s="22"/>
      <c r="D61" s="23" t="s">
        <v>474</v>
      </c>
      <c r="E61" s="23" t="s">
        <v>53</v>
      </c>
      <c r="F61" s="23" t="s">
        <v>416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/>
      <c r="O61" s="23">
        <v>0</v>
      </c>
      <c r="P61" s="23">
        <v>0</v>
      </c>
      <c r="Q61" s="23"/>
      <c r="R61" s="23"/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/>
      <c r="AA61" s="23">
        <v>0</v>
      </c>
      <c r="AB61" s="23">
        <v>0</v>
      </c>
      <c r="AC61" s="23">
        <v>0</v>
      </c>
      <c r="AD61" s="23">
        <v>0</v>
      </c>
      <c r="AE61" s="23"/>
      <c r="AF61" s="23">
        <v>0</v>
      </c>
      <c r="AG61" s="23">
        <v>0</v>
      </c>
      <c r="AH61" s="23">
        <v>0</v>
      </c>
      <c r="AI61" s="24">
        <v>2635.83</v>
      </c>
      <c r="AJ61" s="24">
        <v>0</v>
      </c>
      <c r="AK61" s="24"/>
      <c r="AL61" s="24">
        <v>33.020000000000003</v>
      </c>
      <c r="AM61" s="24"/>
      <c r="AN61" s="24">
        <v>0</v>
      </c>
      <c r="AO61" s="23">
        <v>19184.669999999998</v>
      </c>
      <c r="AP61" s="23">
        <v>0</v>
      </c>
      <c r="AQ61" s="23">
        <v>0</v>
      </c>
      <c r="AR61" s="23"/>
      <c r="AS61" s="23">
        <v>0</v>
      </c>
      <c r="AT61" s="23">
        <v>0</v>
      </c>
      <c r="AU61" s="23">
        <v>0</v>
      </c>
      <c r="AV61" s="26">
        <v>0</v>
      </c>
      <c r="AW61" s="17">
        <f t="shared" si="6"/>
        <v>21853.519999999997</v>
      </c>
    </row>
    <row r="62" spans="3:49">
      <c r="C62" s="22"/>
      <c r="D62" s="23" t="s">
        <v>475</v>
      </c>
      <c r="E62" s="23" t="s">
        <v>54</v>
      </c>
      <c r="F62" s="23" t="s">
        <v>416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/>
      <c r="O62" s="23">
        <v>0</v>
      </c>
      <c r="P62" s="23">
        <v>0</v>
      </c>
      <c r="Q62" s="23"/>
      <c r="R62" s="23"/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/>
      <c r="AA62" s="23">
        <v>0</v>
      </c>
      <c r="AB62" s="23">
        <v>0</v>
      </c>
      <c r="AC62" s="23">
        <v>0</v>
      </c>
      <c r="AD62" s="23">
        <v>0</v>
      </c>
      <c r="AE62" s="23"/>
      <c r="AF62" s="23">
        <v>0</v>
      </c>
      <c r="AG62" s="23">
        <v>0</v>
      </c>
      <c r="AH62" s="23">
        <v>0</v>
      </c>
      <c r="AI62" s="24">
        <v>15000</v>
      </c>
      <c r="AJ62" s="23">
        <v>0</v>
      </c>
      <c r="AK62" s="23"/>
      <c r="AL62" s="23">
        <v>1169</v>
      </c>
      <c r="AM62" s="23"/>
      <c r="AN62" s="24">
        <v>0</v>
      </c>
      <c r="AO62" s="24">
        <v>28793.1</v>
      </c>
      <c r="AP62" s="23">
        <v>0</v>
      </c>
      <c r="AQ62" s="23">
        <v>0</v>
      </c>
      <c r="AR62" s="23"/>
      <c r="AS62" s="23">
        <v>0</v>
      </c>
      <c r="AT62" s="23">
        <v>0</v>
      </c>
      <c r="AU62" s="23">
        <v>0</v>
      </c>
      <c r="AV62" s="26">
        <v>0</v>
      </c>
      <c r="AW62" s="17">
        <f t="shared" si="6"/>
        <v>44962.1</v>
      </c>
    </row>
    <row r="63" spans="3:49">
      <c r="C63" s="22"/>
      <c r="D63" s="23" t="s">
        <v>476</v>
      </c>
      <c r="E63" s="23" t="s">
        <v>55</v>
      </c>
      <c r="F63" s="23" t="s">
        <v>416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/>
      <c r="O63" s="23">
        <v>0</v>
      </c>
      <c r="P63" s="23">
        <v>0</v>
      </c>
      <c r="Q63" s="23"/>
      <c r="R63" s="23"/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/>
      <c r="AA63" s="23">
        <v>0</v>
      </c>
      <c r="AB63" s="23">
        <v>0</v>
      </c>
      <c r="AC63" s="23">
        <v>0</v>
      </c>
      <c r="AD63" s="23">
        <v>0</v>
      </c>
      <c r="AE63" s="23"/>
      <c r="AF63" s="23">
        <v>0</v>
      </c>
      <c r="AG63" s="23">
        <v>0</v>
      </c>
      <c r="AH63" s="23">
        <v>0</v>
      </c>
      <c r="AI63" s="24">
        <v>0</v>
      </c>
      <c r="AJ63" s="23">
        <v>0</v>
      </c>
      <c r="AK63" s="23"/>
      <c r="AL63" s="24">
        <v>0</v>
      </c>
      <c r="AM63" s="24"/>
      <c r="AN63" s="23">
        <v>0</v>
      </c>
      <c r="AO63" s="24">
        <v>1367571.2</v>
      </c>
      <c r="AP63" s="23">
        <v>0</v>
      </c>
      <c r="AQ63" s="23">
        <v>0</v>
      </c>
      <c r="AR63" s="23"/>
      <c r="AS63" s="23">
        <v>0</v>
      </c>
      <c r="AT63" s="23">
        <v>0</v>
      </c>
      <c r="AU63" s="23">
        <v>0</v>
      </c>
      <c r="AV63" s="26">
        <v>0</v>
      </c>
      <c r="AW63" s="17">
        <f t="shared" si="6"/>
        <v>1367571.2</v>
      </c>
    </row>
    <row r="64" spans="3:49">
      <c r="C64" s="22"/>
      <c r="D64" s="23" t="s">
        <v>477</v>
      </c>
      <c r="E64" s="23" t="s">
        <v>56</v>
      </c>
      <c r="F64" s="23" t="s">
        <v>416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/>
      <c r="O64" s="23">
        <v>0</v>
      </c>
      <c r="P64" s="23">
        <v>0</v>
      </c>
      <c r="Q64" s="23"/>
      <c r="R64" s="23"/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/>
      <c r="AA64" s="23">
        <v>0</v>
      </c>
      <c r="AB64" s="23">
        <v>0</v>
      </c>
      <c r="AC64" s="23">
        <v>0</v>
      </c>
      <c r="AD64" s="23">
        <v>0</v>
      </c>
      <c r="AE64" s="23"/>
      <c r="AF64" s="23">
        <v>0</v>
      </c>
      <c r="AG64" s="23">
        <v>0</v>
      </c>
      <c r="AH64" s="23">
        <v>0</v>
      </c>
      <c r="AI64" s="23">
        <v>7436.41</v>
      </c>
      <c r="AJ64" s="23">
        <v>0</v>
      </c>
      <c r="AK64" s="23"/>
      <c r="AL64" s="23">
        <v>0</v>
      </c>
      <c r="AM64" s="23"/>
      <c r="AN64" s="23">
        <v>0</v>
      </c>
      <c r="AO64" s="24">
        <v>0</v>
      </c>
      <c r="AP64" s="23">
        <v>0</v>
      </c>
      <c r="AQ64" s="23">
        <v>0</v>
      </c>
      <c r="AR64" s="23"/>
      <c r="AS64" s="23">
        <v>0</v>
      </c>
      <c r="AT64" s="23">
        <v>0</v>
      </c>
      <c r="AU64" s="23">
        <v>0</v>
      </c>
      <c r="AV64" s="26">
        <v>0</v>
      </c>
      <c r="AW64" s="17">
        <f t="shared" si="6"/>
        <v>7436.41</v>
      </c>
    </row>
    <row r="65" spans="3:49">
      <c r="C65" s="22"/>
      <c r="D65" s="23" t="s">
        <v>478</v>
      </c>
      <c r="E65" s="23" t="s">
        <v>479</v>
      </c>
      <c r="F65" s="23" t="s">
        <v>416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92563.67</v>
      </c>
      <c r="N65" s="23"/>
      <c r="O65" s="23">
        <v>0</v>
      </c>
      <c r="P65" s="23">
        <v>0</v>
      </c>
      <c r="Q65" s="23"/>
      <c r="R65" s="23"/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/>
      <c r="AA65" s="23">
        <v>0</v>
      </c>
      <c r="AB65" s="23">
        <v>0</v>
      </c>
      <c r="AC65" s="23">
        <v>0</v>
      </c>
      <c r="AD65" s="23">
        <v>0</v>
      </c>
      <c r="AE65" s="23"/>
      <c r="AF65" s="23">
        <v>0</v>
      </c>
      <c r="AG65" s="23">
        <v>0</v>
      </c>
      <c r="AH65" s="23">
        <v>0</v>
      </c>
      <c r="AI65" s="24">
        <v>6720.75</v>
      </c>
      <c r="AJ65" s="23">
        <v>0</v>
      </c>
      <c r="AK65" s="23"/>
      <c r="AL65" s="23">
        <v>28514.26</v>
      </c>
      <c r="AM65" s="23"/>
      <c r="AN65" s="23">
        <v>-500.94</v>
      </c>
      <c r="AO65" s="24">
        <v>37045.25</v>
      </c>
      <c r="AP65" s="23">
        <v>0</v>
      </c>
      <c r="AQ65" s="23">
        <v>0</v>
      </c>
      <c r="AR65" s="23"/>
      <c r="AS65" s="23">
        <v>0</v>
      </c>
      <c r="AT65" s="23">
        <v>0</v>
      </c>
      <c r="AU65" s="23">
        <v>0</v>
      </c>
      <c r="AV65" s="26">
        <v>0</v>
      </c>
      <c r="AW65" s="17">
        <f t="shared" si="6"/>
        <v>164342.99</v>
      </c>
    </row>
    <row r="66" spans="3:49">
      <c r="C66" s="22"/>
      <c r="D66" s="23" t="s">
        <v>480</v>
      </c>
      <c r="E66" s="23" t="s">
        <v>481</v>
      </c>
      <c r="F66" s="23" t="s">
        <v>416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4">
        <v>0</v>
      </c>
      <c r="M66" s="23">
        <v>0</v>
      </c>
      <c r="N66" s="23"/>
      <c r="O66" s="23">
        <v>0</v>
      </c>
      <c r="P66" s="23">
        <v>0</v>
      </c>
      <c r="Q66" s="23"/>
      <c r="R66" s="23"/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/>
      <c r="AA66" s="23">
        <v>0</v>
      </c>
      <c r="AB66" s="23">
        <v>0</v>
      </c>
      <c r="AC66" s="23">
        <v>0</v>
      </c>
      <c r="AD66" s="23">
        <v>0</v>
      </c>
      <c r="AE66" s="23"/>
      <c r="AF66" s="23">
        <v>0</v>
      </c>
      <c r="AG66" s="23">
        <v>0</v>
      </c>
      <c r="AH66" s="23">
        <v>0</v>
      </c>
      <c r="AI66" s="24">
        <v>204062.41</v>
      </c>
      <c r="AJ66" s="23">
        <v>0</v>
      </c>
      <c r="AK66" s="23"/>
      <c r="AL66" s="24">
        <v>0</v>
      </c>
      <c r="AM66" s="24"/>
      <c r="AN66" s="24">
        <v>0</v>
      </c>
      <c r="AO66" s="24">
        <v>0</v>
      </c>
      <c r="AP66" s="23">
        <v>0</v>
      </c>
      <c r="AQ66" s="23">
        <v>0</v>
      </c>
      <c r="AR66" s="23"/>
      <c r="AS66" s="23">
        <v>0</v>
      </c>
      <c r="AT66" s="23">
        <v>0</v>
      </c>
      <c r="AU66" s="23">
        <v>0</v>
      </c>
      <c r="AV66" s="26">
        <v>0</v>
      </c>
      <c r="AW66" s="17">
        <f t="shared" si="6"/>
        <v>204062.41</v>
      </c>
    </row>
    <row r="67" spans="3:49">
      <c r="C67" s="22"/>
      <c r="D67" s="23" t="s">
        <v>482</v>
      </c>
      <c r="E67" s="23" t="s">
        <v>59</v>
      </c>
      <c r="F67" s="23" t="s">
        <v>416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/>
      <c r="O67" s="23">
        <v>0</v>
      </c>
      <c r="P67" s="23">
        <v>0</v>
      </c>
      <c r="Q67" s="23"/>
      <c r="R67" s="23"/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/>
      <c r="AA67" s="23">
        <v>0</v>
      </c>
      <c r="AB67" s="23">
        <v>0</v>
      </c>
      <c r="AC67" s="23">
        <v>0</v>
      </c>
      <c r="AD67" s="23">
        <v>0</v>
      </c>
      <c r="AE67" s="23"/>
      <c r="AF67" s="23">
        <v>0</v>
      </c>
      <c r="AG67" s="23">
        <v>0</v>
      </c>
      <c r="AH67" s="23">
        <v>0</v>
      </c>
      <c r="AI67" s="24">
        <v>0</v>
      </c>
      <c r="AJ67" s="23">
        <v>0</v>
      </c>
      <c r="AK67" s="23"/>
      <c r="AL67" s="23">
        <v>58586.53</v>
      </c>
      <c r="AM67" s="23"/>
      <c r="AN67" s="23">
        <v>0</v>
      </c>
      <c r="AO67" s="23">
        <v>0</v>
      </c>
      <c r="AP67" s="23">
        <v>0</v>
      </c>
      <c r="AQ67" s="23">
        <v>0</v>
      </c>
      <c r="AR67" s="23"/>
      <c r="AS67" s="23">
        <v>0</v>
      </c>
      <c r="AT67" s="23">
        <v>0</v>
      </c>
      <c r="AU67" s="23">
        <v>0</v>
      </c>
      <c r="AV67" s="26">
        <v>0</v>
      </c>
      <c r="AW67" s="17">
        <f t="shared" si="6"/>
        <v>58586.53</v>
      </c>
    </row>
    <row r="68" spans="3:49">
      <c r="C68" s="22"/>
      <c r="D68" s="23" t="s">
        <v>483</v>
      </c>
      <c r="E68" s="23" t="s">
        <v>174</v>
      </c>
      <c r="F68" s="23" t="s">
        <v>416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/>
      <c r="O68" s="23">
        <v>0</v>
      </c>
      <c r="P68" s="23">
        <v>0</v>
      </c>
      <c r="Q68" s="23"/>
      <c r="R68" s="23"/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/>
      <c r="AA68" s="23">
        <v>0</v>
      </c>
      <c r="AB68" s="23">
        <v>0</v>
      </c>
      <c r="AC68" s="23">
        <v>0</v>
      </c>
      <c r="AD68" s="23">
        <v>0</v>
      </c>
      <c r="AE68" s="23"/>
      <c r="AF68" s="23">
        <v>0</v>
      </c>
      <c r="AG68" s="23">
        <v>0</v>
      </c>
      <c r="AH68" s="23">
        <v>0</v>
      </c>
      <c r="AI68" s="24">
        <v>0</v>
      </c>
      <c r="AJ68" s="23">
        <v>0</v>
      </c>
      <c r="AK68" s="23"/>
      <c r="AL68" s="23">
        <v>82725.39</v>
      </c>
      <c r="AM68" s="23"/>
      <c r="AN68" s="23">
        <v>0</v>
      </c>
      <c r="AO68" s="23">
        <v>0</v>
      </c>
      <c r="AP68" s="23">
        <v>0</v>
      </c>
      <c r="AQ68" s="23">
        <v>0</v>
      </c>
      <c r="AR68" s="23"/>
      <c r="AS68" s="23">
        <v>0</v>
      </c>
      <c r="AT68" s="23">
        <v>0</v>
      </c>
      <c r="AU68" s="23">
        <v>0</v>
      </c>
      <c r="AV68" s="26">
        <v>0</v>
      </c>
      <c r="AW68" s="17">
        <f t="shared" si="6"/>
        <v>82725.39</v>
      </c>
    </row>
    <row r="69" spans="3:49"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4"/>
      <c r="AM69" s="24"/>
      <c r="AN69" s="23"/>
      <c r="AO69" s="23"/>
      <c r="AP69" s="23"/>
      <c r="AQ69" s="23"/>
      <c r="AR69" s="23"/>
      <c r="AS69" s="23"/>
      <c r="AT69" s="23"/>
      <c r="AU69" s="23"/>
      <c r="AV69" s="26"/>
      <c r="AW69" s="17">
        <f t="shared" si="6"/>
        <v>0</v>
      </c>
    </row>
    <row r="70" spans="3:49"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4"/>
      <c r="AM70" s="24"/>
      <c r="AN70" s="23"/>
      <c r="AO70" s="23"/>
      <c r="AP70" s="23"/>
      <c r="AQ70" s="23"/>
      <c r="AR70" s="23"/>
      <c r="AS70" s="23"/>
      <c r="AT70" s="23"/>
      <c r="AU70" s="23"/>
      <c r="AV70" s="26"/>
      <c r="AW70" s="17">
        <f t="shared" si="6"/>
        <v>0</v>
      </c>
    </row>
    <row r="71" spans="3:49">
      <c r="C71" s="22"/>
      <c r="D71" s="16"/>
      <c r="E71" s="1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27"/>
      <c r="AW71" s="1">
        <f t="shared" ref="AW71:AW102" si="7">SUM(G71:AV71)</f>
        <v>0</v>
      </c>
    </row>
    <row r="72" spans="3:49">
      <c r="C72" s="22"/>
      <c r="D72" s="16"/>
      <c r="E72" s="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27"/>
      <c r="AW72" s="1">
        <f t="shared" si="7"/>
        <v>0</v>
      </c>
    </row>
    <row r="73" spans="3:49">
      <c r="C73" s="22"/>
      <c r="D73" s="16"/>
      <c r="E73" s="15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27"/>
      <c r="AW73" s="1">
        <f t="shared" si="7"/>
        <v>0</v>
      </c>
    </row>
    <row r="74" spans="3:49">
      <c r="C74" s="22"/>
      <c r="D74" s="16"/>
      <c r="E74" s="15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27"/>
      <c r="AW74" s="1">
        <f t="shared" si="7"/>
        <v>0</v>
      </c>
    </row>
    <row r="75" spans="3:49">
      <c r="C75" s="22"/>
      <c r="D75" s="16"/>
      <c r="E75" s="15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27"/>
      <c r="AW75" s="1">
        <f t="shared" si="7"/>
        <v>0</v>
      </c>
    </row>
    <row r="76" spans="3:49">
      <c r="C76" s="22"/>
      <c r="D76" s="16"/>
      <c r="E76" s="15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27"/>
      <c r="AW76" s="1">
        <f t="shared" si="7"/>
        <v>0</v>
      </c>
    </row>
    <row r="77" spans="3:49">
      <c r="C77" s="22"/>
      <c r="D77" s="16"/>
      <c r="E77" s="15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27"/>
      <c r="AW77" s="1">
        <f t="shared" si="7"/>
        <v>0</v>
      </c>
    </row>
    <row r="78" spans="3:49">
      <c r="C78" s="22"/>
      <c r="D78" s="16"/>
      <c r="E78" s="1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27"/>
      <c r="AW78" s="1">
        <f t="shared" si="7"/>
        <v>0</v>
      </c>
    </row>
    <row r="79" spans="3:49">
      <c r="C79" s="22"/>
      <c r="D79" s="16"/>
      <c r="E79" s="15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27"/>
      <c r="AW79" s="1">
        <f t="shared" si="7"/>
        <v>0</v>
      </c>
    </row>
    <row r="80" spans="3:49">
      <c r="C80" s="22"/>
      <c r="D80" s="16"/>
      <c r="E80" s="15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27"/>
      <c r="AW80" s="1">
        <f t="shared" si="7"/>
        <v>0</v>
      </c>
    </row>
    <row r="81" spans="3:49">
      <c r="C81" s="22"/>
      <c r="D81" s="16"/>
      <c r="E81" s="15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27"/>
      <c r="AW81" s="1">
        <f t="shared" si="7"/>
        <v>0</v>
      </c>
    </row>
    <row r="82" spans="3:49">
      <c r="C82" s="22"/>
      <c r="D82" s="16"/>
      <c r="E82" s="1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27"/>
      <c r="AW82" s="1">
        <f t="shared" si="7"/>
        <v>0</v>
      </c>
    </row>
    <row r="83" spans="3:49">
      <c r="C83" s="22"/>
      <c r="D83" s="16"/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27"/>
      <c r="AW83" s="1">
        <f t="shared" si="7"/>
        <v>0</v>
      </c>
    </row>
    <row r="84" spans="3:49">
      <c r="C84" s="22"/>
      <c r="D84" s="16"/>
      <c r="E84" s="15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27"/>
      <c r="AW84" s="1">
        <f t="shared" si="7"/>
        <v>0</v>
      </c>
    </row>
    <row r="85" spans="3:49">
      <c r="C85" s="22"/>
      <c r="D85" s="16"/>
      <c r="E85" s="15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27"/>
      <c r="AW85" s="1">
        <f t="shared" si="7"/>
        <v>0</v>
      </c>
    </row>
    <row r="86" spans="3:49">
      <c r="C86" s="22"/>
      <c r="D86" s="16"/>
      <c r="E86" s="15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27"/>
      <c r="AW86" s="1">
        <f t="shared" si="7"/>
        <v>0</v>
      </c>
    </row>
    <row r="87" spans="3:49">
      <c r="C87" s="22"/>
      <c r="D87" s="16"/>
      <c r="E87" s="15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27"/>
      <c r="AW87" s="1">
        <f t="shared" si="7"/>
        <v>0</v>
      </c>
    </row>
    <row r="88" spans="3:49">
      <c r="C88" s="22"/>
      <c r="D88" s="16"/>
      <c r="E88" s="15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27"/>
      <c r="AW88" s="1">
        <f t="shared" si="7"/>
        <v>0</v>
      </c>
    </row>
    <row r="89" spans="3:49">
      <c r="C89" s="22"/>
      <c r="D89" s="16"/>
      <c r="E89" s="15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27"/>
      <c r="AW89" s="1">
        <f t="shared" si="7"/>
        <v>0</v>
      </c>
    </row>
    <row r="90" spans="3:49">
      <c r="C90" s="22"/>
      <c r="D90" s="16"/>
      <c r="E90" s="15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27"/>
      <c r="AW90" s="1">
        <f t="shared" si="7"/>
        <v>0</v>
      </c>
    </row>
    <row r="91" spans="3:49">
      <c r="C91" s="22"/>
      <c r="D91" s="16"/>
      <c r="E91" s="15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27"/>
      <c r="AW91" s="1">
        <f t="shared" si="7"/>
        <v>0</v>
      </c>
    </row>
    <row r="92" spans="3:49">
      <c r="C92" s="22"/>
      <c r="D92" s="16"/>
      <c r="E92" s="15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27"/>
      <c r="AW92" s="1">
        <f t="shared" si="7"/>
        <v>0</v>
      </c>
    </row>
    <row r="93" spans="3:49">
      <c r="C93" s="22"/>
      <c r="D93" s="16"/>
      <c r="E93" s="15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27"/>
      <c r="AW93" s="1">
        <f t="shared" si="7"/>
        <v>0</v>
      </c>
    </row>
    <row r="94" spans="3:49">
      <c r="C94" s="22"/>
      <c r="D94" s="16"/>
      <c r="E94" s="15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27"/>
      <c r="AW94" s="1">
        <f t="shared" si="7"/>
        <v>0</v>
      </c>
    </row>
    <row r="95" spans="3:49">
      <c r="C95" s="22"/>
      <c r="D95" s="16"/>
      <c r="E95" s="15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27"/>
      <c r="AW95" s="1">
        <f t="shared" si="7"/>
        <v>0</v>
      </c>
    </row>
    <row r="96" spans="3:49">
      <c r="C96" s="22"/>
      <c r="D96" s="16"/>
      <c r="E96" s="15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27"/>
      <c r="AW96" s="1">
        <f t="shared" si="7"/>
        <v>0</v>
      </c>
    </row>
    <row r="97" spans="3:49">
      <c r="C97" s="22"/>
      <c r="D97" s="16"/>
      <c r="E97" s="15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27"/>
      <c r="AW97" s="1">
        <f t="shared" si="7"/>
        <v>0</v>
      </c>
    </row>
    <row r="98" spans="3:49">
      <c r="C98" s="22"/>
      <c r="D98" s="16"/>
      <c r="E98" s="15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27"/>
      <c r="AW98" s="1">
        <f t="shared" si="7"/>
        <v>0</v>
      </c>
    </row>
    <row r="99" spans="3:49">
      <c r="C99" s="22"/>
      <c r="D99" s="16"/>
      <c r="E99" s="1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27"/>
      <c r="AW99" s="1">
        <f t="shared" si="7"/>
        <v>0</v>
      </c>
    </row>
    <row r="100" spans="3:49">
      <c r="C100" s="22"/>
      <c r="D100" s="16"/>
      <c r="E100" s="15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27"/>
      <c r="AW100" s="1">
        <f t="shared" si="7"/>
        <v>0</v>
      </c>
    </row>
    <row r="101" spans="3:49">
      <c r="C101" s="22"/>
      <c r="D101" s="16"/>
      <c r="E101" s="15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27"/>
      <c r="AW101" s="1">
        <f t="shared" si="7"/>
        <v>0</v>
      </c>
    </row>
    <row r="102" spans="3:49">
      <c r="C102" s="22"/>
      <c r="D102" s="16"/>
      <c r="E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27"/>
      <c r="AW102" s="1">
        <f t="shared" si="7"/>
        <v>0</v>
      </c>
    </row>
    <row r="103" spans="3:49">
      <c r="C103" s="22"/>
      <c r="D103" s="16"/>
      <c r="E103" s="15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27"/>
      <c r="AW103" s="1">
        <f t="shared" ref="AW103:AW106" si="8">SUM(G103:AV103)</f>
        <v>0</v>
      </c>
    </row>
    <row r="104" spans="3:49">
      <c r="C104" s="22"/>
      <c r="D104" s="16"/>
      <c r="E104" s="15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27"/>
      <c r="AW104" s="1">
        <f t="shared" si="8"/>
        <v>0</v>
      </c>
    </row>
    <row r="105" spans="3:49">
      <c r="C105" s="22"/>
      <c r="D105" s="16"/>
      <c r="E105" s="15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27"/>
      <c r="AW105" s="1">
        <f t="shared" si="8"/>
        <v>0</v>
      </c>
    </row>
    <row r="106" spans="3:49" ht="14.25" thickBot="1">
      <c r="C106" s="28"/>
      <c r="D106" s="29"/>
      <c r="E106" s="30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31"/>
      <c r="AW106" s="1">
        <f t="shared" si="8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68"/>
  <sheetViews>
    <sheetView workbookViewId="0">
      <pane xSplit="1" ySplit="5" topLeftCell="AF58" activePane="bottomRight" state="frozen"/>
      <selection pane="topRight" activeCell="B1" sqref="B1"/>
      <selection pane="bottomLeft" activeCell="A6" sqref="A6"/>
      <selection pane="bottomRight" activeCell="AF5" sqref="AF5"/>
    </sheetView>
  </sheetViews>
  <sheetFormatPr defaultRowHeight="13.5"/>
  <cols>
    <col min="1" max="1" width="19.25" style="3" bestFit="1" customWidth="1"/>
    <col min="2" max="2" width="18.25" style="3" bestFit="1" customWidth="1"/>
    <col min="3" max="4" width="15.75" style="3" bestFit="1" customWidth="1"/>
    <col min="5" max="5" width="14.5" style="3" bestFit="1" customWidth="1"/>
    <col min="6" max="8" width="18.25" style="3" bestFit="1" customWidth="1"/>
    <col min="9" max="9" width="7.5" style="3" bestFit="1" customWidth="1"/>
    <col min="10" max="10" width="15.75" style="3" bestFit="1" customWidth="1"/>
    <col min="11" max="11" width="14.5" style="3" bestFit="1" customWidth="1"/>
    <col min="12" max="13" width="7.5" style="3" bestFit="1" customWidth="1"/>
    <col min="14" max="14" width="14.5" style="3" bestFit="1" customWidth="1"/>
    <col min="15" max="15" width="18.25" style="3" bestFit="1" customWidth="1"/>
    <col min="16" max="16" width="15.75" style="3" bestFit="1" customWidth="1"/>
    <col min="17" max="17" width="13.25" style="3" bestFit="1" customWidth="1"/>
    <col min="18" max="18" width="15.75" style="3" bestFit="1" customWidth="1"/>
    <col min="19" max="19" width="7.375" style="3" bestFit="1" customWidth="1"/>
    <col min="20" max="23" width="15.75" style="3" bestFit="1" customWidth="1"/>
    <col min="24" max="24" width="14.5" style="3" bestFit="1" customWidth="1"/>
    <col min="25" max="25" width="7.375" style="3" bestFit="1" customWidth="1"/>
    <col min="26" max="26" width="18.25" style="3" bestFit="1" customWidth="1"/>
    <col min="27" max="27" width="7.375" style="3" bestFit="1" customWidth="1"/>
    <col min="28" max="28" width="15.75" style="3" bestFit="1" customWidth="1"/>
    <col min="29" max="29" width="18.25" style="5" bestFit="1" customWidth="1"/>
    <col min="30" max="31" width="15.75" style="3" bestFit="1" customWidth="1"/>
    <col min="32" max="32" width="7.375" style="3" bestFit="1" customWidth="1"/>
    <col min="33" max="33" width="14.5" style="3" bestFit="1" customWidth="1"/>
    <col min="34" max="34" width="15.75" style="3" bestFit="1" customWidth="1"/>
    <col min="35" max="35" width="19.5" style="3" bestFit="1" customWidth="1"/>
    <col min="36" max="36" width="10.25" style="3" customWidth="1"/>
    <col min="37" max="37" width="9" style="13"/>
    <col min="38" max="41" width="9" style="3"/>
    <col min="42" max="43" width="9" style="13"/>
    <col min="44" max="261" width="9" style="3"/>
    <col min="262" max="262" width="13" style="3" customWidth="1"/>
    <col min="263" max="263" width="8.625" style="3" customWidth="1"/>
    <col min="264" max="264" width="7" style="3" customWidth="1"/>
    <col min="265" max="271" width="6.625" style="3" customWidth="1"/>
    <col min="272" max="272" width="9.375" style="3" customWidth="1"/>
    <col min="273" max="273" width="6.625" style="3" customWidth="1"/>
    <col min="274" max="274" width="12" style="3" customWidth="1"/>
    <col min="275" max="278" width="6.625" style="3" customWidth="1"/>
    <col min="279" max="279" width="8.625" style="3" customWidth="1"/>
    <col min="280" max="280" width="7.625" style="3" customWidth="1"/>
    <col min="281" max="281" width="8" style="3" customWidth="1"/>
    <col min="282" max="282" width="10.875" style="3" customWidth="1"/>
    <col min="283" max="283" width="12" style="3" customWidth="1"/>
    <col min="284" max="284" width="11" style="3" customWidth="1"/>
    <col min="285" max="285" width="11.25" style="3" customWidth="1"/>
    <col min="286" max="286" width="11.875" style="3" customWidth="1"/>
    <col min="287" max="287" width="12.25" style="3" customWidth="1"/>
    <col min="288" max="288" width="6.625" style="3" customWidth="1"/>
    <col min="289" max="289" width="7.25" style="3" customWidth="1"/>
    <col min="290" max="290" width="10.25" style="3" customWidth="1"/>
    <col min="291" max="517" width="9" style="3"/>
    <col min="518" max="518" width="13" style="3" customWidth="1"/>
    <col min="519" max="519" width="8.625" style="3" customWidth="1"/>
    <col min="520" max="520" width="7" style="3" customWidth="1"/>
    <col min="521" max="527" width="6.625" style="3" customWidth="1"/>
    <col min="528" max="528" width="9.375" style="3" customWidth="1"/>
    <col min="529" max="529" width="6.625" style="3" customWidth="1"/>
    <col min="530" max="530" width="12" style="3" customWidth="1"/>
    <col min="531" max="534" width="6.625" style="3" customWidth="1"/>
    <col min="535" max="535" width="8.625" style="3" customWidth="1"/>
    <col min="536" max="536" width="7.625" style="3" customWidth="1"/>
    <col min="537" max="537" width="8" style="3" customWidth="1"/>
    <col min="538" max="538" width="10.875" style="3" customWidth="1"/>
    <col min="539" max="539" width="12" style="3" customWidth="1"/>
    <col min="540" max="540" width="11" style="3" customWidth="1"/>
    <col min="541" max="541" width="11.25" style="3" customWidth="1"/>
    <col min="542" max="542" width="11.875" style="3" customWidth="1"/>
    <col min="543" max="543" width="12.25" style="3" customWidth="1"/>
    <col min="544" max="544" width="6.625" style="3" customWidth="1"/>
    <col min="545" max="545" width="7.25" style="3" customWidth="1"/>
    <col min="546" max="546" width="10.25" style="3" customWidth="1"/>
    <col min="547" max="773" width="9" style="3"/>
    <col min="774" max="774" width="13" style="3" customWidth="1"/>
    <col min="775" max="775" width="8.625" style="3" customWidth="1"/>
    <col min="776" max="776" width="7" style="3" customWidth="1"/>
    <col min="777" max="783" width="6.625" style="3" customWidth="1"/>
    <col min="784" max="784" width="9.375" style="3" customWidth="1"/>
    <col min="785" max="785" width="6.625" style="3" customWidth="1"/>
    <col min="786" max="786" width="12" style="3" customWidth="1"/>
    <col min="787" max="790" width="6.625" style="3" customWidth="1"/>
    <col min="791" max="791" width="8.625" style="3" customWidth="1"/>
    <col min="792" max="792" width="7.625" style="3" customWidth="1"/>
    <col min="793" max="793" width="8" style="3" customWidth="1"/>
    <col min="794" max="794" width="10.875" style="3" customWidth="1"/>
    <col min="795" max="795" width="12" style="3" customWidth="1"/>
    <col min="796" max="796" width="11" style="3" customWidth="1"/>
    <col min="797" max="797" width="11.25" style="3" customWidth="1"/>
    <col min="798" max="798" width="11.875" style="3" customWidth="1"/>
    <col min="799" max="799" width="12.25" style="3" customWidth="1"/>
    <col min="800" max="800" width="6.625" style="3" customWidth="1"/>
    <col min="801" max="801" width="7.25" style="3" customWidth="1"/>
    <col min="802" max="802" width="10.25" style="3" customWidth="1"/>
    <col min="803" max="1029" width="9" style="3"/>
    <col min="1030" max="1030" width="13" style="3" customWidth="1"/>
    <col min="1031" max="1031" width="8.625" style="3" customWidth="1"/>
    <col min="1032" max="1032" width="7" style="3" customWidth="1"/>
    <col min="1033" max="1039" width="6.625" style="3" customWidth="1"/>
    <col min="1040" max="1040" width="9.375" style="3" customWidth="1"/>
    <col min="1041" max="1041" width="6.625" style="3" customWidth="1"/>
    <col min="1042" max="1042" width="12" style="3" customWidth="1"/>
    <col min="1043" max="1046" width="6.625" style="3" customWidth="1"/>
    <col min="1047" max="1047" width="8.625" style="3" customWidth="1"/>
    <col min="1048" max="1048" width="7.625" style="3" customWidth="1"/>
    <col min="1049" max="1049" width="8" style="3" customWidth="1"/>
    <col min="1050" max="1050" width="10.875" style="3" customWidth="1"/>
    <col min="1051" max="1051" width="12" style="3" customWidth="1"/>
    <col min="1052" max="1052" width="11" style="3" customWidth="1"/>
    <col min="1053" max="1053" width="11.25" style="3" customWidth="1"/>
    <col min="1054" max="1054" width="11.875" style="3" customWidth="1"/>
    <col min="1055" max="1055" width="12.25" style="3" customWidth="1"/>
    <col min="1056" max="1056" width="6.625" style="3" customWidth="1"/>
    <col min="1057" max="1057" width="7.25" style="3" customWidth="1"/>
    <col min="1058" max="1058" width="10.25" style="3" customWidth="1"/>
    <col min="1059" max="1285" width="9" style="3"/>
    <col min="1286" max="1286" width="13" style="3" customWidth="1"/>
    <col min="1287" max="1287" width="8.625" style="3" customWidth="1"/>
    <col min="1288" max="1288" width="7" style="3" customWidth="1"/>
    <col min="1289" max="1295" width="6.625" style="3" customWidth="1"/>
    <col min="1296" max="1296" width="9.375" style="3" customWidth="1"/>
    <col min="1297" max="1297" width="6.625" style="3" customWidth="1"/>
    <col min="1298" max="1298" width="12" style="3" customWidth="1"/>
    <col min="1299" max="1302" width="6.625" style="3" customWidth="1"/>
    <col min="1303" max="1303" width="8.625" style="3" customWidth="1"/>
    <col min="1304" max="1304" width="7.625" style="3" customWidth="1"/>
    <col min="1305" max="1305" width="8" style="3" customWidth="1"/>
    <col min="1306" max="1306" width="10.875" style="3" customWidth="1"/>
    <col min="1307" max="1307" width="12" style="3" customWidth="1"/>
    <col min="1308" max="1308" width="11" style="3" customWidth="1"/>
    <col min="1309" max="1309" width="11.25" style="3" customWidth="1"/>
    <col min="1310" max="1310" width="11.875" style="3" customWidth="1"/>
    <col min="1311" max="1311" width="12.25" style="3" customWidth="1"/>
    <col min="1312" max="1312" width="6.625" style="3" customWidth="1"/>
    <col min="1313" max="1313" width="7.25" style="3" customWidth="1"/>
    <col min="1314" max="1314" width="10.25" style="3" customWidth="1"/>
    <col min="1315" max="1541" width="9" style="3"/>
    <col min="1542" max="1542" width="13" style="3" customWidth="1"/>
    <col min="1543" max="1543" width="8.625" style="3" customWidth="1"/>
    <col min="1544" max="1544" width="7" style="3" customWidth="1"/>
    <col min="1545" max="1551" width="6.625" style="3" customWidth="1"/>
    <col min="1552" max="1552" width="9.375" style="3" customWidth="1"/>
    <col min="1553" max="1553" width="6.625" style="3" customWidth="1"/>
    <col min="1554" max="1554" width="12" style="3" customWidth="1"/>
    <col min="1555" max="1558" width="6.625" style="3" customWidth="1"/>
    <col min="1559" max="1559" width="8.625" style="3" customWidth="1"/>
    <col min="1560" max="1560" width="7.625" style="3" customWidth="1"/>
    <col min="1561" max="1561" width="8" style="3" customWidth="1"/>
    <col min="1562" max="1562" width="10.875" style="3" customWidth="1"/>
    <col min="1563" max="1563" width="12" style="3" customWidth="1"/>
    <col min="1564" max="1564" width="11" style="3" customWidth="1"/>
    <col min="1565" max="1565" width="11.25" style="3" customWidth="1"/>
    <col min="1566" max="1566" width="11.875" style="3" customWidth="1"/>
    <col min="1567" max="1567" width="12.25" style="3" customWidth="1"/>
    <col min="1568" max="1568" width="6.625" style="3" customWidth="1"/>
    <col min="1569" max="1569" width="7.25" style="3" customWidth="1"/>
    <col min="1570" max="1570" width="10.25" style="3" customWidth="1"/>
    <col min="1571" max="1797" width="9" style="3"/>
    <col min="1798" max="1798" width="13" style="3" customWidth="1"/>
    <col min="1799" max="1799" width="8.625" style="3" customWidth="1"/>
    <col min="1800" max="1800" width="7" style="3" customWidth="1"/>
    <col min="1801" max="1807" width="6.625" style="3" customWidth="1"/>
    <col min="1808" max="1808" width="9.375" style="3" customWidth="1"/>
    <col min="1809" max="1809" width="6.625" style="3" customWidth="1"/>
    <col min="1810" max="1810" width="12" style="3" customWidth="1"/>
    <col min="1811" max="1814" width="6.625" style="3" customWidth="1"/>
    <col min="1815" max="1815" width="8.625" style="3" customWidth="1"/>
    <col min="1816" max="1816" width="7.625" style="3" customWidth="1"/>
    <col min="1817" max="1817" width="8" style="3" customWidth="1"/>
    <col min="1818" max="1818" width="10.875" style="3" customWidth="1"/>
    <col min="1819" max="1819" width="12" style="3" customWidth="1"/>
    <col min="1820" max="1820" width="11" style="3" customWidth="1"/>
    <col min="1821" max="1821" width="11.25" style="3" customWidth="1"/>
    <col min="1822" max="1822" width="11.875" style="3" customWidth="1"/>
    <col min="1823" max="1823" width="12.25" style="3" customWidth="1"/>
    <col min="1824" max="1824" width="6.625" style="3" customWidth="1"/>
    <col min="1825" max="1825" width="7.25" style="3" customWidth="1"/>
    <col min="1826" max="1826" width="10.25" style="3" customWidth="1"/>
    <col min="1827" max="2053" width="9" style="3"/>
    <col min="2054" max="2054" width="13" style="3" customWidth="1"/>
    <col min="2055" max="2055" width="8.625" style="3" customWidth="1"/>
    <col min="2056" max="2056" width="7" style="3" customWidth="1"/>
    <col min="2057" max="2063" width="6.625" style="3" customWidth="1"/>
    <col min="2064" max="2064" width="9.375" style="3" customWidth="1"/>
    <col min="2065" max="2065" width="6.625" style="3" customWidth="1"/>
    <col min="2066" max="2066" width="12" style="3" customWidth="1"/>
    <col min="2067" max="2070" width="6.625" style="3" customWidth="1"/>
    <col min="2071" max="2071" width="8.625" style="3" customWidth="1"/>
    <col min="2072" max="2072" width="7.625" style="3" customWidth="1"/>
    <col min="2073" max="2073" width="8" style="3" customWidth="1"/>
    <col min="2074" max="2074" width="10.875" style="3" customWidth="1"/>
    <col min="2075" max="2075" width="12" style="3" customWidth="1"/>
    <col min="2076" max="2076" width="11" style="3" customWidth="1"/>
    <col min="2077" max="2077" width="11.25" style="3" customWidth="1"/>
    <col min="2078" max="2078" width="11.875" style="3" customWidth="1"/>
    <col min="2079" max="2079" width="12.25" style="3" customWidth="1"/>
    <col min="2080" max="2080" width="6.625" style="3" customWidth="1"/>
    <col min="2081" max="2081" width="7.25" style="3" customWidth="1"/>
    <col min="2082" max="2082" width="10.25" style="3" customWidth="1"/>
    <col min="2083" max="2309" width="9" style="3"/>
    <col min="2310" max="2310" width="13" style="3" customWidth="1"/>
    <col min="2311" max="2311" width="8.625" style="3" customWidth="1"/>
    <col min="2312" max="2312" width="7" style="3" customWidth="1"/>
    <col min="2313" max="2319" width="6.625" style="3" customWidth="1"/>
    <col min="2320" max="2320" width="9.375" style="3" customWidth="1"/>
    <col min="2321" max="2321" width="6.625" style="3" customWidth="1"/>
    <col min="2322" max="2322" width="12" style="3" customWidth="1"/>
    <col min="2323" max="2326" width="6.625" style="3" customWidth="1"/>
    <col min="2327" max="2327" width="8.625" style="3" customWidth="1"/>
    <col min="2328" max="2328" width="7.625" style="3" customWidth="1"/>
    <col min="2329" max="2329" width="8" style="3" customWidth="1"/>
    <col min="2330" max="2330" width="10.875" style="3" customWidth="1"/>
    <col min="2331" max="2331" width="12" style="3" customWidth="1"/>
    <col min="2332" max="2332" width="11" style="3" customWidth="1"/>
    <col min="2333" max="2333" width="11.25" style="3" customWidth="1"/>
    <col min="2334" max="2334" width="11.875" style="3" customWidth="1"/>
    <col min="2335" max="2335" width="12.25" style="3" customWidth="1"/>
    <col min="2336" max="2336" width="6.625" style="3" customWidth="1"/>
    <col min="2337" max="2337" width="7.25" style="3" customWidth="1"/>
    <col min="2338" max="2338" width="10.25" style="3" customWidth="1"/>
    <col min="2339" max="2565" width="9" style="3"/>
    <col min="2566" max="2566" width="13" style="3" customWidth="1"/>
    <col min="2567" max="2567" width="8.625" style="3" customWidth="1"/>
    <col min="2568" max="2568" width="7" style="3" customWidth="1"/>
    <col min="2569" max="2575" width="6.625" style="3" customWidth="1"/>
    <col min="2576" max="2576" width="9.375" style="3" customWidth="1"/>
    <col min="2577" max="2577" width="6.625" style="3" customWidth="1"/>
    <col min="2578" max="2578" width="12" style="3" customWidth="1"/>
    <col min="2579" max="2582" width="6.625" style="3" customWidth="1"/>
    <col min="2583" max="2583" width="8.625" style="3" customWidth="1"/>
    <col min="2584" max="2584" width="7.625" style="3" customWidth="1"/>
    <col min="2585" max="2585" width="8" style="3" customWidth="1"/>
    <col min="2586" max="2586" width="10.875" style="3" customWidth="1"/>
    <col min="2587" max="2587" width="12" style="3" customWidth="1"/>
    <col min="2588" max="2588" width="11" style="3" customWidth="1"/>
    <col min="2589" max="2589" width="11.25" style="3" customWidth="1"/>
    <col min="2590" max="2590" width="11.875" style="3" customWidth="1"/>
    <col min="2591" max="2591" width="12.25" style="3" customWidth="1"/>
    <col min="2592" max="2592" width="6.625" style="3" customWidth="1"/>
    <col min="2593" max="2593" width="7.25" style="3" customWidth="1"/>
    <col min="2594" max="2594" width="10.25" style="3" customWidth="1"/>
    <col min="2595" max="2821" width="9" style="3"/>
    <col min="2822" max="2822" width="13" style="3" customWidth="1"/>
    <col min="2823" max="2823" width="8.625" style="3" customWidth="1"/>
    <col min="2824" max="2824" width="7" style="3" customWidth="1"/>
    <col min="2825" max="2831" width="6.625" style="3" customWidth="1"/>
    <col min="2832" max="2832" width="9.375" style="3" customWidth="1"/>
    <col min="2833" max="2833" width="6.625" style="3" customWidth="1"/>
    <col min="2834" max="2834" width="12" style="3" customWidth="1"/>
    <col min="2835" max="2838" width="6.625" style="3" customWidth="1"/>
    <col min="2839" max="2839" width="8.625" style="3" customWidth="1"/>
    <col min="2840" max="2840" width="7.625" style="3" customWidth="1"/>
    <col min="2841" max="2841" width="8" style="3" customWidth="1"/>
    <col min="2842" max="2842" width="10.875" style="3" customWidth="1"/>
    <col min="2843" max="2843" width="12" style="3" customWidth="1"/>
    <col min="2844" max="2844" width="11" style="3" customWidth="1"/>
    <col min="2845" max="2845" width="11.25" style="3" customWidth="1"/>
    <col min="2846" max="2846" width="11.875" style="3" customWidth="1"/>
    <col min="2847" max="2847" width="12.25" style="3" customWidth="1"/>
    <col min="2848" max="2848" width="6.625" style="3" customWidth="1"/>
    <col min="2849" max="2849" width="7.25" style="3" customWidth="1"/>
    <col min="2850" max="2850" width="10.25" style="3" customWidth="1"/>
    <col min="2851" max="3077" width="9" style="3"/>
    <col min="3078" max="3078" width="13" style="3" customWidth="1"/>
    <col min="3079" max="3079" width="8.625" style="3" customWidth="1"/>
    <col min="3080" max="3080" width="7" style="3" customWidth="1"/>
    <col min="3081" max="3087" width="6.625" style="3" customWidth="1"/>
    <col min="3088" max="3088" width="9.375" style="3" customWidth="1"/>
    <col min="3089" max="3089" width="6.625" style="3" customWidth="1"/>
    <col min="3090" max="3090" width="12" style="3" customWidth="1"/>
    <col min="3091" max="3094" width="6.625" style="3" customWidth="1"/>
    <col min="3095" max="3095" width="8.625" style="3" customWidth="1"/>
    <col min="3096" max="3096" width="7.625" style="3" customWidth="1"/>
    <col min="3097" max="3097" width="8" style="3" customWidth="1"/>
    <col min="3098" max="3098" width="10.875" style="3" customWidth="1"/>
    <col min="3099" max="3099" width="12" style="3" customWidth="1"/>
    <col min="3100" max="3100" width="11" style="3" customWidth="1"/>
    <col min="3101" max="3101" width="11.25" style="3" customWidth="1"/>
    <col min="3102" max="3102" width="11.875" style="3" customWidth="1"/>
    <col min="3103" max="3103" width="12.25" style="3" customWidth="1"/>
    <col min="3104" max="3104" width="6.625" style="3" customWidth="1"/>
    <col min="3105" max="3105" width="7.25" style="3" customWidth="1"/>
    <col min="3106" max="3106" width="10.25" style="3" customWidth="1"/>
    <col min="3107" max="3333" width="9" style="3"/>
    <col min="3334" max="3334" width="13" style="3" customWidth="1"/>
    <col min="3335" max="3335" width="8.625" style="3" customWidth="1"/>
    <col min="3336" max="3336" width="7" style="3" customWidth="1"/>
    <col min="3337" max="3343" width="6.625" style="3" customWidth="1"/>
    <col min="3344" max="3344" width="9.375" style="3" customWidth="1"/>
    <col min="3345" max="3345" width="6.625" style="3" customWidth="1"/>
    <col min="3346" max="3346" width="12" style="3" customWidth="1"/>
    <col min="3347" max="3350" width="6.625" style="3" customWidth="1"/>
    <col min="3351" max="3351" width="8.625" style="3" customWidth="1"/>
    <col min="3352" max="3352" width="7.625" style="3" customWidth="1"/>
    <col min="3353" max="3353" width="8" style="3" customWidth="1"/>
    <col min="3354" max="3354" width="10.875" style="3" customWidth="1"/>
    <col min="3355" max="3355" width="12" style="3" customWidth="1"/>
    <col min="3356" max="3356" width="11" style="3" customWidth="1"/>
    <col min="3357" max="3357" width="11.25" style="3" customWidth="1"/>
    <col min="3358" max="3358" width="11.875" style="3" customWidth="1"/>
    <col min="3359" max="3359" width="12.25" style="3" customWidth="1"/>
    <col min="3360" max="3360" width="6.625" style="3" customWidth="1"/>
    <col min="3361" max="3361" width="7.25" style="3" customWidth="1"/>
    <col min="3362" max="3362" width="10.25" style="3" customWidth="1"/>
    <col min="3363" max="3589" width="9" style="3"/>
    <col min="3590" max="3590" width="13" style="3" customWidth="1"/>
    <col min="3591" max="3591" width="8.625" style="3" customWidth="1"/>
    <col min="3592" max="3592" width="7" style="3" customWidth="1"/>
    <col min="3593" max="3599" width="6.625" style="3" customWidth="1"/>
    <col min="3600" max="3600" width="9.375" style="3" customWidth="1"/>
    <col min="3601" max="3601" width="6.625" style="3" customWidth="1"/>
    <col min="3602" max="3602" width="12" style="3" customWidth="1"/>
    <col min="3603" max="3606" width="6.625" style="3" customWidth="1"/>
    <col min="3607" max="3607" width="8.625" style="3" customWidth="1"/>
    <col min="3608" max="3608" width="7.625" style="3" customWidth="1"/>
    <col min="3609" max="3609" width="8" style="3" customWidth="1"/>
    <col min="3610" max="3610" width="10.875" style="3" customWidth="1"/>
    <col min="3611" max="3611" width="12" style="3" customWidth="1"/>
    <col min="3612" max="3612" width="11" style="3" customWidth="1"/>
    <col min="3613" max="3613" width="11.25" style="3" customWidth="1"/>
    <col min="3614" max="3614" width="11.875" style="3" customWidth="1"/>
    <col min="3615" max="3615" width="12.25" style="3" customWidth="1"/>
    <col min="3616" max="3616" width="6.625" style="3" customWidth="1"/>
    <col min="3617" max="3617" width="7.25" style="3" customWidth="1"/>
    <col min="3618" max="3618" width="10.25" style="3" customWidth="1"/>
    <col min="3619" max="3845" width="9" style="3"/>
    <col min="3846" max="3846" width="13" style="3" customWidth="1"/>
    <col min="3847" max="3847" width="8.625" style="3" customWidth="1"/>
    <col min="3848" max="3848" width="7" style="3" customWidth="1"/>
    <col min="3849" max="3855" width="6.625" style="3" customWidth="1"/>
    <col min="3856" max="3856" width="9.375" style="3" customWidth="1"/>
    <col min="3857" max="3857" width="6.625" style="3" customWidth="1"/>
    <col min="3858" max="3858" width="12" style="3" customWidth="1"/>
    <col min="3859" max="3862" width="6.625" style="3" customWidth="1"/>
    <col min="3863" max="3863" width="8.625" style="3" customWidth="1"/>
    <col min="3864" max="3864" width="7.625" style="3" customWidth="1"/>
    <col min="3865" max="3865" width="8" style="3" customWidth="1"/>
    <col min="3866" max="3866" width="10.875" style="3" customWidth="1"/>
    <col min="3867" max="3867" width="12" style="3" customWidth="1"/>
    <col min="3868" max="3868" width="11" style="3" customWidth="1"/>
    <col min="3869" max="3869" width="11.25" style="3" customWidth="1"/>
    <col min="3870" max="3870" width="11.875" style="3" customWidth="1"/>
    <col min="3871" max="3871" width="12.25" style="3" customWidth="1"/>
    <col min="3872" max="3872" width="6.625" style="3" customWidth="1"/>
    <col min="3873" max="3873" width="7.25" style="3" customWidth="1"/>
    <col min="3874" max="3874" width="10.25" style="3" customWidth="1"/>
    <col min="3875" max="4101" width="9" style="3"/>
    <col min="4102" max="4102" width="13" style="3" customWidth="1"/>
    <col min="4103" max="4103" width="8.625" style="3" customWidth="1"/>
    <col min="4104" max="4104" width="7" style="3" customWidth="1"/>
    <col min="4105" max="4111" width="6.625" style="3" customWidth="1"/>
    <col min="4112" max="4112" width="9.375" style="3" customWidth="1"/>
    <col min="4113" max="4113" width="6.625" style="3" customWidth="1"/>
    <col min="4114" max="4114" width="12" style="3" customWidth="1"/>
    <col min="4115" max="4118" width="6.625" style="3" customWidth="1"/>
    <col min="4119" max="4119" width="8.625" style="3" customWidth="1"/>
    <col min="4120" max="4120" width="7.625" style="3" customWidth="1"/>
    <col min="4121" max="4121" width="8" style="3" customWidth="1"/>
    <col min="4122" max="4122" width="10.875" style="3" customWidth="1"/>
    <col min="4123" max="4123" width="12" style="3" customWidth="1"/>
    <col min="4124" max="4124" width="11" style="3" customWidth="1"/>
    <col min="4125" max="4125" width="11.25" style="3" customWidth="1"/>
    <col min="4126" max="4126" width="11.875" style="3" customWidth="1"/>
    <col min="4127" max="4127" width="12.25" style="3" customWidth="1"/>
    <col min="4128" max="4128" width="6.625" style="3" customWidth="1"/>
    <col min="4129" max="4129" width="7.25" style="3" customWidth="1"/>
    <col min="4130" max="4130" width="10.25" style="3" customWidth="1"/>
    <col min="4131" max="4357" width="9" style="3"/>
    <col min="4358" max="4358" width="13" style="3" customWidth="1"/>
    <col min="4359" max="4359" width="8.625" style="3" customWidth="1"/>
    <col min="4360" max="4360" width="7" style="3" customWidth="1"/>
    <col min="4361" max="4367" width="6.625" style="3" customWidth="1"/>
    <col min="4368" max="4368" width="9.375" style="3" customWidth="1"/>
    <col min="4369" max="4369" width="6.625" style="3" customWidth="1"/>
    <col min="4370" max="4370" width="12" style="3" customWidth="1"/>
    <col min="4371" max="4374" width="6.625" style="3" customWidth="1"/>
    <col min="4375" max="4375" width="8.625" style="3" customWidth="1"/>
    <col min="4376" max="4376" width="7.625" style="3" customWidth="1"/>
    <col min="4377" max="4377" width="8" style="3" customWidth="1"/>
    <col min="4378" max="4378" width="10.875" style="3" customWidth="1"/>
    <col min="4379" max="4379" width="12" style="3" customWidth="1"/>
    <col min="4380" max="4380" width="11" style="3" customWidth="1"/>
    <col min="4381" max="4381" width="11.25" style="3" customWidth="1"/>
    <col min="4382" max="4382" width="11.875" style="3" customWidth="1"/>
    <col min="4383" max="4383" width="12.25" style="3" customWidth="1"/>
    <col min="4384" max="4384" width="6.625" style="3" customWidth="1"/>
    <col min="4385" max="4385" width="7.25" style="3" customWidth="1"/>
    <col min="4386" max="4386" width="10.25" style="3" customWidth="1"/>
    <col min="4387" max="4613" width="9" style="3"/>
    <col min="4614" max="4614" width="13" style="3" customWidth="1"/>
    <col min="4615" max="4615" width="8.625" style="3" customWidth="1"/>
    <col min="4616" max="4616" width="7" style="3" customWidth="1"/>
    <col min="4617" max="4623" width="6.625" style="3" customWidth="1"/>
    <col min="4624" max="4624" width="9.375" style="3" customWidth="1"/>
    <col min="4625" max="4625" width="6.625" style="3" customWidth="1"/>
    <col min="4626" max="4626" width="12" style="3" customWidth="1"/>
    <col min="4627" max="4630" width="6.625" style="3" customWidth="1"/>
    <col min="4631" max="4631" width="8.625" style="3" customWidth="1"/>
    <col min="4632" max="4632" width="7.625" style="3" customWidth="1"/>
    <col min="4633" max="4633" width="8" style="3" customWidth="1"/>
    <col min="4634" max="4634" width="10.875" style="3" customWidth="1"/>
    <col min="4635" max="4635" width="12" style="3" customWidth="1"/>
    <col min="4636" max="4636" width="11" style="3" customWidth="1"/>
    <col min="4637" max="4637" width="11.25" style="3" customWidth="1"/>
    <col min="4638" max="4638" width="11.875" style="3" customWidth="1"/>
    <col min="4639" max="4639" width="12.25" style="3" customWidth="1"/>
    <col min="4640" max="4640" width="6.625" style="3" customWidth="1"/>
    <col min="4641" max="4641" width="7.25" style="3" customWidth="1"/>
    <col min="4642" max="4642" width="10.25" style="3" customWidth="1"/>
    <col min="4643" max="4869" width="9" style="3"/>
    <col min="4870" max="4870" width="13" style="3" customWidth="1"/>
    <col min="4871" max="4871" width="8.625" style="3" customWidth="1"/>
    <col min="4872" max="4872" width="7" style="3" customWidth="1"/>
    <col min="4873" max="4879" width="6.625" style="3" customWidth="1"/>
    <col min="4880" max="4880" width="9.375" style="3" customWidth="1"/>
    <col min="4881" max="4881" width="6.625" style="3" customWidth="1"/>
    <col min="4882" max="4882" width="12" style="3" customWidth="1"/>
    <col min="4883" max="4886" width="6.625" style="3" customWidth="1"/>
    <col min="4887" max="4887" width="8.625" style="3" customWidth="1"/>
    <col min="4888" max="4888" width="7.625" style="3" customWidth="1"/>
    <col min="4889" max="4889" width="8" style="3" customWidth="1"/>
    <col min="4890" max="4890" width="10.875" style="3" customWidth="1"/>
    <col min="4891" max="4891" width="12" style="3" customWidth="1"/>
    <col min="4892" max="4892" width="11" style="3" customWidth="1"/>
    <col min="4893" max="4893" width="11.25" style="3" customWidth="1"/>
    <col min="4894" max="4894" width="11.875" style="3" customWidth="1"/>
    <col min="4895" max="4895" width="12.25" style="3" customWidth="1"/>
    <col min="4896" max="4896" width="6.625" style="3" customWidth="1"/>
    <col min="4897" max="4897" width="7.25" style="3" customWidth="1"/>
    <col min="4898" max="4898" width="10.25" style="3" customWidth="1"/>
    <col min="4899" max="5125" width="9" style="3"/>
    <col min="5126" max="5126" width="13" style="3" customWidth="1"/>
    <col min="5127" max="5127" width="8.625" style="3" customWidth="1"/>
    <col min="5128" max="5128" width="7" style="3" customWidth="1"/>
    <col min="5129" max="5135" width="6.625" style="3" customWidth="1"/>
    <col min="5136" max="5136" width="9.375" style="3" customWidth="1"/>
    <col min="5137" max="5137" width="6.625" style="3" customWidth="1"/>
    <col min="5138" max="5138" width="12" style="3" customWidth="1"/>
    <col min="5139" max="5142" width="6.625" style="3" customWidth="1"/>
    <col min="5143" max="5143" width="8.625" style="3" customWidth="1"/>
    <col min="5144" max="5144" width="7.625" style="3" customWidth="1"/>
    <col min="5145" max="5145" width="8" style="3" customWidth="1"/>
    <col min="5146" max="5146" width="10.875" style="3" customWidth="1"/>
    <col min="5147" max="5147" width="12" style="3" customWidth="1"/>
    <col min="5148" max="5148" width="11" style="3" customWidth="1"/>
    <col min="5149" max="5149" width="11.25" style="3" customWidth="1"/>
    <col min="5150" max="5150" width="11.875" style="3" customWidth="1"/>
    <col min="5151" max="5151" width="12.25" style="3" customWidth="1"/>
    <col min="5152" max="5152" width="6.625" style="3" customWidth="1"/>
    <col min="5153" max="5153" width="7.25" style="3" customWidth="1"/>
    <col min="5154" max="5154" width="10.25" style="3" customWidth="1"/>
    <col min="5155" max="5381" width="9" style="3"/>
    <col min="5382" max="5382" width="13" style="3" customWidth="1"/>
    <col min="5383" max="5383" width="8.625" style="3" customWidth="1"/>
    <col min="5384" max="5384" width="7" style="3" customWidth="1"/>
    <col min="5385" max="5391" width="6.625" style="3" customWidth="1"/>
    <col min="5392" max="5392" width="9.375" style="3" customWidth="1"/>
    <col min="5393" max="5393" width="6.625" style="3" customWidth="1"/>
    <col min="5394" max="5394" width="12" style="3" customWidth="1"/>
    <col min="5395" max="5398" width="6.625" style="3" customWidth="1"/>
    <col min="5399" max="5399" width="8.625" style="3" customWidth="1"/>
    <col min="5400" max="5400" width="7.625" style="3" customWidth="1"/>
    <col min="5401" max="5401" width="8" style="3" customWidth="1"/>
    <col min="5402" max="5402" width="10.875" style="3" customWidth="1"/>
    <col min="5403" max="5403" width="12" style="3" customWidth="1"/>
    <col min="5404" max="5404" width="11" style="3" customWidth="1"/>
    <col min="5405" max="5405" width="11.25" style="3" customWidth="1"/>
    <col min="5406" max="5406" width="11.875" style="3" customWidth="1"/>
    <col min="5407" max="5407" width="12.25" style="3" customWidth="1"/>
    <col min="5408" max="5408" width="6.625" style="3" customWidth="1"/>
    <col min="5409" max="5409" width="7.25" style="3" customWidth="1"/>
    <col min="5410" max="5410" width="10.25" style="3" customWidth="1"/>
    <col min="5411" max="5637" width="9" style="3"/>
    <col min="5638" max="5638" width="13" style="3" customWidth="1"/>
    <col min="5639" max="5639" width="8.625" style="3" customWidth="1"/>
    <col min="5640" max="5640" width="7" style="3" customWidth="1"/>
    <col min="5641" max="5647" width="6.625" style="3" customWidth="1"/>
    <col min="5648" max="5648" width="9.375" style="3" customWidth="1"/>
    <col min="5649" max="5649" width="6.625" style="3" customWidth="1"/>
    <col min="5650" max="5650" width="12" style="3" customWidth="1"/>
    <col min="5651" max="5654" width="6.625" style="3" customWidth="1"/>
    <col min="5655" max="5655" width="8.625" style="3" customWidth="1"/>
    <col min="5656" max="5656" width="7.625" style="3" customWidth="1"/>
    <col min="5657" max="5657" width="8" style="3" customWidth="1"/>
    <col min="5658" max="5658" width="10.875" style="3" customWidth="1"/>
    <col min="5659" max="5659" width="12" style="3" customWidth="1"/>
    <col min="5660" max="5660" width="11" style="3" customWidth="1"/>
    <col min="5661" max="5661" width="11.25" style="3" customWidth="1"/>
    <col min="5662" max="5662" width="11.875" style="3" customWidth="1"/>
    <col min="5663" max="5663" width="12.25" style="3" customWidth="1"/>
    <col min="5664" max="5664" width="6.625" style="3" customWidth="1"/>
    <col min="5665" max="5665" width="7.25" style="3" customWidth="1"/>
    <col min="5666" max="5666" width="10.25" style="3" customWidth="1"/>
    <col min="5667" max="5893" width="9" style="3"/>
    <col min="5894" max="5894" width="13" style="3" customWidth="1"/>
    <col min="5895" max="5895" width="8.625" style="3" customWidth="1"/>
    <col min="5896" max="5896" width="7" style="3" customWidth="1"/>
    <col min="5897" max="5903" width="6.625" style="3" customWidth="1"/>
    <col min="5904" max="5904" width="9.375" style="3" customWidth="1"/>
    <col min="5905" max="5905" width="6.625" style="3" customWidth="1"/>
    <col min="5906" max="5906" width="12" style="3" customWidth="1"/>
    <col min="5907" max="5910" width="6.625" style="3" customWidth="1"/>
    <col min="5911" max="5911" width="8.625" style="3" customWidth="1"/>
    <col min="5912" max="5912" width="7.625" style="3" customWidth="1"/>
    <col min="5913" max="5913" width="8" style="3" customWidth="1"/>
    <col min="5914" max="5914" width="10.875" style="3" customWidth="1"/>
    <col min="5915" max="5915" width="12" style="3" customWidth="1"/>
    <col min="5916" max="5916" width="11" style="3" customWidth="1"/>
    <col min="5917" max="5917" width="11.25" style="3" customWidth="1"/>
    <col min="5918" max="5918" width="11.875" style="3" customWidth="1"/>
    <col min="5919" max="5919" width="12.25" style="3" customWidth="1"/>
    <col min="5920" max="5920" width="6.625" style="3" customWidth="1"/>
    <col min="5921" max="5921" width="7.25" style="3" customWidth="1"/>
    <col min="5922" max="5922" width="10.25" style="3" customWidth="1"/>
    <col min="5923" max="6149" width="9" style="3"/>
    <col min="6150" max="6150" width="13" style="3" customWidth="1"/>
    <col min="6151" max="6151" width="8.625" style="3" customWidth="1"/>
    <col min="6152" max="6152" width="7" style="3" customWidth="1"/>
    <col min="6153" max="6159" width="6.625" style="3" customWidth="1"/>
    <col min="6160" max="6160" width="9.375" style="3" customWidth="1"/>
    <col min="6161" max="6161" width="6.625" style="3" customWidth="1"/>
    <col min="6162" max="6162" width="12" style="3" customWidth="1"/>
    <col min="6163" max="6166" width="6.625" style="3" customWidth="1"/>
    <col min="6167" max="6167" width="8.625" style="3" customWidth="1"/>
    <col min="6168" max="6168" width="7.625" style="3" customWidth="1"/>
    <col min="6169" max="6169" width="8" style="3" customWidth="1"/>
    <col min="6170" max="6170" width="10.875" style="3" customWidth="1"/>
    <col min="6171" max="6171" width="12" style="3" customWidth="1"/>
    <col min="6172" max="6172" width="11" style="3" customWidth="1"/>
    <col min="6173" max="6173" width="11.25" style="3" customWidth="1"/>
    <col min="6174" max="6174" width="11.875" style="3" customWidth="1"/>
    <col min="6175" max="6175" width="12.25" style="3" customWidth="1"/>
    <col min="6176" max="6176" width="6.625" style="3" customWidth="1"/>
    <col min="6177" max="6177" width="7.25" style="3" customWidth="1"/>
    <col min="6178" max="6178" width="10.25" style="3" customWidth="1"/>
    <col min="6179" max="6405" width="9" style="3"/>
    <col min="6406" max="6406" width="13" style="3" customWidth="1"/>
    <col min="6407" max="6407" width="8.625" style="3" customWidth="1"/>
    <col min="6408" max="6408" width="7" style="3" customWidth="1"/>
    <col min="6409" max="6415" width="6.625" style="3" customWidth="1"/>
    <col min="6416" max="6416" width="9.375" style="3" customWidth="1"/>
    <col min="6417" max="6417" width="6.625" style="3" customWidth="1"/>
    <col min="6418" max="6418" width="12" style="3" customWidth="1"/>
    <col min="6419" max="6422" width="6.625" style="3" customWidth="1"/>
    <col min="6423" max="6423" width="8.625" style="3" customWidth="1"/>
    <col min="6424" max="6424" width="7.625" style="3" customWidth="1"/>
    <col min="6425" max="6425" width="8" style="3" customWidth="1"/>
    <col min="6426" max="6426" width="10.875" style="3" customWidth="1"/>
    <col min="6427" max="6427" width="12" style="3" customWidth="1"/>
    <col min="6428" max="6428" width="11" style="3" customWidth="1"/>
    <col min="6429" max="6429" width="11.25" style="3" customWidth="1"/>
    <col min="6430" max="6430" width="11.875" style="3" customWidth="1"/>
    <col min="6431" max="6431" width="12.25" style="3" customWidth="1"/>
    <col min="6432" max="6432" width="6.625" style="3" customWidth="1"/>
    <col min="6433" max="6433" width="7.25" style="3" customWidth="1"/>
    <col min="6434" max="6434" width="10.25" style="3" customWidth="1"/>
    <col min="6435" max="6661" width="9" style="3"/>
    <col min="6662" max="6662" width="13" style="3" customWidth="1"/>
    <col min="6663" max="6663" width="8.625" style="3" customWidth="1"/>
    <col min="6664" max="6664" width="7" style="3" customWidth="1"/>
    <col min="6665" max="6671" width="6.625" style="3" customWidth="1"/>
    <col min="6672" max="6672" width="9.375" style="3" customWidth="1"/>
    <col min="6673" max="6673" width="6.625" style="3" customWidth="1"/>
    <col min="6674" max="6674" width="12" style="3" customWidth="1"/>
    <col min="6675" max="6678" width="6.625" style="3" customWidth="1"/>
    <col min="6679" max="6679" width="8.625" style="3" customWidth="1"/>
    <col min="6680" max="6680" width="7.625" style="3" customWidth="1"/>
    <col min="6681" max="6681" width="8" style="3" customWidth="1"/>
    <col min="6682" max="6682" width="10.875" style="3" customWidth="1"/>
    <col min="6683" max="6683" width="12" style="3" customWidth="1"/>
    <col min="6684" max="6684" width="11" style="3" customWidth="1"/>
    <col min="6685" max="6685" width="11.25" style="3" customWidth="1"/>
    <col min="6686" max="6686" width="11.875" style="3" customWidth="1"/>
    <col min="6687" max="6687" width="12.25" style="3" customWidth="1"/>
    <col min="6688" max="6688" width="6.625" style="3" customWidth="1"/>
    <col min="6689" max="6689" width="7.25" style="3" customWidth="1"/>
    <col min="6690" max="6690" width="10.25" style="3" customWidth="1"/>
    <col min="6691" max="6917" width="9" style="3"/>
    <col min="6918" max="6918" width="13" style="3" customWidth="1"/>
    <col min="6919" max="6919" width="8.625" style="3" customWidth="1"/>
    <col min="6920" max="6920" width="7" style="3" customWidth="1"/>
    <col min="6921" max="6927" width="6.625" style="3" customWidth="1"/>
    <col min="6928" max="6928" width="9.375" style="3" customWidth="1"/>
    <col min="6929" max="6929" width="6.625" style="3" customWidth="1"/>
    <col min="6930" max="6930" width="12" style="3" customWidth="1"/>
    <col min="6931" max="6934" width="6.625" style="3" customWidth="1"/>
    <col min="6935" max="6935" width="8.625" style="3" customWidth="1"/>
    <col min="6936" max="6936" width="7.625" style="3" customWidth="1"/>
    <col min="6937" max="6937" width="8" style="3" customWidth="1"/>
    <col min="6938" max="6938" width="10.875" style="3" customWidth="1"/>
    <col min="6939" max="6939" width="12" style="3" customWidth="1"/>
    <col min="6940" max="6940" width="11" style="3" customWidth="1"/>
    <col min="6941" max="6941" width="11.25" style="3" customWidth="1"/>
    <col min="6942" max="6942" width="11.875" style="3" customWidth="1"/>
    <col min="6943" max="6943" width="12.25" style="3" customWidth="1"/>
    <col min="6944" max="6944" width="6.625" style="3" customWidth="1"/>
    <col min="6945" max="6945" width="7.25" style="3" customWidth="1"/>
    <col min="6946" max="6946" width="10.25" style="3" customWidth="1"/>
    <col min="6947" max="7173" width="9" style="3"/>
    <col min="7174" max="7174" width="13" style="3" customWidth="1"/>
    <col min="7175" max="7175" width="8.625" style="3" customWidth="1"/>
    <col min="7176" max="7176" width="7" style="3" customWidth="1"/>
    <col min="7177" max="7183" width="6.625" style="3" customWidth="1"/>
    <col min="7184" max="7184" width="9.375" style="3" customWidth="1"/>
    <col min="7185" max="7185" width="6.625" style="3" customWidth="1"/>
    <col min="7186" max="7186" width="12" style="3" customWidth="1"/>
    <col min="7187" max="7190" width="6.625" style="3" customWidth="1"/>
    <col min="7191" max="7191" width="8.625" style="3" customWidth="1"/>
    <col min="7192" max="7192" width="7.625" style="3" customWidth="1"/>
    <col min="7193" max="7193" width="8" style="3" customWidth="1"/>
    <col min="7194" max="7194" width="10.875" style="3" customWidth="1"/>
    <col min="7195" max="7195" width="12" style="3" customWidth="1"/>
    <col min="7196" max="7196" width="11" style="3" customWidth="1"/>
    <col min="7197" max="7197" width="11.25" style="3" customWidth="1"/>
    <col min="7198" max="7198" width="11.875" style="3" customWidth="1"/>
    <col min="7199" max="7199" width="12.25" style="3" customWidth="1"/>
    <col min="7200" max="7200" width="6.625" style="3" customWidth="1"/>
    <col min="7201" max="7201" width="7.25" style="3" customWidth="1"/>
    <col min="7202" max="7202" width="10.25" style="3" customWidth="1"/>
    <col min="7203" max="7429" width="9" style="3"/>
    <col min="7430" max="7430" width="13" style="3" customWidth="1"/>
    <col min="7431" max="7431" width="8.625" style="3" customWidth="1"/>
    <col min="7432" max="7432" width="7" style="3" customWidth="1"/>
    <col min="7433" max="7439" width="6.625" style="3" customWidth="1"/>
    <col min="7440" max="7440" width="9.375" style="3" customWidth="1"/>
    <col min="7441" max="7441" width="6.625" style="3" customWidth="1"/>
    <col min="7442" max="7442" width="12" style="3" customWidth="1"/>
    <col min="7443" max="7446" width="6.625" style="3" customWidth="1"/>
    <col min="7447" max="7447" width="8.625" style="3" customWidth="1"/>
    <col min="7448" max="7448" width="7.625" style="3" customWidth="1"/>
    <col min="7449" max="7449" width="8" style="3" customWidth="1"/>
    <col min="7450" max="7450" width="10.875" style="3" customWidth="1"/>
    <col min="7451" max="7451" width="12" style="3" customWidth="1"/>
    <col min="7452" max="7452" width="11" style="3" customWidth="1"/>
    <col min="7453" max="7453" width="11.25" style="3" customWidth="1"/>
    <col min="7454" max="7454" width="11.875" style="3" customWidth="1"/>
    <col min="7455" max="7455" width="12.25" style="3" customWidth="1"/>
    <col min="7456" max="7456" width="6.625" style="3" customWidth="1"/>
    <col min="7457" max="7457" width="7.25" style="3" customWidth="1"/>
    <col min="7458" max="7458" width="10.25" style="3" customWidth="1"/>
    <col min="7459" max="7685" width="9" style="3"/>
    <col min="7686" max="7686" width="13" style="3" customWidth="1"/>
    <col min="7687" max="7687" width="8.625" style="3" customWidth="1"/>
    <col min="7688" max="7688" width="7" style="3" customWidth="1"/>
    <col min="7689" max="7695" width="6.625" style="3" customWidth="1"/>
    <col min="7696" max="7696" width="9.375" style="3" customWidth="1"/>
    <col min="7697" max="7697" width="6.625" style="3" customWidth="1"/>
    <col min="7698" max="7698" width="12" style="3" customWidth="1"/>
    <col min="7699" max="7702" width="6.625" style="3" customWidth="1"/>
    <col min="7703" max="7703" width="8.625" style="3" customWidth="1"/>
    <col min="7704" max="7704" width="7.625" style="3" customWidth="1"/>
    <col min="7705" max="7705" width="8" style="3" customWidth="1"/>
    <col min="7706" max="7706" width="10.875" style="3" customWidth="1"/>
    <col min="7707" max="7707" width="12" style="3" customWidth="1"/>
    <col min="7708" max="7708" width="11" style="3" customWidth="1"/>
    <col min="7709" max="7709" width="11.25" style="3" customWidth="1"/>
    <col min="7710" max="7710" width="11.875" style="3" customWidth="1"/>
    <col min="7711" max="7711" width="12.25" style="3" customWidth="1"/>
    <col min="7712" max="7712" width="6.625" style="3" customWidth="1"/>
    <col min="7713" max="7713" width="7.25" style="3" customWidth="1"/>
    <col min="7714" max="7714" width="10.25" style="3" customWidth="1"/>
    <col min="7715" max="7941" width="9" style="3"/>
    <col min="7942" max="7942" width="13" style="3" customWidth="1"/>
    <col min="7943" max="7943" width="8.625" style="3" customWidth="1"/>
    <col min="7944" max="7944" width="7" style="3" customWidth="1"/>
    <col min="7945" max="7951" width="6.625" style="3" customWidth="1"/>
    <col min="7952" max="7952" width="9.375" style="3" customWidth="1"/>
    <col min="7953" max="7953" width="6.625" style="3" customWidth="1"/>
    <col min="7954" max="7954" width="12" style="3" customWidth="1"/>
    <col min="7955" max="7958" width="6.625" style="3" customWidth="1"/>
    <col min="7959" max="7959" width="8.625" style="3" customWidth="1"/>
    <col min="7960" max="7960" width="7.625" style="3" customWidth="1"/>
    <col min="7961" max="7961" width="8" style="3" customWidth="1"/>
    <col min="7962" max="7962" width="10.875" style="3" customWidth="1"/>
    <col min="7963" max="7963" width="12" style="3" customWidth="1"/>
    <col min="7964" max="7964" width="11" style="3" customWidth="1"/>
    <col min="7965" max="7965" width="11.25" style="3" customWidth="1"/>
    <col min="7966" max="7966" width="11.875" style="3" customWidth="1"/>
    <col min="7967" max="7967" width="12.25" style="3" customWidth="1"/>
    <col min="7968" max="7968" width="6.625" style="3" customWidth="1"/>
    <col min="7969" max="7969" width="7.25" style="3" customWidth="1"/>
    <col min="7970" max="7970" width="10.25" style="3" customWidth="1"/>
    <col min="7971" max="8197" width="9" style="3"/>
    <col min="8198" max="8198" width="13" style="3" customWidth="1"/>
    <col min="8199" max="8199" width="8.625" style="3" customWidth="1"/>
    <col min="8200" max="8200" width="7" style="3" customWidth="1"/>
    <col min="8201" max="8207" width="6.625" style="3" customWidth="1"/>
    <col min="8208" max="8208" width="9.375" style="3" customWidth="1"/>
    <col min="8209" max="8209" width="6.625" style="3" customWidth="1"/>
    <col min="8210" max="8210" width="12" style="3" customWidth="1"/>
    <col min="8211" max="8214" width="6.625" style="3" customWidth="1"/>
    <col min="8215" max="8215" width="8.625" style="3" customWidth="1"/>
    <col min="8216" max="8216" width="7.625" style="3" customWidth="1"/>
    <col min="8217" max="8217" width="8" style="3" customWidth="1"/>
    <col min="8218" max="8218" width="10.875" style="3" customWidth="1"/>
    <col min="8219" max="8219" width="12" style="3" customWidth="1"/>
    <col min="8220" max="8220" width="11" style="3" customWidth="1"/>
    <col min="8221" max="8221" width="11.25" style="3" customWidth="1"/>
    <col min="8222" max="8222" width="11.875" style="3" customWidth="1"/>
    <col min="8223" max="8223" width="12.25" style="3" customWidth="1"/>
    <col min="8224" max="8224" width="6.625" style="3" customWidth="1"/>
    <col min="8225" max="8225" width="7.25" style="3" customWidth="1"/>
    <col min="8226" max="8226" width="10.25" style="3" customWidth="1"/>
    <col min="8227" max="8453" width="9" style="3"/>
    <col min="8454" max="8454" width="13" style="3" customWidth="1"/>
    <col min="8455" max="8455" width="8.625" style="3" customWidth="1"/>
    <col min="8456" max="8456" width="7" style="3" customWidth="1"/>
    <col min="8457" max="8463" width="6.625" style="3" customWidth="1"/>
    <col min="8464" max="8464" width="9.375" style="3" customWidth="1"/>
    <col min="8465" max="8465" width="6.625" style="3" customWidth="1"/>
    <col min="8466" max="8466" width="12" style="3" customWidth="1"/>
    <col min="8467" max="8470" width="6.625" style="3" customWidth="1"/>
    <col min="8471" max="8471" width="8.625" style="3" customWidth="1"/>
    <col min="8472" max="8472" width="7.625" style="3" customWidth="1"/>
    <col min="8473" max="8473" width="8" style="3" customWidth="1"/>
    <col min="8474" max="8474" width="10.875" style="3" customWidth="1"/>
    <col min="8475" max="8475" width="12" style="3" customWidth="1"/>
    <col min="8476" max="8476" width="11" style="3" customWidth="1"/>
    <col min="8477" max="8477" width="11.25" style="3" customWidth="1"/>
    <col min="8478" max="8478" width="11.875" style="3" customWidth="1"/>
    <col min="8479" max="8479" width="12.25" style="3" customWidth="1"/>
    <col min="8480" max="8480" width="6.625" style="3" customWidth="1"/>
    <col min="8481" max="8481" width="7.25" style="3" customWidth="1"/>
    <col min="8482" max="8482" width="10.25" style="3" customWidth="1"/>
    <col min="8483" max="8709" width="9" style="3"/>
    <col min="8710" max="8710" width="13" style="3" customWidth="1"/>
    <col min="8711" max="8711" width="8.625" style="3" customWidth="1"/>
    <col min="8712" max="8712" width="7" style="3" customWidth="1"/>
    <col min="8713" max="8719" width="6.625" style="3" customWidth="1"/>
    <col min="8720" max="8720" width="9.375" style="3" customWidth="1"/>
    <col min="8721" max="8721" width="6.625" style="3" customWidth="1"/>
    <col min="8722" max="8722" width="12" style="3" customWidth="1"/>
    <col min="8723" max="8726" width="6.625" style="3" customWidth="1"/>
    <col min="8727" max="8727" width="8.625" style="3" customWidth="1"/>
    <col min="8728" max="8728" width="7.625" style="3" customWidth="1"/>
    <col min="8729" max="8729" width="8" style="3" customWidth="1"/>
    <col min="8730" max="8730" width="10.875" style="3" customWidth="1"/>
    <col min="8731" max="8731" width="12" style="3" customWidth="1"/>
    <col min="8732" max="8732" width="11" style="3" customWidth="1"/>
    <col min="8733" max="8733" width="11.25" style="3" customWidth="1"/>
    <col min="8734" max="8734" width="11.875" style="3" customWidth="1"/>
    <col min="8735" max="8735" width="12.25" style="3" customWidth="1"/>
    <col min="8736" max="8736" width="6.625" style="3" customWidth="1"/>
    <col min="8737" max="8737" width="7.25" style="3" customWidth="1"/>
    <col min="8738" max="8738" width="10.25" style="3" customWidth="1"/>
    <col min="8739" max="8965" width="9" style="3"/>
    <col min="8966" max="8966" width="13" style="3" customWidth="1"/>
    <col min="8967" max="8967" width="8.625" style="3" customWidth="1"/>
    <col min="8968" max="8968" width="7" style="3" customWidth="1"/>
    <col min="8969" max="8975" width="6.625" style="3" customWidth="1"/>
    <col min="8976" max="8976" width="9.375" style="3" customWidth="1"/>
    <col min="8977" max="8977" width="6.625" style="3" customWidth="1"/>
    <col min="8978" max="8978" width="12" style="3" customWidth="1"/>
    <col min="8979" max="8982" width="6.625" style="3" customWidth="1"/>
    <col min="8983" max="8983" width="8.625" style="3" customWidth="1"/>
    <col min="8984" max="8984" width="7.625" style="3" customWidth="1"/>
    <col min="8985" max="8985" width="8" style="3" customWidth="1"/>
    <col min="8986" max="8986" width="10.875" style="3" customWidth="1"/>
    <col min="8987" max="8987" width="12" style="3" customWidth="1"/>
    <col min="8988" max="8988" width="11" style="3" customWidth="1"/>
    <col min="8989" max="8989" width="11.25" style="3" customWidth="1"/>
    <col min="8990" max="8990" width="11.875" style="3" customWidth="1"/>
    <col min="8991" max="8991" width="12.25" style="3" customWidth="1"/>
    <col min="8992" max="8992" width="6.625" style="3" customWidth="1"/>
    <col min="8993" max="8993" width="7.25" style="3" customWidth="1"/>
    <col min="8994" max="8994" width="10.25" style="3" customWidth="1"/>
    <col min="8995" max="9221" width="9" style="3"/>
    <col min="9222" max="9222" width="13" style="3" customWidth="1"/>
    <col min="9223" max="9223" width="8.625" style="3" customWidth="1"/>
    <col min="9224" max="9224" width="7" style="3" customWidth="1"/>
    <col min="9225" max="9231" width="6.625" style="3" customWidth="1"/>
    <col min="9232" max="9232" width="9.375" style="3" customWidth="1"/>
    <col min="9233" max="9233" width="6.625" style="3" customWidth="1"/>
    <col min="9234" max="9234" width="12" style="3" customWidth="1"/>
    <col min="9235" max="9238" width="6.625" style="3" customWidth="1"/>
    <col min="9239" max="9239" width="8.625" style="3" customWidth="1"/>
    <col min="9240" max="9240" width="7.625" style="3" customWidth="1"/>
    <col min="9241" max="9241" width="8" style="3" customWidth="1"/>
    <col min="9242" max="9242" width="10.875" style="3" customWidth="1"/>
    <col min="9243" max="9243" width="12" style="3" customWidth="1"/>
    <col min="9244" max="9244" width="11" style="3" customWidth="1"/>
    <col min="9245" max="9245" width="11.25" style="3" customWidth="1"/>
    <col min="9246" max="9246" width="11.875" style="3" customWidth="1"/>
    <col min="9247" max="9247" width="12.25" style="3" customWidth="1"/>
    <col min="9248" max="9248" width="6.625" style="3" customWidth="1"/>
    <col min="9249" max="9249" width="7.25" style="3" customWidth="1"/>
    <col min="9250" max="9250" width="10.25" style="3" customWidth="1"/>
    <col min="9251" max="9477" width="9" style="3"/>
    <col min="9478" max="9478" width="13" style="3" customWidth="1"/>
    <col min="9479" max="9479" width="8.625" style="3" customWidth="1"/>
    <col min="9480" max="9480" width="7" style="3" customWidth="1"/>
    <col min="9481" max="9487" width="6.625" style="3" customWidth="1"/>
    <col min="9488" max="9488" width="9.375" style="3" customWidth="1"/>
    <col min="9489" max="9489" width="6.625" style="3" customWidth="1"/>
    <col min="9490" max="9490" width="12" style="3" customWidth="1"/>
    <col min="9491" max="9494" width="6.625" style="3" customWidth="1"/>
    <col min="9495" max="9495" width="8.625" style="3" customWidth="1"/>
    <col min="9496" max="9496" width="7.625" style="3" customWidth="1"/>
    <col min="9497" max="9497" width="8" style="3" customWidth="1"/>
    <col min="9498" max="9498" width="10.875" style="3" customWidth="1"/>
    <col min="9499" max="9499" width="12" style="3" customWidth="1"/>
    <col min="9500" max="9500" width="11" style="3" customWidth="1"/>
    <col min="9501" max="9501" width="11.25" style="3" customWidth="1"/>
    <col min="9502" max="9502" width="11.875" style="3" customWidth="1"/>
    <col min="9503" max="9503" width="12.25" style="3" customWidth="1"/>
    <col min="9504" max="9504" width="6.625" style="3" customWidth="1"/>
    <col min="9505" max="9505" width="7.25" style="3" customWidth="1"/>
    <col min="9506" max="9506" width="10.25" style="3" customWidth="1"/>
    <col min="9507" max="9733" width="9" style="3"/>
    <col min="9734" max="9734" width="13" style="3" customWidth="1"/>
    <col min="9735" max="9735" width="8.625" style="3" customWidth="1"/>
    <col min="9736" max="9736" width="7" style="3" customWidth="1"/>
    <col min="9737" max="9743" width="6.625" style="3" customWidth="1"/>
    <col min="9744" max="9744" width="9.375" style="3" customWidth="1"/>
    <col min="9745" max="9745" width="6.625" style="3" customWidth="1"/>
    <col min="9746" max="9746" width="12" style="3" customWidth="1"/>
    <col min="9747" max="9750" width="6.625" style="3" customWidth="1"/>
    <col min="9751" max="9751" width="8.625" style="3" customWidth="1"/>
    <col min="9752" max="9752" width="7.625" style="3" customWidth="1"/>
    <col min="9753" max="9753" width="8" style="3" customWidth="1"/>
    <col min="9754" max="9754" width="10.875" style="3" customWidth="1"/>
    <col min="9755" max="9755" width="12" style="3" customWidth="1"/>
    <col min="9756" max="9756" width="11" style="3" customWidth="1"/>
    <col min="9757" max="9757" width="11.25" style="3" customWidth="1"/>
    <col min="9758" max="9758" width="11.875" style="3" customWidth="1"/>
    <col min="9759" max="9759" width="12.25" style="3" customWidth="1"/>
    <col min="9760" max="9760" width="6.625" style="3" customWidth="1"/>
    <col min="9761" max="9761" width="7.25" style="3" customWidth="1"/>
    <col min="9762" max="9762" width="10.25" style="3" customWidth="1"/>
    <col min="9763" max="9989" width="9" style="3"/>
    <col min="9990" max="9990" width="13" style="3" customWidth="1"/>
    <col min="9991" max="9991" width="8.625" style="3" customWidth="1"/>
    <col min="9992" max="9992" width="7" style="3" customWidth="1"/>
    <col min="9993" max="9999" width="6.625" style="3" customWidth="1"/>
    <col min="10000" max="10000" width="9.375" style="3" customWidth="1"/>
    <col min="10001" max="10001" width="6.625" style="3" customWidth="1"/>
    <col min="10002" max="10002" width="12" style="3" customWidth="1"/>
    <col min="10003" max="10006" width="6.625" style="3" customWidth="1"/>
    <col min="10007" max="10007" width="8.625" style="3" customWidth="1"/>
    <col min="10008" max="10008" width="7.625" style="3" customWidth="1"/>
    <col min="10009" max="10009" width="8" style="3" customWidth="1"/>
    <col min="10010" max="10010" width="10.875" style="3" customWidth="1"/>
    <col min="10011" max="10011" width="12" style="3" customWidth="1"/>
    <col min="10012" max="10012" width="11" style="3" customWidth="1"/>
    <col min="10013" max="10013" width="11.25" style="3" customWidth="1"/>
    <col min="10014" max="10014" width="11.875" style="3" customWidth="1"/>
    <col min="10015" max="10015" width="12.25" style="3" customWidth="1"/>
    <col min="10016" max="10016" width="6.625" style="3" customWidth="1"/>
    <col min="10017" max="10017" width="7.25" style="3" customWidth="1"/>
    <col min="10018" max="10018" width="10.25" style="3" customWidth="1"/>
    <col min="10019" max="10245" width="9" style="3"/>
    <col min="10246" max="10246" width="13" style="3" customWidth="1"/>
    <col min="10247" max="10247" width="8.625" style="3" customWidth="1"/>
    <col min="10248" max="10248" width="7" style="3" customWidth="1"/>
    <col min="10249" max="10255" width="6.625" style="3" customWidth="1"/>
    <col min="10256" max="10256" width="9.375" style="3" customWidth="1"/>
    <col min="10257" max="10257" width="6.625" style="3" customWidth="1"/>
    <col min="10258" max="10258" width="12" style="3" customWidth="1"/>
    <col min="10259" max="10262" width="6.625" style="3" customWidth="1"/>
    <col min="10263" max="10263" width="8.625" style="3" customWidth="1"/>
    <col min="10264" max="10264" width="7.625" style="3" customWidth="1"/>
    <col min="10265" max="10265" width="8" style="3" customWidth="1"/>
    <col min="10266" max="10266" width="10.875" style="3" customWidth="1"/>
    <col min="10267" max="10267" width="12" style="3" customWidth="1"/>
    <col min="10268" max="10268" width="11" style="3" customWidth="1"/>
    <col min="10269" max="10269" width="11.25" style="3" customWidth="1"/>
    <col min="10270" max="10270" width="11.875" style="3" customWidth="1"/>
    <col min="10271" max="10271" width="12.25" style="3" customWidth="1"/>
    <col min="10272" max="10272" width="6.625" style="3" customWidth="1"/>
    <col min="10273" max="10273" width="7.25" style="3" customWidth="1"/>
    <col min="10274" max="10274" width="10.25" style="3" customWidth="1"/>
    <col min="10275" max="10501" width="9" style="3"/>
    <col min="10502" max="10502" width="13" style="3" customWidth="1"/>
    <col min="10503" max="10503" width="8.625" style="3" customWidth="1"/>
    <col min="10504" max="10504" width="7" style="3" customWidth="1"/>
    <col min="10505" max="10511" width="6.625" style="3" customWidth="1"/>
    <col min="10512" max="10512" width="9.375" style="3" customWidth="1"/>
    <col min="10513" max="10513" width="6.625" style="3" customWidth="1"/>
    <col min="10514" max="10514" width="12" style="3" customWidth="1"/>
    <col min="10515" max="10518" width="6.625" style="3" customWidth="1"/>
    <col min="10519" max="10519" width="8.625" style="3" customWidth="1"/>
    <col min="10520" max="10520" width="7.625" style="3" customWidth="1"/>
    <col min="10521" max="10521" width="8" style="3" customWidth="1"/>
    <col min="10522" max="10522" width="10.875" style="3" customWidth="1"/>
    <col min="10523" max="10523" width="12" style="3" customWidth="1"/>
    <col min="10524" max="10524" width="11" style="3" customWidth="1"/>
    <col min="10525" max="10525" width="11.25" style="3" customWidth="1"/>
    <col min="10526" max="10526" width="11.875" style="3" customWidth="1"/>
    <col min="10527" max="10527" width="12.25" style="3" customWidth="1"/>
    <col min="10528" max="10528" width="6.625" style="3" customWidth="1"/>
    <col min="10529" max="10529" width="7.25" style="3" customWidth="1"/>
    <col min="10530" max="10530" width="10.25" style="3" customWidth="1"/>
    <col min="10531" max="10757" width="9" style="3"/>
    <col min="10758" max="10758" width="13" style="3" customWidth="1"/>
    <col min="10759" max="10759" width="8.625" style="3" customWidth="1"/>
    <col min="10760" max="10760" width="7" style="3" customWidth="1"/>
    <col min="10761" max="10767" width="6.625" style="3" customWidth="1"/>
    <col min="10768" max="10768" width="9.375" style="3" customWidth="1"/>
    <col min="10769" max="10769" width="6.625" style="3" customWidth="1"/>
    <col min="10770" max="10770" width="12" style="3" customWidth="1"/>
    <col min="10771" max="10774" width="6.625" style="3" customWidth="1"/>
    <col min="10775" max="10775" width="8.625" style="3" customWidth="1"/>
    <col min="10776" max="10776" width="7.625" style="3" customWidth="1"/>
    <col min="10777" max="10777" width="8" style="3" customWidth="1"/>
    <col min="10778" max="10778" width="10.875" style="3" customWidth="1"/>
    <col min="10779" max="10779" width="12" style="3" customWidth="1"/>
    <col min="10780" max="10780" width="11" style="3" customWidth="1"/>
    <col min="10781" max="10781" width="11.25" style="3" customWidth="1"/>
    <col min="10782" max="10782" width="11.875" style="3" customWidth="1"/>
    <col min="10783" max="10783" width="12.25" style="3" customWidth="1"/>
    <col min="10784" max="10784" width="6.625" style="3" customWidth="1"/>
    <col min="10785" max="10785" width="7.25" style="3" customWidth="1"/>
    <col min="10786" max="10786" width="10.25" style="3" customWidth="1"/>
    <col min="10787" max="11013" width="9" style="3"/>
    <col min="11014" max="11014" width="13" style="3" customWidth="1"/>
    <col min="11015" max="11015" width="8.625" style="3" customWidth="1"/>
    <col min="11016" max="11016" width="7" style="3" customWidth="1"/>
    <col min="11017" max="11023" width="6.625" style="3" customWidth="1"/>
    <col min="11024" max="11024" width="9.375" style="3" customWidth="1"/>
    <col min="11025" max="11025" width="6.625" style="3" customWidth="1"/>
    <col min="11026" max="11026" width="12" style="3" customWidth="1"/>
    <col min="11027" max="11030" width="6.625" style="3" customWidth="1"/>
    <col min="11031" max="11031" width="8.625" style="3" customWidth="1"/>
    <col min="11032" max="11032" width="7.625" style="3" customWidth="1"/>
    <col min="11033" max="11033" width="8" style="3" customWidth="1"/>
    <col min="11034" max="11034" width="10.875" style="3" customWidth="1"/>
    <col min="11035" max="11035" width="12" style="3" customWidth="1"/>
    <col min="11036" max="11036" width="11" style="3" customWidth="1"/>
    <col min="11037" max="11037" width="11.25" style="3" customWidth="1"/>
    <col min="11038" max="11038" width="11.875" style="3" customWidth="1"/>
    <col min="11039" max="11039" width="12.25" style="3" customWidth="1"/>
    <col min="11040" max="11040" width="6.625" style="3" customWidth="1"/>
    <col min="11041" max="11041" width="7.25" style="3" customWidth="1"/>
    <col min="11042" max="11042" width="10.25" style="3" customWidth="1"/>
    <col min="11043" max="11269" width="9" style="3"/>
    <col min="11270" max="11270" width="13" style="3" customWidth="1"/>
    <col min="11271" max="11271" width="8.625" style="3" customWidth="1"/>
    <col min="11272" max="11272" width="7" style="3" customWidth="1"/>
    <col min="11273" max="11279" width="6.625" style="3" customWidth="1"/>
    <col min="11280" max="11280" width="9.375" style="3" customWidth="1"/>
    <col min="11281" max="11281" width="6.625" style="3" customWidth="1"/>
    <col min="11282" max="11282" width="12" style="3" customWidth="1"/>
    <col min="11283" max="11286" width="6.625" style="3" customWidth="1"/>
    <col min="11287" max="11287" width="8.625" style="3" customWidth="1"/>
    <col min="11288" max="11288" width="7.625" style="3" customWidth="1"/>
    <col min="11289" max="11289" width="8" style="3" customWidth="1"/>
    <col min="11290" max="11290" width="10.875" style="3" customWidth="1"/>
    <col min="11291" max="11291" width="12" style="3" customWidth="1"/>
    <col min="11292" max="11292" width="11" style="3" customWidth="1"/>
    <col min="11293" max="11293" width="11.25" style="3" customWidth="1"/>
    <col min="11294" max="11294" width="11.875" style="3" customWidth="1"/>
    <col min="11295" max="11295" width="12.25" style="3" customWidth="1"/>
    <col min="11296" max="11296" width="6.625" style="3" customWidth="1"/>
    <col min="11297" max="11297" width="7.25" style="3" customWidth="1"/>
    <col min="11298" max="11298" width="10.25" style="3" customWidth="1"/>
    <col min="11299" max="11525" width="9" style="3"/>
    <col min="11526" max="11526" width="13" style="3" customWidth="1"/>
    <col min="11527" max="11527" width="8.625" style="3" customWidth="1"/>
    <col min="11528" max="11528" width="7" style="3" customWidth="1"/>
    <col min="11529" max="11535" width="6.625" style="3" customWidth="1"/>
    <col min="11536" max="11536" width="9.375" style="3" customWidth="1"/>
    <col min="11537" max="11537" width="6.625" style="3" customWidth="1"/>
    <col min="11538" max="11538" width="12" style="3" customWidth="1"/>
    <col min="11539" max="11542" width="6.625" style="3" customWidth="1"/>
    <col min="11543" max="11543" width="8.625" style="3" customWidth="1"/>
    <col min="11544" max="11544" width="7.625" style="3" customWidth="1"/>
    <col min="11545" max="11545" width="8" style="3" customWidth="1"/>
    <col min="11546" max="11546" width="10.875" style="3" customWidth="1"/>
    <col min="11547" max="11547" width="12" style="3" customWidth="1"/>
    <col min="11548" max="11548" width="11" style="3" customWidth="1"/>
    <col min="11549" max="11549" width="11.25" style="3" customWidth="1"/>
    <col min="11550" max="11550" width="11.875" style="3" customWidth="1"/>
    <col min="11551" max="11551" width="12.25" style="3" customWidth="1"/>
    <col min="11552" max="11552" width="6.625" style="3" customWidth="1"/>
    <col min="11553" max="11553" width="7.25" style="3" customWidth="1"/>
    <col min="11554" max="11554" width="10.25" style="3" customWidth="1"/>
    <col min="11555" max="11781" width="9" style="3"/>
    <col min="11782" max="11782" width="13" style="3" customWidth="1"/>
    <col min="11783" max="11783" width="8.625" style="3" customWidth="1"/>
    <col min="11784" max="11784" width="7" style="3" customWidth="1"/>
    <col min="11785" max="11791" width="6.625" style="3" customWidth="1"/>
    <col min="11792" max="11792" width="9.375" style="3" customWidth="1"/>
    <col min="11793" max="11793" width="6.625" style="3" customWidth="1"/>
    <col min="11794" max="11794" width="12" style="3" customWidth="1"/>
    <col min="11795" max="11798" width="6.625" style="3" customWidth="1"/>
    <col min="11799" max="11799" width="8.625" style="3" customWidth="1"/>
    <col min="11800" max="11800" width="7.625" style="3" customWidth="1"/>
    <col min="11801" max="11801" width="8" style="3" customWidth="1"/>
    <col min="11802" max="11802" width="10.875" style="3" customWidth="1"/>
    <col min="11803" max="11803" width="12" style="3" customWidth="1"/>
    <col min="11804" max="11804" width="11" style="3" customWidth="1"/>
    <col min="11805" max="11805" width="11.25" style="3" customWidth="1"/>
    <col min="11806" max="11806" width="11.875" style="3" customWidth="1"/>
    <col min="11807" max="11807" width="12.25" style="3" customWidth="1"/>
    <col min="11808" max="11808" width="6.625" style="3" customWidth="1"/>
    <col min="11809" max="11809" width="7.25" style="3" customWidth="1"/>
    <col min="11810" max="11810" width="10.25" style="3" customWidth="1"/>
    <col min="11811" max="12037" width="9" style="3"/>
    <col min="12038" max="12038" width="13" style="3" customWidth="1"/>
    <col min="12039" max="12039" width="8.625" style="3" customWidth="1"/>
    <col min="12040" max="12040" width="7" style="3" customWidth="1"/>
    <col min="12041" max="12047" width="6.625" style="3" customWidth="1"/>
    <col min="12048" max="12048" width="9.375" style="3" customWidth="1"/>
    <col min="12049" max="12049" width="6.625" style="3" customWidth="1"/>
    <col min="12050" max="12050" width="12" style="3" customWidth="1"/>
    <col min="12051" max="12054" width="6.625" style="3" customWidth="1"/>
    <col min="12055" max="12055" width="8.625" style="3" customWidth="1"/>
    <col min="12056" max="12056" width="7.625" style="3" customWidth="1"/>
    <col min="12057" max="12057" width="8" style="3" customWidth="1"/>
    <col min="12058" max="12058" width="10.875" style="3" customWidth="1"/>
    <col min="12059" max="12059" width="12" style="3" customWidth="1"/>
    <col min="12060" max="12060" width="11" style="3" customWidth="1"/>
    <col min="12061" max="12061" width="11.25" style="3" customWidth="1"/>
    <col min="12062" max="12062" width="11.875" style="3" customWidth="1"/>
    <col min="12063" max="12063" width="12.25" style="3" customWidth="1"/>
    <col min="12064" max="12064" width="6.625" style="3" customWidth="1"/>
    <col min="12065" max="12065" width="7.25" style="3" customWidth="1"/>
    <col min="12066" max="12066" width="10.25" style="3" customWidth="1"/>
    <col min="12067" max="12293" width="9" style="3"/>
    <col min="12294" max="12294" width="13" style="3" customWidth="1"/>
    <col min="12295" max="12295" width="8.625" style="3" customWidth="1"/>
    <col min="12296" max="12296" width="7" style="3" customWidth="1"/>
    <col min="12297" max="12303" width="6.625" style="3" customWidth="1"/>
    <col min="12304" max="12304" width="9.375" style="3" customWidth="1"/>
    <col min="12305" max="12305" width="6.625" style="3" customWidth="1"/>
    <col min="12306" max="12306" width="12" style="3" customWidth="1"/>
    <col min="12307" max="12310" width="6.625" style="3" customWidth="1"/>
    <col min="12311" max="12311" width="8.625" style="3" customWidth="1"/>
    <col min="12312" max="12312" width="7.625" style="3" customWidth="1"/>
    <col min="12313" max="12313" width="8" style="3" customWidth="1"/>
    <col min="12314" max="12314" width="10.875" style="3" customWidth="1"/>
    <col min="12315" max="12315" width="12" style="3" customWidth="1"/>
    <col min="12316" max="12316" width="11" style="3" customWidth="1"/>
    <col min="12317" max="12317" width="11.25" style="3" customWidth="1"/>
    <col min="12318" max="12318" width="11.875" style="3" customWidth="1"/>
    <col min="12319" max="12319" width="12.25" style="3" customWidth="1"/>
    <col min="12320" max="12320" width="6.625" style="3" customWidth="1"/>
    <col min="12321" max="12321" width="7.25" style="3" customWidth="1"/>
    <col min="12322" max="12322" width="10.25" style="3" customWidth="1"/>
    <col min="12323" max="12549" width="9" style="3"/>
    <col min="12550" max="12550" width="13" style="3" customWidth="1"/>
    <col min="12551" max="12551" width="8.625" style="3" customWidth="1"/>
    <col min="12552" max="12552" width="7" style="3" customWidth="1"/>
    <col min="12553" max="12559" width="6.625" style="3" customWidth="1"/>
    <col min="12560" max="12560" width="9.375" style="3" customWidth="1"/>
    <col min="12561" max="12561" width="6.625" style="3" customWidth="1"/>
    <col min="12562" max="12562" width="12" style="3" customWidth="1"/>
    <col min="12563" max="12566" width="6.625" style="3" customWidth="1"/>
    <col min="12567" max="12567" width="8.625" style="3" customWidth="1"/>
    <col min="12568" max="12568" width="7.625" style="3" customWidth="1"/>
    <col min="12569" max="12569" width="8" style="3" customWidth="1"/>
    <col min="12570" max="12570" width="10.875" style="3" customWidth="1"/>
    <col min="12571" max="12571" width="12" style="3" customWidth="1"/>
    <col min="12572" max="12572" width="11" style="3" customWidth="1"/>
    <col min="12573" max="12573" width="11.25" style="3" customWidth="1"/>
    <col min="12574" max="12574" width="11.875" style="3" customWidth="1"/>
    <col min="12575" max="12575" width="12.25" style="3" customWidth="1"/>
    <col min="12576" max="12576" width="6.625" style="3" customWidth="1"/>
    <col min="12577" max="12577" width="7.25" style="3" customWidth="1"/>
    <col min="12578" max="12578" width="10.25" style="3" customWidth="1"/>
    <col min="12579" max="12805" width="9" style="3"/>
    <col min="12806" max="12806" width="13" style="3" customWidth="1"/>
    <col min="12807" max="12807" width="8.625" style="3" customWidth="1"/>
    <col min="12808" max="12808" width="7" style="3" customWidth="1"/>
    <col min="12809" max="12815" width="6.625" style="3" customWidth="1"/>
    <col min="12816" max="12816" width="9.375" style="3" customWidth="1"/>
    <col min="12817" max="12817" width="6.625" style="3" customWidth="1"/>
    <col min="12818" max="12818" width="12" style="3" customWidth="1"/>
    <col min="12819" max="12822" width="6.625" style="3" customWidth="1"/>
    <col min="12823" max="12823" width="8.625" style="3" customWidth="1"/>
    <col min="12824" max="12824" width="7.625" style="3" customWidth="1"/>
    <col min="12825" max="12825" width="8" style="3" customWidth="1"/>
    <col min="12826" max="12826" width="10.875" style="3" customWidth="1"/>
    <col min="12827" max="12827" width="12" style="3" customWidth="1"/>
    <col min="12828" max="12828" width="11" style="3" customWidth="1"/>
    <col min="12829" max="12829" width="11.25" style="3" customWidth="1"/>
    <col min="12830" max="12830" width="11.875" style="3" customWidth="1"/>
    <col min="12831" max="12831" width="12.25" style="3" customWidth="1"/>
    <col min="12832" max="12832" width="6.625" style="3" customWidth="1"/>
    <col min="12833" max="12833" width="7.25" style="3" customWidth="1"/>
    <col min="12834" max="12834" width="10.25" style="3" customWidth="1"/>
    <col min="12835" max="13061" width="9" style="3"/>
    <col min="13062" max="13062" width="13" style="3" customWidth="1"/>
    <col min="13063" max="13063" width="8.625" style="3" customWidth="1"/>
    <col min="13064" max="13064" width="7" style="3" customWidth="1"/>
    <col min="13065" max="13071" width="6.625" style="3" customWidth="1"/>
    <col min="13072" max="13072" width="9.375" style="3" customWidth="1"/>
    <col min="13073" max="13073" width="6.625" style="3" customWidth="1"/>
    <col min="13074" max="13074" width="12" style="3" customWidth="1"/>
    <col min="13075" max="13078" width="6.625" style="3" customWidth="1"/>
    <col min="13079" max="13079" width="8.625" style="3" customWidth="1"/>
    <col min="13080" max="13080" width="7.625" style="3" customWidth="1"/>
    <col min="13081" max="13081" width="8" style="3" customWidth="1"/>
    <col min="13082" max="13082" width="10.875" style="3" customWidth="1"/>
    <col min="13083" max="13083" width="12" style="3" customWidth="1"/>
    <col min="13084" max="13084" width="11" style="3" customWidth="1"/>
    <col min="13085" max="13085" width="11.25" style="3" customWidth="1"/>
    <col min="13086" max="13086" width="11.875" style="3" customWidth="1"/>
    <col min="13087" max="13087" width="12.25" style="3" customWidth="1"/>
    <col min="13088" max="13088" width="6.625" style="3" customWidth="1"/>
    <col min="13089" max="13089" width="7.25" style="3" customWidth="1"/>
    <col min="13090" max="13090" width="10.25" style="3" customWidth="1"/>
    <col min="13091" max="13317" width="9" style="3"/>
    <col min="13318" max="13318" width="13" style="3" customWidth="1"/>
    <col min="13319" max="13319" width="8.625" style="3" customWidth="1"/>
    <col min="13320" max="13320" width="7" style="3" customWidth="1"/>
    <col min="13321" max="13327" width="6.625" style="3" customWidth="1"/>
    <col min="13328" max="13328" width="9.375" style="3" customWidth="1"/>
    <col min="13329" max="13329" width="6.625" style="3" customWidth="1"/>
    <col min="13330" max="13330" width="12" style="3" customWidth="1"/>
    <col min="13331" max="13334" width="6.625" style="3" customWidth="1"/>
    <col min="13335" max="13335" width="8.625" style="3" customWidth="1"/>
    <col min="13336" max="13336" width="7.625" style="3" customWidth="1"/>
    <col min="13337" max="13337" width="8" style="3" customWidth="1"/>
    <col min="13338" max="13338" width="10.875" style="3" customWidth="1"/>
    <col min="13339" max="13339" width="12" style="3" customWidth="1"/>
    <col min="13340" max="13340" width="11" style="3" customWidth="1"/>
    <col min="13341" max="13341" width="11.25" style="3" customWidth="1"/>
    <col min="13342" max="13342" width="11.875" style="3" customWidth="1"/>
    <col min="13343" max="13343" width="12.25" style="3" customWidth="1"/>
    <col min="13344" max="13344" width="6.625" style="3" customWidth="1"/>
    <col min="13345" max="13345" width="7.25" style="3" customWidth="1"/>
    <col min="13346" max="13346" width="10.25" style="3" customWidth="1"/>
    <col min="13347" max="13573" width="9" style="3"/>
    <col min="13574" max="13574" width="13" style="3" customWidth="1"/>
    <col min="13575" max="13575" width="8.625" style="3" customWidth="1"/>
    <col min="13576" max="13576" width="7" style="3" customWidth="1"/>
    <col min="13577" max="13583" width="6.625" style="3" customWidth="1"/>
    <col min="13584" max="13584" width="9.375" style="3" customWidth="1"/>
    <col min="13585" max="13585" width="6.625" style="3" customWidth="1"/>
    <col min="13586" max="13586" width="12" style="3" customWidth="1"/>
    <col min="13587" max="13590" width="6.625" style="3" customWidth="1"/>
    <col min="13591" max="13591" width="8.625" style="3" customWidth="1"/>
    <col min="13592" max="13592" width="7.625" style="3" customWidth="1"/>
    <col min="13593" max="13593" width="8" style="3" customWidth="1"/>
    <col min="13594" max="13594" width="10.875" style="3" customWidth="1"/>
    <col min="13595" max="13595" width="12" style="3" customWidth="1"/>
    <col min="13596" max="13596" width="11" style="3" customWidth="1"/>
    <col min="13597" max="13597" width="11.25" style="3" customWidth="1"/>
    <col min="13598" max="13598" width="11.875" style="3" customWidth="1"/>
    <col min="13599" max="13599" width="12.25" style="3" customWidth="1"/>
    <col min="13600" max="13600" width="6.625" style="3" customWidth="1"/>
    <col min="13601" max="13601" width="7.25" style="3" customWidth="1"/>
    <col min="13602" max="13602" width="10.25" style="3" customWidth="1"/>
    <col min="13603" max="13829" width="9" style="3"/>
    <col min="13830" max="13830" width="13" style="3" customWidth="1"/>
    <col min="13831" max="13831" width="8.625" style="3" customWidth="1"/>
    <col min="13832" max="13832" width="7" style="3" customWidth="1"/>
    <col min="13833" max="13839" width="6.625" style="3" customWidth="1"/>
    <col min="13840" max="13840" width="9.375" style="3" customWidth="1"/>
    <col min="13841" max="13841" width="6.625" style="3" customWidth="1"/>
    <col min="13842" max="13842" width="12" style="3" customWidth="1"/>
    <col min="13843" max="13846" width="6.625" style="3" customWidth="1"/>
    <col min="13847" max="13847" width="8.625" style="3" customWidth="1"/>
    <col min="13848" max="13848" width="7.625" style="3" customWidth="1"/>
    <col min="13849" max="13849" width="8" style="3" customWidth="1"/>
    <col min="13850" max="13850" width="10.875" style="3" customWidth="1"/>
    <col min="13851" max="13851" width="12" style="3" customWidth="1"/>
    <col min="13852" max="13852" width="11" style="3" customWidth="1"/>
    <col min="13853" max="13853" width="11.25" style="3" customWidth="1"/>
    <col min="13854" max="13854" width="11.875" style="3" customWidth="1"/>
    <col min="13855" max="13855" width="12.25" style="3" customWidth="1"/>
    <col min="13856" max="13856" width="6.625" style="3" customWidth="1"/>
    <col min="13857" max="13857" width="7.25" style="3" customWidth="1"/>
    <col min="13858" max="13858" width="10.25" style="3" customWidth="1"/>
    <col min="13859" max="14085" width="9" style="3"/>
    <col min="14086" max="14086" width="13" style="3" customWidth="1"/>
    <col min="14087" max="14087" width="8.625" style="3" customWidth="1"/>
    <col min="14088" max="14088" width="7" style="3" customWidth="1"/>
    <col min="14089" max="14095" width="6.625" style="3" customWidth="1"/>
    <col min="14096" max="14096" width="9.375" style="3" customWidth="1"/>
    <col min="14097" max="14097" width="6.625" style="3" customWidth="1"/>
    <col min="14098" max="14098" width="12" style="3" customWidth="1"/>
    <col min="14099" max="14102" width="6.625" style="3" customWidth="1"/>
    <col min="14103" max="14103" width="8.625" style="3" customWidth="1"/>
    <col min="14104" max="14104" width="7.625" style="3" customWidth="1"/>
    <col min="14105" max="14105" width="8" style="3" customWidth="1"/>
    <col min="14106" max="14106" width="10.875" style="3" customWidth="1"/>
    <col min="14107" max="14107" width="12" style="3" customWidth="1"/>
    <col min="14108" max="14108" width="11" style="3" customWidth="1"/>
    <col min="14109" max="14109" width="11.25" style="3" customWidth="1"/>
    <col min="14110" max="14110" width="11.875" style="3" customWidth="1"/>
    <col min="14111" max="14111" width="12.25" style="3" customWidth="1"/>
    <col min="14112" max="14112" width="6.625" style="3" customWidth="1"/>
    <col min="14113" max="14113" width="7.25" style="3" customWidth="1"/>
    <col min="14114" max="14114" width="10.25" style="3" customWidth="1"/>
    <col min="14115" max="14341" width="9" style="3"/>
    <col min="14342" max="14342" width="13" style="3" customWidth="1"/>
    <col min="14343" max="14343" width="8.625" style="3" customWidth="1"/>
    <col min="14344" max="14344" width="7" style="3" customWidth="1"/>
    <col min="14345" max="14351" width="6.625" style="3" customWidth="1"/>
    <col min="14352" max="14352" width="9.375" style="3" customWidth="1"/>
    <col min="14353" max="14353" width="6.625" style="3" customWidth="1"/>
    <col min="14354" max="14354" width="12" style="3" customWidth="1"/>
    <col min="14355" max="14358" width="6.625" style="3" customWidth="1"/>
    <col min="14359" max="14359" width="8.625" style="3" customWidth="1"/>
    <col min="14360" max="14360" width="7.625" style="3" customWidth="1"/>
    <col min="14361" max="14361" width="8" style="3" customWidth="1"/>
    <col min="14362" max="14362" width="10.875" style="3" customWidth="1"/>
    <col min="14363" max="14363" width="12" style="3" customWidth="1"/>
    <col min="14364" max="14364" width="11" style="3" customWidth="1"/>
    <col min="14365" max="14365" width="11.25" style="3" customWidth="1"/>
    <col min="14366" max="14366" width="11.875" style="3" customWidth="1"/>
    <col min="14367" max="14367" width="12.25" style="3" customWidth="1"/>
    <col min="14368" max="14368" width="6.625" style="3" customWidth="1"/>
    <col min="14369" max="14369" width="7.25" style="3" customWidth="1"/>
    <col min="14370" max="14370" width="10.25" style="3" customWidth="1"/>
    <col min="14371" max="14597" width="9" style="3"/>
    <col min="14598" max="14598" width="13" style="3" customWidth="1"/>
    <col min="14599" max="14599" width="8.625" style="3" customWidth="1"/>
    <col min="14600" max="14600" width="7" style="3" customWidth="1"/>
    <col min="14601" max="14607" width="6.625" style="3" customWidth="1"/>
    <col min="14608" max="14608" width="9.375" style="3" customWidth="1"/>
    <col min="14609" max="14609" width="6.625" style="3" customWidth="1"/>
    <col min="14610" max="14610" width="12" style="3" customWidth="1"/>
    <col min="14611" max="14614" width="6.625" style="3" customWidth="1"/>
    <col min="14615" max="14615" width="8.625" style="3" customWidth="1"/>
    <col min="14616" max="14616" width="7.625" style="3" customWidth="1"/>
    <col min="14617" max="14617" width="8" style="3" customWidth="1"/>
    <col min="14618" max="14618" width="10.875" style="3" customWidth="1"/>
    <col min="14619" max="14619" width="12" style="3" customWidth="1"/>
    <col min="14620" max="14620" width="11" style="3" customWidth="1"/>
    <col min="14621" max="14621" width="11.25" style="3" customWidth="1"/>
    <col min="14622" max="14622" width="11.875" style="3" customWidth="1"/>
    <col min="14623" max="14623" width="12.25" style="3" customWidth="1"/>
    <col min="14624" max="14624" width="6.625" style="3" customWidth="1"/>
    <col min="14625" max="14625" width="7.25" style="3" customWidth="1"/>
    <col min="14626" max="14626" width="10.25" style="3" customWidth="1"/>
    <col min="14627" max="14853" width="9" style="3"/>
    <col min="14854" max="14854" width="13" style="3" customWidth="1"/>
    <col min="14855" max="14855" width="8.625" style="3" customWidth="1"/>
    <col min="14856" max="14856" width="7" style="3" customWidth="1"/>
    <col min="14857" max="14863" width="6.625" style="3" customWidth="1"/>
    <col min="14864" max="14864" width="9.375" style="3" customWidth="1"/>
    <col min="14865" max="14865" width="6.625" style="3" customWidth="1"/>
    <col min="14866" max="14866" width="12" style="3" customWidth="1"/>
    <col min="14867" max="14870" width="6.625" style="3" customWidth="1"/>
    <col min="14871" max="14871" width="8.625" style="3" customWidth="1"/>
    <col min="14872" max="14872" width="7.625" style="3" customWidth="1"/>
    <col min="14873" max="14873" width="8" style="3" customWidth="1"/>
    <col min="14874" max="14874" width="10.875" style="3" customWidth="1"/>
    <col min="14875" max="14875" width="12" style="3" customWidth="1"/>
    <col min="14876" max="14876" width="11" style="3" customWidth="1"/>
    <col min="14877" max="14877" width="11.25" style="3" customWidth="1"/>
    <col min="14878" max="14878" width="11.875" style="3" customWidth="1"/>
    <col min="14879" max="14879" width="12.25" style="3" customWidth="1"/>
    <col min="14880" max="14880" width="6.625" style="3" customWidth="1"/>
    <col min="14881" max="14881" width="7.25" style="3" customWidth="1"/>
    <col min="14882" max="14882" width="10.25" style="3" customWidth="1"/>
    <col min="14883" max="15109" width="9" style="3"/>
    <col min="15110" max="15110" width="13" style="3" customWidth="1"/>
    <col min="15111" max="15111" width="8.625" style="3" customWidth="1"/>
    <col min="15112" max="15112" width="7" style="3" customWidth="1"/>
    <col min="15113" max="15119" width="6.625" style="3" customWidth="1"/>
    <col min="15120" max="15120" width="9.375" style="3" customWidth="1"/>
    <col min="15121" max="15121" width="6.625" style="3" customWidth="1"/>
    <col min="15122" max="15122" width="12" style="3" customWidth="1"/>
    <col min="15123" max="15126" width="6.625" style="3" customWidth="1"/>
    <col min="15127" max="15127" width="8.625" style="3" customWidth="1"/>
    <col min="15128" max="15128" width="7.625" style="3" customWidth="1"/>
    <col min="15129" max="15129" width="8" style="3" customWidth="1"/>
    <col min="15130" max="15130" width="10.875" style="3" customWidth="1"/>
    <col min="15131" max="15131" width="12" style="3" customWidth="1"/>
    <col min="15132" max="15132" width="11" style="3" customWidth="1"/>
    <col min="15133" max="15133" width="11.25" style="3" customWidth="1"/>
    <col min="15134" max="15134" width="11.875" style="3" customWidth="1"/>
    <col min="15135" max="15135" width="12.25" style="3" customWidth="1"/>
    <col min="15136" max="15136" width="6.625" style="3" customWidth="1"/>
    <col min="15137" max="15137" width="7.25" style="3" customWidth="1"/>
    <col min="15138" max="15138" width="10.25" style="3" customWidth="1"/>
    <col min="15139" max="15365" width="9" style="3"/>
    <col min="15366" max="15366" width="13" style="3" customWidth="1"/>
    <col min="15367" max="15367" width="8.625" style="3" customWidth="1"/>
    <col min="15368" max="15368" width="7" style="3" customWidth="1"/>
    <col min="15369" max="15375" width="6.625" style="3" customWidth="1"/>
    <col min="15376" max="15376" width="9.375" style="3" customWidth="1"/>
    <col min="15377" max="15377" width="6.625" style="3" customWidth="1"/>
    <col min="15378" max="15378" width="12" style="3" customWidth="1"/>
    <col min="15379" max="15382" width="6.625" style="3" customWidth="1"/>
    <col min="15383" max="15383" width="8.625" style="3" customWidth="1"/>
    <col min="15384" max="15384" width="7.625" style="3" customWidth="1"/>
    <col min="15385" max="15385" width="8" style="3" customWidth="1"/>
    <col min="15386" max="15386" width="10.875" style="3" customWidth="1"/>
    <col min="15387" max="15387" width="12" style="3" customWidth="1"/>
    <col min="15388" max="15388" width="11" style="3" customWidth="1"/>
    <col min="15389" max="15389" width="11.25" style="3" customWidth="1"/>
    <col min="15390" max="15390" width="11.875" style="3" customWidth="1"/>
    <col min="15391" max="15391" width="12.25" style="3" customWidth="1"/>
    <col min="15392" max="15392" width="6.625" style="3" customWidth="1"/>
    <col min="15393" max="15393" width="7.25" style="3" customWidth="1"/>
    <col min="15394" max="15394" width="10.25" style="3" customWidth="1"/>
    <col min="15395" max="15621" width="9" style="3"/>
    <col min="15622" max="15622" width="13" style="3" customWidth="1"/>
    <col min="15623" max="15623" width="8.625" style="3" customWidth="1"/>
    <col min="15624" max="15624" width="7" style="3" customWidth="1"/>
    <col min="15625" max="15631" width="6.625" style="3" customWidth="1"/>
    <col min="15632" max="15632" width="9.375" style="3" customWidth="1"/>
    <col min="15633" max="15633" width="6.625" style="3" customWidth="1"/>
    <col min="15634" max="15634" width="12" style="3" customWidth="1"/>
    <col min="15635" max="15638" width="6.625" style="3" customWidth="1"/>
    <col min="15639" max="15639" width="8.625" style="3" customWidth="1"/>
    <col min="15640" max="15640" width="7.625" style="3" customWidth="1"/>
    <col min="15641" max="15641" width="8" style="3" customWidth="1"/>
    <col min="15642" max="15642" width="10.875" style="3" customWidth="1"/>
    <col min="15643" max="15643" width="12" style="3" customWidth="1"/>
    <col min="15644" max="15644" width="11" style="3" customWidth="1"/>
    <col min="15645" max="15645" width="11.25" style="3" customWidth="1"/>
    <col min="15646" max="15646" width="11.875" style="3" customWidth="1"/>
    <col min="15647" max="15647" width="12.25" style="3" customWidth="1"/>
    <col min="15648" max="15648" width="6.625" style="3" customWidth="1"/>
    <col min="15649" max="15649" width="7.25" style="3" customWidth="1"/>
    <col min="15650" max="15650" width="10.25" style="3" customWidth="1"/>
    <col min="15651" max="15877" width="9" style="3"/>
    <col min="15878" max="15878" width="13" style="3" customWidth="1"/>
    <col min="15879" max="15879" width="8.625" style="3" customWidth="1"/>
    <col min="15880" max="15880" width="7" style="3" customWidth="1"/>
    <col min="15881" max="15887" width="6.625" style="3" customWidth="1"/>
    <col min="15888" max="15888" width="9.375" style="3" customWidth="1"/>
    <col min="15889" max="15889" width="6.625" style="3" customWidth="1"/>
    <col min="15890" max="15890" width="12" style="3" customWidth="1"/>
    <col min="15891" max="15894" width="6.625" style="3" customWidth="1"/>
    <col min="15895" max="15895" width="8.625" style="3" customWidth="1"/>
    <col min="15896" max="15896" width="7.625" style="3" customWidth="1"/>
    <col min="15897" max="15897" width="8" style="3" customWidth="1"/>
    <col min="15898" max="15898" width="10.875" style="3" customWidth="1"/>
    <col min="15899" max="15899" width="12" style="3" customWidth="1"/>
    <col min="15900" max="15900" width="11" style="3" customWidth="1"/>
    <col min="15901" max="15901" width="11.25" style="3" customWidth="1"/>
    <col min="15902" max="15902" width="11.875" style="3" customWidth="1"/>
    <col min="15903" max="15903" width="12.25" style="3" customWidth="1"/>
    <col min="15904" max="15904" width="6.625" style="3" customWidth="1"/>
    <col min="15905" max="15905" width="7.25" style="3" customWidth="1"/>
    <col min="15906" max="15906" width="10.25" style="3" customWidth="1"/>
    <col min="15907" max="16133" width="9" style="3"/>
    <col min="16134" max="16134" width="13" style="3" customWidth="1"/>
    <col min="16135" max="16135" width="8.625" style="3" customWidth="1"/>
    <col min="16136" max="16136" width="7" style="3" customWidth="1"/>
    <col min="16137" max="16143" width="6.625" style="3" customWidth="1"/>
    <col min="16144" max="16144" width="9.375" style="3" customWidth="1"/>
    <col min="16145" max="16145" width="6.625" style="3" customWidth="1"/>
    <col min="16146" max="16146" width="12" style="3" customWidth="1"/>
    <col min="16147" max="16150" width="6.625" style="3" customWidth="1"/>
    <col min="16151" max="16151" width="8.625" style="3" customWidth="1"/>
    <col min="16152" max="16152" width="7.625" style="3" customWidth="1"/>
    <col min="16153" max="16153" width="8" style="3" customWidth="1"/>
    <col min="16154" max="16154" width="10.875" style="3" customWidth="1"/>
    <col min="16155" max="16155" width="12" style="3" customWidth="1"/>
    <col min="16156" max="16156" width="11" style="3" customWidth="1"/>
    <col min="16157" max="16157" width="11.25" style="3" customWidth="1"/>
    <col min="16158" max="16158" width="11.875" style="3" customWidth="1"/>
    <col min="16159" max="16159" width="12.25" style="3" customWidth="1"/>
    <col min="16160" max="16160" width="6.625" style="3" customWidth="1"/>
    <col min="16161" max="16161" width="7.25" style="3" customWidth="1"/>
    <col min="16162" max="16162" width="10.25" style="3" customWidth="1"/>
    <col min="16163" max="16384" width="9" style="3"/>
  </cols>
  <sheetData>
    <row r="1" spans="1:260" ht="19.5">
      <c r="A1" s="11" t="s">
        <v>517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2"/>
    </row>
    <row r="2" spans="1:260" ht="14.25" thickBo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 t="s">
        <v>542</v>
      </c>
      <c r="AJ2" s="51"/>
    </row>
    <row r="3" spans="1:260">
      <c r="A3" s="57" t="s">
        <v>61</v>
      </c>
      <c r="B3" s="76" t="s">
        <v>486</v>
      </c>
      <c r="C3" s="77"/>
      <c r="D3" s="77"/>
      <c r="E3" s="78"/>
      <c r="F3" s="74" t="s">
        <v>487</v>
      </c>
      <c r="G3" s="75"/>
      <c r="H3" s="76" t="s">
        <v>496</v>
      </c>
      <c r="I3" s="77"/>
      <c r="J3" s="77"/>
      <c r="K3" s="77"/>
      <c r="L3" s="77"/>
      <c r="M3" s="78"/>
      <c r="N3" s="67" t="s">
        <v>519</v>
      </c>
      <c r="O3" s="76" t="s">
        <v>520</v>
      </c>
      <c r="P3" s="72"/>
      <c r="Q3" s="73"/>
      <c r="R3" s="71" t="s">
        <v>521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  <c r="AG3" s="67" t="s">
        <v>522</v>
      </c>
      <c r="AH3" s="67" t="s">
        <v>523</v>
      </c>
      <c r="AI3" s="69" t="s">
        <v>524</v>
      </c>
      <c r="AJ3" s="52"/>
    </row>
    <row r="4" spans="1:260" ht="14.25" thickBot="1">
      <c r="A4" s="58" t="s">
        <v>62</v>
      </c>
      <c r="B4" s="33" t="s">
        <v>525</v>
      </c>
      <c r="C4" s="4" t="s">
        <v>526</v>
      </c>
      <c r="D4" s="32" t="s">
        <v>527</v>
      </c>
      <c r="E4" s="59" t="s">
        <v>528</v>
      </c>
      <c r="F4" s="33" t="s">
        <v>488</v>
      </c>
      <c r="G4" s="34" t="s">
        <v>489</v>
      </c>
      <c r="H4" s="35" t="s">
        <v>490</v>
      </c>
      <c r="I4" s="36" t="s">
        <v>491</v>
      </c>
      <c r="J4" s="36" t="s">
        <v>494</v>
      </c>
      <c r="K4" s="38" t="s">
        <v>495</v>
      </c>
      <c r="L4" s="36" t="s">
        <v>492</v>
      </c>
      <c r="M4" s="37" t="s">
        <v>493</v>
      </c>
      <c r="N4" s="68"/>
      <c r="O4" s="60" t="s">
        <v>63</v>
      </c>
      <c r="P4" s="61" t="s">
        <v>494</v>
      </c>
      <c r="Q4" s="62" t="s">
        <v>529</v>
      </c>
      <c r="R4" s="63" t="s">
        <v>576</v>
      </c>
      <c r="S4" s="65" t="s">
        <v>530</v>
      </c>
      <c r="T4" s="61" t="s">
        <v>531</v>
      </c>
      <c r="U4" s="61" t="s">
        <v>494</v>
      </c>
      <c r="V4" s="61" t="s">
        <v>495</v>
      </c>
      <c r="W4" s="61" t="s">
        <v>532</v>
      </c>
      <c r="X4" s="61" t="s">
        <v>533</v>
      </c>
      <c r="Y4" s="61" t="s">
        <v>534</v>
      </c>
      <c r="Z4" s="61" t="s">
        <v>535</v>
      </c>
      <c r="AA4" s="61" t="s">
        <v>536</v>
      </c>
      <c r="AB4" s="61" t="s">
        <v>537</v>
      </c>
      <c r="AC4" s="61" t="s">
        <v>538</v>
      </c>
      <c r="AD4" s="61" t="s">
        <v>539</v>
      </c>
      <c r="AE4" s="61" t="s">
        <v>540</v>
      </c>
      <c r="AF4" s="62" t="s">
        <v>541</v>
      </c>
      <c r="AG4" s="68"/>
      <c r="AH4" s="68"/>
      <c r="AI4" s="70"/>
      <c r="AJ4" s="52"/>
    </row>
    <row r="5" spans="1:260" ht="15" thickBot="1">
      <c r="A5" s="39" t="s">
        <v>60</v>
      </c>
      <c r="B5" s="79">
        <f>B15+B32+B46+B53+B58+B68</f>
        <v>2473059.0299999998</v>
      </c>
      <c r="C5" s="80">
        <f t="shared" ref="C5:AE5" si="0">C15+C32+C46+C53+C58+C68</f>
        <v>501162.47</v>
      </c>
      <c r="D5" s="80">
        <f t="shared" si="0"/>
        <v>569897.65</v>
      </c>
      <c r="E5" s="81">
        <f t="shared" si="0"/>
        <v>45674.979999999996</v>
      </c>
      <c r="F5" s="79">
        <f t="shared" si="0"/>
        <v>3584600.7699999996</v>
      </c>
      <c r="G5" s="82">
        <f t="shared" si="0"/>
        <v>1065574.8700000001</v>
      </c>
      <c r="H5" s="79">
        <f t="shared" si="0"/>
        <v>7340836.9300000006</v>
      </c>
      <c r="I5" s="80">
        <f t="shared" si="0"/>
        <v>0</v>
      </c>
      <c r="J5" s="80">
        <f t="shared" si="0"/>
        <v>456065.55</v>
      </c>
      <c r="K5" s="83">
        <f t="shared" si="0"/>
        <v>78617.429999999993</v>
      </c>
      <c r="L5" s="80">
        <f>L15+L32+L46+L53+L58+L68</f>
        <v>0</v>
      </c>
      <c r="M5" s="82">
        <f>M15+M32+M46+M53+M58+M68</f>
        <v>0</v>
      </c>
      <c r="N5" s="84">
        <f t="shared" si="0"/>
        <v>-264.20000000000005</v>
      </c>
      <c r="O5" s="79">
        <f t="shared" si="0"/>
        <v>1336720.18</v>
      </c>
      <c r="P5" s="80">
        <f t="shared" si="0"/>
        <v>468118.95</v>
      </c>
      <c r="Q5" s="82">
        <f t="shared" si="0"/>
        <v>9228.2099999999991</v>
      </c>
      <c r="R5" s="79">
        <f t="shared" si="0"/>
        <v>308517.5</v>
      </c>
      <c r="S5" s="85">
        <f t="shared" si="0"/>
        <v>0</v>
      </c>
      <c r="T5" s="80">
        <f t="shared" si="0"/>
        <v>395789.31</v>
      </c>
      <c r="U5" s="80">
        <f t="shared" si="0"/>
        <v>779419.74000000011</v>
      </c>
      <c r="V5" s="80">
        <f t="shared" si="0"/>
        <v>320684.53999999992</v>
      </c>
      <c r="W5" s="80">
        <f t="shared" si="0"/>
        <v>857127.34999999986</v>
      </c>
      <c r="X5" s="80">
        <f t="shared" si="0"/>
        <v>94794.85</v>
      </c>
      <c r="Y5" s="80">
        <f t="shared" si="0"/>
        <v>0</v>
      </c>
      <c r="Z5" s="80">
        <f t="shared" si="0"/>
        <v>1069272.18</v>
      </c>
      <c r="AA5" s="80">
        <f t="shared" si="0"/>
        <v>0</v>
      </c>
      <c r="AB5" s="80">
        <f t="shared" si="0"/>
        <v>601717.29</v>
      </c>
      <c r="AC5" s="80">
        <f t="shared" si="0"/>
        <v>2468752.33</v>
      </c>
      <c r="AD5" s="80">
        <f t="shared" si="0"/>
        <v>286271.61</v>
      </c>
      <c r="AE5" s="80">
        <f t="shared" si="0"/>
        <v>242786.24</v>
      </c>
      <c r="AF5" s="82">
        <f>AF15+AF32+AF46+AF53+AF58+AF68</f>
        <v>0</v>
      </c>
      <c r="AG5" s="84">
        <f t="shared" ref="AG5:AH5" si="1">AG15+AG32+AG46+AG53+AG58+AG68</f>
        <v>83971.450000000012</v>
      </c>
      <c r="AH5" s="84">
        <f t="shared" si="1"/>
        <v>645623.39999999979</v>
      </c>
      <c r="AI5" s="84">
        <f>SUM(B5:AH5)</f>
        <v>26084020.609999992</v>
      </c>
      <c r="AJ5" s="53"/>
      <c r="AK5" s="14" t="s">
        <v>400</v>
      </c>
      <c r="AL5" s="5" t="s">
        <v>401</v>
      </c>
      <c r="AM5" s="5" t="s">
        <v>402</v>
      </c>
      <c r="AN5" s="5" t="s">
        <v>403</v>
      </c>
      <c r="AO5" s="5" t="s">
        <v>411</v>
      </c>
      <c r="AP5" s="14" t="s">
        <v>404</v>
      </c>
      <c r="AQ5" s="5" t="s">
        <v>414</v>
      </c>
      <c r="AR5" s="5" t="s">
        <v>405</v>
      </c>
      <c r="AS5" s="5" t="s">
        <v>505</v>
      </c>
      <c r="AT5" s="5" t="s">
        <v>577</v>
      </c>
      <c r="AU5" s="5" t="s">
        <v>484</v>
      </c>
      <c r="AV5" s="5" t="s">
        <v>485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</row>
    <row r="6" spans="1:260" ht="14.25" hidden="1">
      <c r="A6" s="40"/>
      <c r="B6" s="86"/>
      <c r="C6" s="87"/>
      <c r="D6" s="87"/>
      <c r="E6" s="88"/>
      <c r="F6" s="86"/>
      <c r="G6" s="89"/>
      <c r="H6" s="86"/>
      <c r="I6" s="87"/>
      <c r="J6" s="87"/>
      <c r="K6" s="90"/>
      <c r="L6" s="91"/>
      <c r="M6" s="88"/>
      <c r="N6" s="92"/>
      <c r="O6" s="86"/>
      <c r="P6" s="87"/>
      <c r="Q6" s="88"/>
      <c r="R6" s="86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92"/>
      <c r="AH6" s="92"/>
      <c r="AI6" s="92"/>
      <c r="AJ6" s="54"/>
      <c r="AK6" s="14"/>
      <c r="AL6" s="5"/>
      <c r="AM6" s="5"/>
      <c r="AN6" s="5"/>
      <c r="AO6" s="5"/>
      <c r="AP6" s="14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</row>
    <row r="7" spans="1:260">
      <c r="A7" s="41" t="s">
        <v>64</v>
      </c>
      <c r="B7" s="93">
        <f>SUMIF(SAPﾃﾞｰﾀ貼付!$D:$D,科目マスタ!$B$12,SAPﾃﾞｰﾀ貼付!G:G)</f>
        <v>28155.78</v>
      </c>
      <c r="C7" s="94">
        <f>SUMIF(SAPﾃﾞｰﾀ貼付!$D:$D,科目マスタ!$B$12,SAPﾃﾞｰﾀ貼付!H:H)</f>
        <v>0</v>
      </c>
      <c r="D7" s="94">
        <f>SUMIF(SAPﾃﾞｰﾀ貼付!$D:$D,科目マスタ!$B$12,SAPﾃﾞｰﾀ貼付!I:I)</f>
        <v>0</v>
      </c>
      <c r="E7" s="95">
        <f>SUMIF(SAPﾃﾞｰﾀ貼付!$D:$D,科目マスタ!$B$12,SAPﾃﾞｰﾀ貼付!J:J)</f>
        <v>0</v>
      </c>
      <c r="F7" s="93">
        <f>SUMIF(SAPﾃﾞｰﾀ貼付!$D:$D,科目マスタ!$B$12,SAPﾃﾞｰﾀ貼付!K:K)</f>
        <v>35765.54</v>
      </c>
      <c r="G7" s="95">
        <f>SUMIF(SAPﾃﾞｰﾀ貼付!$D:$D,科目マスタ!$B$12,SAPﾃﾞｰﾀ貼付!L:L)</f>
        <v>0</v>
      </c>
      <c r="H7" s="93">
        <f>SUMIF(SAPﾃﾞｰﾀ貼付!$D:$D,科目マスタ!$B$12,SAPﾃﾞｰﾀ貼付!M:M)+AT7</f>
        <v>297293.40000000002</v>
      </c>
      <c r="I7" s="94">
        <f>SUMIF(SAPﾃﾞｰﾀ貼付!$D:$D,科目マスタ!$B$12,SAPﾃﾞｰﾀ貼付!N:N)</f>
        <v>0</v>
      </c>
      <c r="J7" s="94">
        <f>SUMIF(SAPﾃﾞｰﾀ貼付!$D:$D,科目マスタ!$B$12,SAPﾃﾞｰﾀ貼付!O:O)</f>
        <v>0</v>
      </c>
      <c r="K7" s="96">
        <f>SUMIF(SAPﾃﾞｰﾀ貼付!$D:$D,科目マスタ!$B$12,SAPﾃﾞｰﾀ貼付!P:P)</f>
        <v>0</v>
      </c>
      <c r="L7" s="94">
        <f>SUMIF(SAPﾃﾞｰﾀ貼付!$D:$D,科目マスタ!$B$12,SAPﾃﾞｰﾀ貼付!Q:Q)</f>
        <v>0</v>
      </c>
      <c r="M7" s="95">
        <f>SUMIF(SAPﾃﾞｰﾀ貼付!$D:$D,科目マスタ!$B$12,SAPﾃﾞｰﾀ貼付!R:R)</f>
        <v>0</v>
      </c>
      <c r="N7" s="97">
        <f>SUMIF(SAPﾃﾞｰﾀ貼付!$D:$D,科目マスタ!$B$12,SAPﾃﾞｰﾀ貼付!S:S)</f>
        <v>-1418.47</v>
      </c>
      <c r="O7" s="93">
        <f>AK7+AL7+AM7+AN7+AO7</f>
        <v>900</v>
      </c>
      <c r="P7" s="94">
        <f>AP7+AQ7+AR7+AS7</f>
        <v>0</v>
      </c>
      <c r="Q7" s="95">
        <f>SUMIF(SAPﾃﾞｰﾀ貼付!$D:$D,科目マスタ!$B$12,SAPﾃﾞｰﾀ貼付!AC:AC)</f>
        <v>0</v>
      </c>
      <c r="R7" s="93">
        <f>SUMIF(SAPﾃﾞｰﾀ貼付!$D:$D,科目マスタ!$B$12,SAPﾃﾞｰﾀ貼付!AD:AD)</f>
        <v>0</v>
      </c>
      <c r="S7" s="98">
        <f>SUMIF(SAPﾃﾞｰﾀ貼付!$D:$D,科目マスタ!$B$12,SAPﾃﾞｰﾀ貼付!AE:AE)</f>
        <v>0</v>
      </c>
      <c r="T7" s="94">
        <f>SUMIF(SAPﾃﾞｰﾀ貼付!$D:$D,科目マスタ!$B$12,SAPﾃﾞｰﾀ貼付!AF:AF)</f>
        <v>0</v>
      </c>
      <c r="U7" s="94">
        <f>SUMIF(SAPﾃﾞｰﾀ貼付!$D:$D,科目マスタ!$B$12,SAPﾃﾞｰﾀ貼付!AG:AG)</f>
        <v>0</v>
      </c>
      <c r="V7" s="94">
        <f>SUMIF(SAPﾃﾞｰﾀ貼付!$D:$D,科目マスタ!$B$12,SAPﾃﾞｰﾀ貼付!AH:AH)</f>
        <v>0</v>
      </c>
      <c r="W7" s="94">
        <f>SUMIF(SAPﾃﾞｰﾀ貼付!$D:$D,科目マスタ!$B$12,SAPﾃﾞｰﾀ貼付!AI:AI)</f>
        <v>0</v>
      </c>
      <c r="X7" s="94">
        <f>SUMIF(SAPﾃﾞｰﾀ貼付!$D:$D,科目マスタ!$B$12,SAPﾃﾞｰﾀ貼付!AJ:AJ)</f>
        <v>0</v>
      </c>
      <c r="Y7" s="94">
        <f>SUMIF(SAPﾃﾞｰﾀ貼付!$D:$D,科目マスタ!$B$12,SAPﾃﾞｰﾀ貼付!AK:AK)</f>
        <v>0</v>
      </c>
      <c r="Z7" s="94">
        <f>SUMIF(SAPﾃﾞｰﾀ貼付!$D:$D,科目マスタ!$B$12,SAPﾃﾞｰﾀ貼付!AL:AL)</f>
        <v>0</v>
      </c>
      <c r="AA7" s="94">
        <f>SUMIF(SAPﾃﾞｰﾀ貼付!$D:$D,科目マスタ!$B$12,SAPﾃﾞｰﾀ貼付!AM:AM)</f>
        <v>0</v>
      </c>
      <c r="AB7" s="94">
        <f>SUMIF(SAPﾃﾞｰﾀ貼付!$D:$D,科目マスタ!$B$12,SAPﾃﾞｰﾀ貼付!AN:AN)</f>
        <v>0</v>
      </c>
      <c r="AC7" s="94">
        <f>SUMIF(SAPﾃﾞｰﾀ貼付!$D:$D,科目マスタ!$B$12,SAPﾃﾞｰﾀ貼付!AO:AO)</f>
        <v>0</v>
      </c>
      <c r="AD7" s="94">
        <f>SUMIF(SAPﾃﾞｰﾀ貼付!$D:$D,科目マスタ!$B$12,SAPﾃﾞｰﾀ貼付!AP:AP)</f>
        <v>0</v>
      </c>
      <c r="AE7" s="94">
        <f>SUMIF(SAPﾃﾞｰﾀ貼付!$D:$D,科目マスタ!$B$12,SAPﾃﾞｰﾀ貼付!AQ:AQ)</f>
        <v>0</v>
      </c>
      <c r="AF7" s="95">
        <f>SUMIF(SAPﾃﾞｰﾀ貼付!$D:$D,科目マスタ!$B$12,SAPﾃﾞｰﾀ貼付!AR:AR)</f>
        <v>0</v>
      </c>
      <c r="AG7" s="97">
        <f>SUMIF(SAPﾃﾞｰﾀ貼付!$D:$D,科目マスタ!$B$12,SAPﾃﾞｰﾀ貼付!AT:AT)</f>
        <v>0</v>
      </c>
      <c r="AH7" s="97">
        <f>AU7+AV7</f>
        <v>0</v>
      </c>
      <c r="AI7" s="97">
        <f t="shared" ref="AI7:AI38" si="2">SUM(B7:AH7)</f>
        <v>360696.25000000006</v>
      </c>
      <c r="AJ7" s="54"/>
      <c r="AK7" s="14">
        <f>SUMIF(SAPﾃﾞｰﾀ貼付!$D:$D,科目マスタ!$B$12,SAPﾃﾞｰﾀ貼付!T:T)</f>
        <v>900</v>
      </c>
      <c r="AL7" s="5">
        <f>SUMIF(SAPﾃﾞｰﾀ貼付!$D:$D,科目マスタ!$B$12,SAPﾃﾞｰﾀ貼付!U:U)</f>
        <v>0</v>
      </c>
      <c r="AM7" s="5">
        <f>SUMIF(SAPﾃﾞｰﾀ貼付!$D:$D,科目マスタ!$B$12,SAPﾃﾞｰﾀ貼付!V:V)</f>
        <v>0</v>
      </c>
      <c r="AN7" s="5">
        <f>SUMIF(SAPﾃﾞｰﾀ貼付!$D:$D,科目マスタ!$B$12,SAPﾃﾞｰﾀ貼付!W:W)</f>
        <v>0</v>
      </c>
      <c r="AO7" s="5">
        <f>SUMIF(SAPﾃﾞｰﾀ貼付!$D:$D,科目マスタ!$B$12,SAPﾃﾞｰﾀ貼付!X:X)</f>
        <v>0</v>
      </c>
      <c r="AP7" s="14">
        <f>SUMIF(SAPﾃﾞｰﾀ貼付!$D:$D,科目マスタ!$B$12,SAPﾃﾞｰﾀ貼付!Y:Y)</f>
        <v>0</v>
      </c>
      <c r="AQ7" s="5">
        <f>SUMIF(SAPﾃﾞｰﾀ貼付!$D:$D,科目マスタ!$B$12,SAPﾃﾞｰﾀ貼付!Z:Z)</f>
        <v>0</v>
      </c>
      <c r="AR7" s="5">
        <f>SUMIF(SAPﾃﾞｰﾀ貼付!$D:$D,科目マスタ!$B$12,SAPﾃﾞｰﾀ貼付!AA:AA)</f>
        <v>0</v>
      </c>
      <c r="AS7" s="5">
        <f>SUMIF(SAPﾃﾞｰﾀ貼付!$D:$D,科目マスタ!$B$12,SAPﾃﾞｰﾀ貼付!AB:AB)</f>
        <v>0</v>
      </c>
      <c r="AT7" s="5">
        <f>SUMIF(SAPﾃﾞｰﾀ貼付!$D:$D,科目マスタ!$B$12,SAPﾃﾞｰﾀ貼付!AS:AS)</f>
        <v>0</v>
      </c>
      <c r="AU7" s="5">
        <f>SUMIF(SAPﾃﾞｰﾀ貼付!$D:$D,科目マスタ!$B$12,SAPﾃﾞｰﾀ貼付!AU:AU)</f>
        <v>0</v>
      </c>
      <c r="AV7" s="5">
        <f>SUMIF(SAPﾃﾞｰﾀ貼付!$D:$D,科目マスタ!$B$12,SAPﾃﾞｰﾀ貼付!AV:AV)</f>
        <v>0</v>
      </c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</row>
    <row r="8" spans="1:260" hidden="1">
      <c r="A8" s="41"/>
      <c r="B8" s="93"/>
      <c r="C8" s="94"/>
      <c r="D8" s="94"/>
      <c r="E8" s="95"/>
      <c r="F8" s="93"/>
      <c r="G8" s="95"/>
      <c r="H8" s="93"/>
      <c r="I8" s="94"/>
      <c r="J8" s="94"/>
      <c r="K8" s="96"/>
      <c r="L8" s="94"/>
      <c r="M8" s="95"/>
      <c r="N8" s="97"/>
      <c r="O8" s="93"/>
      <c r="P8" s="94"/>
      <c r="Q8" s="95"/>
      <c r="R8" s="93"/>
      <c r="S8" s="98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5"/>
      <c r="AG8" s="97"/>
      <c r="AH8" s="97"/>
      <c r="AI8" s="97">
        <f t="shared" si="2"/>
        <v>0</v>
      </c>
      <c r="AJ8" s="54"/>
      <c r="AK8" s="14"/>
      <c r="AL8" s="5"/>
      <c r="AM8" s="5"/>
      <c r="AN8" s="5"/>
      <c r="AO8" s="5"/>
      <c r="AP8" s="14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</row>
    <row r="9" spans="1:260">
      <c r="A9" s="42" t="s">
        <v>65</v>
      </c>
      <c r="B9" s="99">
        <f>SUMIF(SAPﾃﾞｰﾀ貼付!$D:$D,科目マスタ!$B$13,SAPﾃﾞｰﾀ貼付!G:G)</f>
        <v>184635.14</v>
      </c>
      <c r="C9" s="100">
        <f>SUMIF(SAPﾃﾞｰﾀ貼付!$D:$D,科目マスタ!$B$13,SAPﾃﾞｰﾀ貼付!H:H)</f>
        <v>0</v>
      </c>
      <c r="D9" s="100">
        <f>SUMIF(SAPﾃﾞｰﾀ貼付!$D:$D,科目マスタ!$B$13,SAPﾃﾞｰﾀ貼付!I:I)</f>
        <v>0</v>
      </c>
      <c r="E9" s="101">
        <f>SUMIF(SAPﾃﾞｰﾀ貼付!$D:$D,科目マスタ!$B$13,SAPﾃﾞｰﾀ貼付!J:J)</f>
        <v>0</v>
      </c>
      <c r="F9" s="99">
        <f>SUMIF(SAPﾃﾞｰﾀ貼付!$D:$D,科目マスタ!$B$13,SAPﾃﾞｰﾀ貼付!K:K)</f>
        <v>32506.42</v>
      </c>
      <c r="G9" s="101">
        <f>SUMIF(SAPﾃﾞｰﾀ貼付!$D:$D,科目マスタ!$B$13,SAPﾃﾞｰﾀ貼付!L:L)</f>
        <v>92.45</v>
      </c>
      <c r="H9" s="99">
        <f>SUMIF(SAPﾃﾞｰﾀ貼付!$D:$D,科目マスタ!$B$13,SAPﾃﾞｰﾀ貼付!M:M)+AT9</f>
        <v>1646446.09</v>
      </c>
      <c r="I9" s="100">
        <f>SUMIF(SAPﾃﾞｰﾀ貼付!$D:$D,科目マスタ!$B$13,SAPﾃﾞｰﾀ貼付!N:N)</f>
        <v>0</v>
      </c>
      <c r="J9" s="100">
        <f>SUMIF(SAPﾃﾞｰﾀ貼付!$D:$D,科目マスタ!$B$13,SAPﾃﾞｰﾀ貼付!O:O)</f>
        <v>0</v>
      </c>
      <c r="K9" s="102">
        <f>SUMIF(SAPﾃﾞｰﾀ貼付!$D:$D,科目マスタ!$B$13,SAPﾃﾞｰﾀ貼付!P:P)</f>
        <v>139</v>
      </c>
      <c r="L9" s="100">
        <f>SUMIF(SAPﾃﾞｰﾀ貼付!$D:$D,科目マスタ!$B$13,SAPﾃﾞｰﾀ貼付!Q:Q)</f>
        <v>0</v>
      </c>
      <c r="M9" s="101">
        <f>SUMIF(SAPﾃﾞｰﾀ貼付!$D:$D,科目マスタ!$B$13,SAPﾃﾞｰﾀ貼付!R:R)</f>
        <v>0</v>
      </c>
      <c r="N9" s="103">
        <f>SUMIF(SAPﾃﾞｰﾀ貼付!$D:$D,科目マスタ!$B$13,SAPﾃﾞｰﾀ貼付!S:S)</f>
        <v>0</v>
      </c>
      <c r="O9" s="99">
        <f t="shared" ref="O9:O13" si="3">AK9+AL9+AM9+AN9+AO9</f>
        <v>9681.82</v>
      </c>
      <c r="P9" s="100">
        <f t="shared" ref="P9:P13" si="4">AP9+AQ9+AR9+AS9</f>
        <v>0</v>
      </c>
      <c r="Q9" s="101">
        <f>SUMIF(SAPﾃﾞｰﾀ貼付!$D:$D,科目マスタ!$B$13,SAPﾃﾞｰﾀ貼付!AC:AC)</f>
        <v>0</v>
      </c>
      <c r="R9" s="99">
        <f>SUMIF(SAPﾃﾞｰﾀ貼付!$D:$D,科目マスタ!$B$13,SAPﾃﾞｰﾀ貼付!AD:AD)</f>
        <v>0</v>
      </c>
      <c r="S9" s="104">
        <f>SUMIF(SAPﾃﾞｰﾀ貼付!$D:$D,科目マスタ!$B$13,SAPﾃﾞｰﾀ貼付!AE:AE)</f>
        <v>0</v>
      </c>
      <c r="T9" s="100">
        <f>SUMIF(SAPﾃﾞｰﾀ貼付!$D:$D,科目マスタ!$B$13,SAPﾃﾞｰﾀ貼付!AF:AF)</f>
        <v>0</v>
      </c>
      <c r="U9" s="100">
        <f>SUMIF(SAPﾃﾞｰﾀ貼付!$D:$D,科目マスタ!$B$13,SAPﾃﾞｰﾀ貼付!AG:AG)</f>
        <v>0</v>
      </c>
      <c r="V9" s="100">
        <f>SUMIF(SAPﾃﾞｰﾀ貼付!$D:$D,科目マスタ!$B$13,SAPﾃﾞｰﾀ貼付!AH:AH)</f>
        <v>0</v>
      </c>
      <c r="W9" s="100">
        <f>SUMIF(SAPﾃﾞｰﾀ貼付!$D:$D,科目マスタ!$B$13,SAPﾃﾞｰﾀ貼付!AI:AI)</f>
        <v>0</v>
      </c>
      <c r="X9" s="100">
        <f>SUMIF(SAPﾃﾞｰﾀ貼付!$D:$D,科目マスタ!$B$13,SAPﾃﾞｰﾀ貼付!AJ:AJ)</f>
        <v>0</v>
      </c>
      <c r="Y9" s="100">
        <f>SUMIF(SAPﾃﾞｰﾀ貼付!$D:$D,科目マスタ!$B$13,SAPﾃﾞｰﾀ貼付!AK:AK)</f>
        <v>0</v>
      </c>
      <c r="Z9" s="100">
        <f>SUMIF(SAPﾃﾞｰﾀ貼付!$D:$D,科目マスタ!$B$13,SAPﾃﾞｰﾀ貼付!AL:AL)</f>
        <v>0</v>
      </c>
      <c r="AA9" s="100">
        <f>SUMIF(SAPﾃﾞｰﾀ貼付!$D:$D,科目マスタ!$B$13,SAPﾃﾞｰﾀ貼付!AM:AM)</f>
        <v>0</v>
      </c>
      <c r="AB9" s="100">
        <f>SUMIF(SAPﾃﾞｰﾀ貼付!$D:$D,科目マスタ!$B$13,SAPﾃﾞｰﾀ貼付!AN:AN)</f>
        <v>0</v>
      </c>
      <c r="AC9" s="100">
        <f>SUMIF(SAPﾃﾞｰﾀ貼付!$D:$D,科目マスタ!$B$13,SAPﾃﾞｰﾀ貼付!AO:AO)</f>
        <v>0</v>
      </c>
      <c r="AD9" s="100">
        <f>SUMIF(SAPﾃﾞｰﾀ貼付!$D:$D,科目マスタ!$B$13,SAPﾃﾞｰﾀ貼付!AP:AP)</f>
        <v>0</v>
      </c>
      <c r="AE9" s="100">
        <f>SUMIF(SAPﾃﾞｰﾀ貼付!$D:$D,科目マスタ!$B$13,SAPﾃﾞｰﾀ貼付!AQ:AQ)</f>
        <v>0</v>
      </c>
      <c r="AF9" s="101">
        <f>SUMIF(SAPﾃﾞｰﾀ貼付!$D:$D,科目マスタ!$B$13,SAPﾃﾞｰﾀ貼付!AR:AR)</f>
        <v>0</v>
      </c>
      <c r="AG9" s="103">
        <f>SUMIF(SAPﾃﾞｰﾀ貼付!$D:$D,科目マスタ!$B$13,SAPﾃﾞｰﾀ貼付!AT:AT)</f>
        <v>0</v>
      </c>
      <c r="AH9" s="103">
        <f t="shared" ref="AH9:AH13" si="5">AU9+AV9</f>
        <v>0</v>
      </c>
      <c r="AI9" s="103">
        <f t="shared" si="2"/>
        <v>1873500.9200000002</v>
      </c>
      <c r="AJ9" s="54"/>
      <c r="AK9" s="14">
        <f>SUMIF(SAPﾃﾞｰﾀ貼付!$D:$D,科目マスタ!$B$13,SAPﾃﾞｰﾀ貼付!T:T)</f>
        <v>9681.82</v>
      </c>
      <c r="AL9" s="5">
        <f>SUMIF(SAPﾃﾞｰﾀ貼付!$D:$D,科目マスタ!$B$13,SAPﾃﾞｰﾀ貼付!U:U)</f>
        <v>0</v>
      </c>
      <c r="AM9" s="5">
        <f>SUMIF(SAPﾃﾞｰﾀ貼付!$D:$D,科目マスタ!$B$13,SAPﾃﾞｰﾀ貼付!V:V)</f>
        <v>0</v>
      </c>
      <c r="AN9" s="5">
        <f>SUMIF(SAPﾃﾞｰﾀ貼付!$D:$D,科目マスタ!$B$13,SAPﾃﾞｰﾀ貼付!W:W)</f>
        <v>0</v>
      </c>
      <c r="AO9" s="5">
        <f>SUMIF(SAPﾃﾞｰﾀ貼付!$D:$D,科目マスタ!$B$13,SAPﾃﾞｰﾀ貼付!X:X)</f>
        <v>0</v>
      </c>
      <c r="AP9" s="14">
        <f>SUMIF(SAPﾃﾞｰﾀ貼付!$D:$D,科目マスタ!$B$13,SAPﾃﾞｰﾀ貼付!Y:Y)</f>
        <v>0</v>
      </c>
      <c r="AQ9" s="5">
        <f>SUMIF(SAPﾃﾞｰﾀ貼付!$D:$D,科目マスタ!$B$13,SAPﾃﾞｰﾀ貼付!Z:Z)</f>
        <v>0</v>
      </c>
      <c r="AR9" s="5">
        <f>SUMIF(SAPﾃﾞｰﾀ貼付!$D:$D,科目マスタ!$B$13,SAPﾃﾞｰﾀ貼付!AA:AA)</f>
        <v>0</v>
      </c>
      <c r="AS9" s="5">
        <f>SUMIF(SAPﾃﾞｰﾀ貼付!$D:$D,科目マスタ!$B$13,SAPﾃﾞｰﾀ貼付!AB:AB)</f>
        <v>0</v>
      </c>
      <c r="AT9" s="5">
        <f>SUMIF(SAPﾃﾞｰﾀ貼付!$D:$D,科目マスタ!$B$13,SAPﾃﾞｰﾀ貼付!AS:AS)</f>
        <v>0</v>
      </c>
      <c r="AU9" s="5">
        <f>SUMIF(SAPﾃﾞｰﾀ貼付!$D:$D,科目マスタ!$B$13,SAPﾃﾞｰﾀ貼付!AU:AU)</f>
        <v>0</v>
      </c>
      <c r="AV9" s="5">
        <f>SUMIF(SAPﾃﾞｰﾀ貼付!$D:$D,科目マスタ!$B$13,SAPﾃﾞｰﾀ貼付!AV:AV)</f>
        <v>0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</row>
    <row r="10" spans="1:260" hidden="1">
      <c r="A10" s="42"/>
      <c r="B10" s="99"/>
      <c r="C10" s="100"/>
      <c r="D10" s="100"/>
      <c r="E10" s="101"/>
      <c r="F10" s="99"/>
      <c r="G10" s="101"/>
      <c r="H10" s="99"/>
      <c r="I10" s="100"/>
      <c r="J10" s="100"/>
      <c r="K10" s="102"/>
      <c r="L10" s="100"/>
      <c r="M10" s="101"/>
      <c r="N10" s="103"/>
      <c r="O10" s="99">
        <f t="shared" si="3"/>
        <v>0</v>
      </c>
      <c r="P10" s="100">
        <f t="shared" si="4"/>
        <v>0</v>
      </c>
      <c r="Q10" s="101"/>
      <c r="R10" s="99"/>
      <c r="S10" s="104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1"/>
      <c r="AG10" s="103"/>
      <c r="AH10" s="103">
        <f t="shared" si="5"/>
        <v>0</v>
      </c>
      <c r="AI10" s="103">
        <f t="shared" si="2"/>
        <v>0</v>
      </c>
      <c r="AJ10" s="54"/>
      <c r="AK10" s="14"/>
      <c r="AL10" s="5"/>
      <c r="AM10" s="5"/>
      <c r="AN10" s="5"/>
      <c r="AO10" s="5"/>
      <c r="AP10" s="14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</row>
    <row r="11" spans="1:260">
      <c r="A11" s="42" t="s">
        <v>66</v>
      </c>
      <c r="B11" s="99">
        <f>SUMIF(SAPﾃﾞｰﾀ貼付!$D:$D,科目マスタ!$B$14,SAPﾃﾞｰﾀ貼付!G:G)</f>
        <v>0</v>
      </c>
      <c r="C11" s="100">
        <f>SUMIF(SAPﾃﾞｰﾀ貼付!$D:$D,科目マスタ!$B$14,SAPﾃﾞｰﾀ貼付!H:H)</f>
        <v>0</v>
      </c>
      <c r="D11" s="100">
        <f>SUMIF(SAPﾃﾞｰﾀ貼付!$D:$D,科目マスタ!$B$14,SAPﾃﾞｰﾀ貼付!I:I)</f>
        <v>0</v>
      </c>
      <c r="E11" s="101">
        <f>SUMIF(SAPﾃﾞｰﾀ貼付!$D:$D,科目マスタ!$B$14,SAPﾃﾞｰﾀ貼付!J:J)</f>
        <v>0</v>
      </c>
      <c r="F11" s="99">
        <f>SUMIF(SAPﾃﾞｰﾀ貼付!$D:$D,科目マスタ!$B$14,SAPﾃﾞｰﾀ貼付!K:K)</f>
        <v>0</v>
      </c>
      <c r="G11" s="101">
        <f>SUMIF(SAPﾃﾞｰﾀ貼付!$D:$D,科目マスタ!$B$14,SAPﾃﾞｰﾀ貼付!L:L)</f>
        <v>0</v>
      </c>
      <c r="H11" s="99">
        <f>SUMIF(SAPﾃﾞｰﾀ貼付!$D:$D,科目マスタ!$B$14,SAPﾃﾞｰﾀ貼付!M:M)+AT11</f>
        <v>0</v>
      </c>
      <c r="I11" s="100">
        <f>SUMIF(SAPﾃﾞｰﾀ貼付!$D:$D,科目マスタ!$B$14,SAPﾃﾞｰﾀ貼付!N:N)</f>
        <v>0</v>
      </c>
      <c r="J11" s="100">
        <f>SUMIF(SAPﾃﾞｰﾀ貼付!$D:$D,科目マスタ!$B$14,SAPﾃﾞｰﾀ貼付!O:O)</f>
        <v>0</v>
      </c>
      <c r="K11" s="102">
        <f>SUMIF(SAPﾃﾞｰﾀ貼付!$D:$D,科目マスタ!$B$14,SAPﾃﾞｰﾀ貼付!P:P)</f>
        <v>0</v>
      </c>
      <c r="L11" s="100">
        <f>SUMIF(SAPﾃﾞｰﾀ貼付!$D:$D,科目マスタ!$B$14,SAPﾃﾞｰﾀ貼付!Q:Q)</f>
        <v>0</v>
      </c>
      <c r="M11" s="101">
        <f>SUMIF(SAPﾃﾞｰﾀ貼付!$D:$D,科目マスタ!$B$14,SAPﾃﾞｰﾀ貼付!R:R)</f>
        <v>0</v>
      </c>
      <c r="N11" s="103">
        <f>SUMIF(SAPﾃﾞｰﾀ貼付!$D:$D,科目マスタ!$B$14,SAPﾃﾞｰﾀ貼付!S:S)</f>
        <v>0</v>
      </c>
      <c r="O11" s="99">
        <f t="shared" si="3"/>
        <v>0</v>
      </c>
      <c r="P11" s="100">
        <f t="shared" si="4"/>
        <v>0</v>
      </c>
      <c r="Q11" s="101">
        <f>SUMIF(SAPﾃﾞｰﾀ貼付!$D:$D,科目マスタ!$B$14,SAPﾃﾞｰﾀ貼付!AC:AC)</f>
        <v>0</v>
      </c>
      <c r="R11" s="99">
        <f>SUMIF(SAPﾃﾞｰﾀ貼付!$D:$D,科目マスタ!$B$14,SAPﾃﾞｰﾀ貼付!AD:AD)</f>
        <v>0</v>
      </c>
      <c r="S11" s="104">
        <f>SUMIF(SAPﾃﾞｰﾀ貼付!$D:$D,科目マスタ!$B$14,SAPﾃﾞｰﾀ貼付!AE:AE)</f>
        <v>0</v>
      </c>
      <c r="T11" s="100">
        <f>SUMIF(SAPﾃﾞｰﾀ貼付!$D:$D,科目マスタ!$B$14,SAPﾃﾞｰﾀ貼付!AF:AF)</f>
        <v>0</v>
      </c>
      <c r="U11" s="100">
        <f>SUMIF(SAPﾃﾞｰﾀ貼付!$D:$D,科目マスタ!$B$14,SAPﾃﾞｰﾀ貼付!AG:AG)</f>
        <v>0</v>
      </c>
      <c r="V11" s="100">
        <f>SUMIF(SAPﾃﾞｰﾀ貼付!$D:$D,科目マスタ!$B$14,SAPﾃﾞｰﾀ貼付!AH:AH)</f>
        <v>0</v>
      </c>
      <c r="W11" s="100">
        <f>SUMIF(SAPﾃﾞｰﾀ貼付!$D:$D,科目マスタ!$B$14,SAPﾃﾞｰﾀ貼付!AI:AI)</f>
        <v>0</v>
      </c>
      <c r="X11" s="100">
        <f>SUMIF(SAPﾃﾞｰﾀ貼付!$D:$D,科目マスタ!$B$14,SAPﾃﾞｰﾀ貼付!AJ:AJ)</f>
        <v>0</v>
      </c>
      <c r="Y11" s="100">
        <f>SUMIF(SAPﾃﾞｰﾀ貼付!$D:$D,科目マスタ!$B$14,SAPﾃﾞｰﾀ貼付!AK:AK)</f>
        <v>0</v>
      </c>
      <c r="Z11" s="100">
        <f>SUMIF(SAPﾃﾞｰﾀ貼付!$D:$D,科目マスタ!$B$14,SAPﾃﾞｰﾀ貼付!AL:AL)</f>
        <v>0</v>
      </c>
      <c r="AA11" s="100">
        <f>SUMIF(SAPﾃﾞｰﾀ貼付!$D:$D,科目マスタ!$B$14,SAPﾃﾞｰﾀ貼付!AM:AM)</f>
        <v>0</v>
      </c>
      <c r="AB11" s="100">
        <f>SUMIF(SAPﾃﾞｰﾀ貼付!$D:$D,科目マスタ!$B$14,SAPﾃﾞｰﾀ貼付!AN:AN)</f>
        <v>0</v>
      </c>
      <c r="AC11" s="100">
        <f>SUMIF(SAPﾃﾞｰﾀ貼付!$D:$D,科目マスタ!$B$14,SAPﾃﾞｰﾀ貼付!AO:AO)</f>
        <v>0</v>
      </c>
      <c r="AD11" s="100">
        <f>SUMIF(SAPﾃﾞｰﾀ貼付!$D:$D,科目マスタ!$B$14,SAPﾃﾞｰﾀ貼付!AP:AP)</f>
        <v>0</v>
      </c>
      <c r="AE11" s="100">
        <f>SUMIF(SAPﾃﾞｰﾀ貼付!$D:$D,科目マスタ!$B$14,SAPﾃﾞｰﾀ貼付!AQ:AQ)</f>
        <v>0</v>
      </c>
      <c r="AF11" s="101">
        <f>SUMIF(SAPﾃﾞｰﾀ貼付!$D:$D,科目マスタ!$B$14,SAPﾃﾞｰﾀ貼付!AR:AR)</f>
        <v>0</v>
      </c>
      <c r="AG11" s="103">
        <f>SUMIF(SAPﾃﾞｰﾀ貼付!$D:$D,科目マスタ!$B$14,SAPﾃﾞｰﾀ貼付!AT:AT)</f>
        <v>0</v>
      </c>
      <c r="AH11" s="103">
        <f t="shared" si="5"/>
        <v>0</v>
      </c>
      <c r="AI11" s="103">
        <f t="shared" si="2"/>
        <v>0</v>
      </c>
      <c r="AJ11" s="54"/>
      <c r="AK11" s="14">
        <f>SUMIF(SAPﾃﾞｰﾀ貼付!$D:$D,科目マスタ!$B$14,SAPﾃﾞｰﾀ貼付!T:T)</f>
        <v>0</v>
      </c>
      <c r="AL11" s="5">
        <f>SUMIF(SAPﾃﾞｰﾀ貼付!$D:$D,科目マスタ!$B$14,SAPﾃﾞｰﾀ貼付!U:U)</f>
        <v>0</v>
      </c>
      <c r="AM11" s="5">
        <f>SUMIF(SAPﾃﾞｰﾀ貼付!$D:$D,科目マスタ!$B$14,SAPﾃﾞｰﾀ貼付!V:V)</f>
        <v>0</v>
      </c>
      <c r="AN11" s="5">
        <f>SUMIF(SAPﾃﾞｰﾀ貼付!$D:$D,科目マスタ!$B$14,SAPﾃﾞｰﾀ貼付!W:W)</f>
        <v>0</v>
      </c>
      <c r="AO11" s="5">
        <f>SUMIF(SAPﾃﾞｰﾀ貼付!$D:$D,科目マスタ!$B$14,SAPﾃﾞｰﾀ貼付!X:X)</f>
        <v>0</v>
      </c>
      <c r="AP11" s="14">
        <f>SUMIF(SAPﾃﾞｰﾀ貼付!$D:$D,科目マスタ!$B$14,SAPﾃﾞｰﾀ貼付!Y:Y)</f>
        <v>0</v>
      </c>
      <c r="AQ11" s="5">
        <f>SUMIF(SAPﾃﾞｰﾀ貼付!$D:$D,科目マスタ!$B$14,SAPﾃﾞｰﾀ貼付!Z:Z)</f>
        <v>0</v>
      </c>
      <c r="AR11" s="5">
        <f>SUMIF(SAPﾃﾞｰﾀ貼付!$D:$D,科目マスタ!$B$14,SAPﾃﾞｰﾀ貼付!AA:AA)</f>
        <v>0</v>
      </c>
      <c r="AS11" s="5">
        <f>SUMIF(SAPﾃﾞｰﾀ貼付!$D:$D,科目マスタ!$B$14,SAPﾃﾞｰﾀ貼付!AB:AB)</f>
        <v>0</v>
      </c>
      <c r="AT11" s="5">
        <f>SUMIF(SAPﾃﾞｰﾀ貼付!$D:$D,科目マスタ!$B$14,SAPﾃﾞｰﾀ貼付!AS:AS)</f>
        <v>0</v>
      </c>
      <c r="AU11" s="5">
        <f>SUMIF(SAPﾃﾞｰﾀ貼付!$D:$D,科目マスタ!$B$14,SAPﾃﾞｰﾀ貼付!AU:AU)</f>
        <v>0</v>
      </c>
      <c r="AV11" s="5">
        <f>SUMIF(SAPﾃﾞｰﾀ貼付!$D:$D,科目マスタ!$B$14,SAPﾃﾞｰﾀ貼付!AV:AV)</f>
        <v>0</v>
      </c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</row>
    <row r="12" spans="1:260" hidden="1">
      <c r="A12" s="43"/>
      <c r="B12" s="105"/>
      <c r="C12" s="106"/>
      <c r="D12" s="106"/>
      <c r="E12" s="107"/>
      <c r="F12" s="105"/>
      <c r="G12" s="107"/>
      <c r="H12" s="105"/>
      <c r="I12" s="106"/>
      <c r="J12" s="106"/>
      <c r="K12" s="108"/>
      <c r="L12" s="106"/>
      <c r="M12" s="107"/>
      <c r="N12" s="109"/>
      <c r="O12" s="105"/>
      <c r="P12" s="106"/>
      <c r="Q12" s="107"/>
      <c r="R12" s="105"/>
      <c r="S12" s="110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7"/>
      <c r="AG12" s="109"/>
      <c r="AH12" s="109"/>
      <c r="AI12" s="109"/>
      <c r="AJ12" s="54"/>
      <c r="AK12" s="14"/>
      <c r="AL12" s="5"/>
      <c r="AM12" s="5"/>
      <c r="AN12" s="5"/>
      <c r="AO12" s="5"/>
      <c r="AP12" s="14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</row>
    <row r="13" spans="1:260">
      <c r="A13" s="43" t="s">
        <v>67</v>
      </c>
      <c r="B13" s="105">
        <f>SUMIF(SAPﾃﾞｰﾀ貼付!$D:$D,科目マスタ!$B$15,SAPﾃﾞｰﾀ貼付!G:G)</f>
        <v>23585.49</v>
      </c>
      <c r="C13" s="106">
        <f>SUMIF(SAPﾃﾞｰﾀ貼付!$D:$D,科目マスタ!$B$15,SAPﾃﾞｰﾀ貼付!H:H)</f>
        <v>0</v>
      </c>
      <c r="D13" s="106">
        <f>SUMIF(SAPﾃﾞｰﾀ貼付!$D:$D,科目マスタ!$B$15,SAPﾃﾞｰﾀ貼付!I:I)</f>
        <v>0</v>
      </c>
      <c r="E13" s="107">
        <f>SUMIF(SAPﾃﾞｰﾀ貼付!$D:$D,科目マスタ!$B$15,SAPﾃﾞｰﾀ貼付!J:J)</f>
        <v>0</v>
      </c>
      <c r="F13" s="105">
        <f>SUMIF(SAPﾃﾞｰﾀ貼付!$D:$D,科目マスタ!$B$15,SAPﾃﾞｰﾀ貼付!K:K)</f>
        <v>0</v>
      </c>
      <c r="G13" s="107">
        <f>SUMIF(SAPﾃﾞｰﾀ貼付!$D:$D,科目マスタ!$B$15,SAPﾃﾞｰﾀ貼付!L:L)</f>
        <v>0</v>
      </c>
      <c r="H13" s="105">
        <f>SUMIF(SAPﾃﾞｰﾀ貼付!$D:$D,科目マスタ!$B$15,SAPﾃﾞｰﾀ貼付!M:M)+AT13</f>
        <v>37223.360000000001</v>
      </c>
      <c r="I13" s="106">
        <f>SUMIF(SAPﾃﾞｰﾀ貼付!$D:$D,科目マスタ!$B$15,SAPﾃﾞｰﾀ貼付!N:N)</f>
        <v>0</v>
      </c>
      <c r="J13" s="106">
        <f>SUMIF(SAPﾃﾞｰﾀ貼付!$D:$D,科目マスタ!$B$15,SAPﾃﾞｰﾀ貼付!O:O)</f>
        <v>0</v>
      </c>
      <c r="K13" s="108">
        <f>SUMIF(SAPﾃﾞｰﾀ貼付!$D:$D,科目マスタ!$B$15,SAPﾃﾞｰﾀ貼付!P:P)</f>
        <v>0</v>
      </c>
      <c r="L13" s="106">
        <f>SUMIF(SAPﾃﾞｰﾀ貼付!$D:$D,科目マスタ!$B$15,SAPﾃﾞｰﾀ貼付!Q:Q)</f>
        <v>0</v>
      </c>
      <c r="M13" s="107">
        <f>SUMIF(SAPﾃﾞｰﾀ貼付!$D:$D,科目マスタ!$B$15,SAPﾃﾞｰﾀ貼付!R:R)</f>
        <v>0</v>
      </c>
      <c r="N13" s="109">
        <f>SUMIF(SAPﾃﾞｰﾀ貼付!$D:$D,科目マスタ!$B$15,SAPﾃﾞｰﾀ貼付!S:S)</f>
        <v>1154.27</v>
      </c>
      <c r="O13" s="105">
        <f t="shared" si="3"/>
        <v>23363.46</v>
      </c>
      <c r="P13" s="106">
        <f t="shared" si="4"/>
        <v>0</v>
      </c>
      <c r="Q13" s="107">
        <f>SUMIF(SAPﾃﾞｰﾀ貼付!$D:$D,科目マスタ!$B$15,SAPﾃﾞｰﾀ貼付!AC:AC)</f>
        <v>0</v>
      </c>
      <c r="R13" s="105">
        <f>SUMIF(SAPﾃﾞｰﾀ貼付!$D:$D,科目マスタ!$B$15,SAPﾃﾞｰﾀ貼付!AD:AD)</f>
        <v>0</v>
      </c>
      <c r="S13" s="110">
        <f>SUMIF(SAPﾃﾞｰﾀ貼付!$D:$D,科目マスタ!$B$15,SAPﾃﾞｰﾀ貼付!AE:AE)</f>
        <v>0</v>
      </c>
      <c r="T13" s="106">
        <f>SUMIF(SAPﾃﾞｰﾀ貼付!$D:$D,科目マスタ!$B$15,SAPﾃﾞｰﾀ貼付!AF:AF)</f>
        <v>0</v>
      </c>
      <c r="U13" s="106">
        <f>SUMIF(SAPﾃﾞｰﾀ貼付!$D:$D,科目マスタ!$B$15,SAPﾃﾞｰﾀ貼付!AG:AG)</f>
        <v>0</v>
      </c>
      <c r="V13" s="106">
        <f>SUMIF(SAPﾃﾞｰﾀ貼付!$D:$D,科目マスタ!$B$15,SAPﾃﾞｰﾀ貼付!AH:AH)</f>
        <v>0</v>
      </c>
      <c r="W13" s="106">
        <f>SUMIF(SAPﾃﾞｰﾀ貼付!$D:$D,科目マスタ!$B$15,SAPﾃﾞｰﾀ貼付!AI:AI)</f>
        <v>0</v>
      </c>
      <c r="X13" s="106">
        <f>SUMIF(SAPﾃﾞｰﾀ貼付!$D:$D,科目マスタ!$B$15,SAPﾃﾞｰﾀ貼付!AJ:AJ)</f>
        <v>0</v>
      </c>
      <c r="Y13" s="106">
        <f>SUMIF(SAPﾃﾞｰﾀ貼付!$D:$D,科目マスタ!$B$15,SAPﾃﾞｰﾀ貼付!AK:AK)</f>
        <v>0</v>
      </c>
      <c r="Z13" s="106">
        <f>SUMIF(SAPﾃﾞｰﾀ貼付!$D:$D,科目マスタ!$B$15,SAPﾃﾞｰﾀ貼付!AL:AL)</f>
        <v>0</v>
      </c>
      <c r="AA13" s="106">
        <f>SUMIF(SAPﾃﾞｰﾀ貼付!$D:$D,科目マスタ!$B$15,SAPﾃﾞｰﾀ貼付!AM:AM)</f>
        <v>0</v>
      </c>
      <c r="AB13" s="106">
        <f>SUMIF(SAPﾃﾞｰﾀ貼付!$D:$D,科目マスタ!$B$15,SAPﾃﾞｰﾀ貼付!AN:AN)</f>
        <v>0</v>
      </c>
      <c r="AC13" s="106">
        <f>SUMIF(SAPﾃﾞｰﾀ貼付!$D:$D,科目マスタ!$B$15,SAPﾃﾞｰﾀ貼付!AO:AO)</f>
        <v>0</v>
      </c>
      <c r="AD13" s="106">
        <f>SUMIF(SAPﾃﾞｰﾀ貼付!$D:$D,科目マスタ!$B$15,SAPﾃﾞｰﾀ貼付!AP:AP)</f>
        <v>0</v>
      </c>
      <c r="AE13" s="106">
        <f>SUMIF(SAPﾃﾞｰﾀ貼付!$D:$D,科目マスタ!$B$15,SAPﾃﾞｰﾀ貼付!AQ:AQ)</f>
        <v>0</v>
      </c>
      <c r="AF13" s="107">
        <f>SUMIF(SAPﾃﾞｰﾀ貼付!$D:$D,科目マスタ!$B$15,SAPﾃﾞｰﾀ貼付!AR:AR)</f>
        <v>0</v>
      </c>
      <c r="AG13" s="109">
        <f>SUMIF(SAPﾃﾞｰﾀ貼付!$D:$D,科目マスタ!$B$15,SAPﾃﾞｰﾀ貼付!AT:AT)</f>
        <v>0</v>
      </c>
      <c r="AH13" s="109">
        <f t="shared" si="5"/>
        <v>0</v>
      </c>
      <c r="AI13" s="109">
        <f t="shared" si="2"/>
        <v>85326.58</v>
      </c>
      <c r="AJ13" s="64"/>
      <c r="AK13" s="14">
        <f>SUMIF(SAPﾃﾞｰﾀ貼付!$D:$D,科目マスタ!$B$15,SAPﾃﾞｰﾀ貼付!T:T)</f>
        <v>21680.16</v>
      </c>
      <c r="AL13" s="5">
        <f>SUMIF(SAPﾃﾞｰﾀ貼付!$D:$D,科目マスタ!$B$15,SAPﾃﾞｰﾀ貼付!U:U)</f>
        <v>1683.3</v>
      </c>
      <c r="AM13" s="5">
        <f>SUMIF(SAPﾃﾞｰﾀ貼付!$D:$D,科目マスタ!$B$15,SAPﾃﾞｰﾀ貼付!V:V)</f>
        <v>0</v>
      </c>
      <c r="AN13" s="5">
        <f>SUMIF(SAPﾃﾞｰﾀ貼付!$D:$D,科目マスタ!$B$15,SAPﾃﾞｰﾀ貼付!W:W)</f>
        <v>0</v>
      </c>
      <c r="AO13" s="5">
        <f>SUMIF(SAPﾃﾞｰﾀ貼付!$D:$D,科目マスタ!$B$15,SAPﾃﾞｰﾀ貼付!X:X)</f>
        <v>0</v>
      </c>
      <c r="AP13" s="14">
        <f>SUMIF(SAPﾃﾞｰﾀ貼付!$D:$D,科目マスタ!$B$15,SAPﾃﾞｰﾀ貼付!Y:Y)</f>
        <v>0</v>
      </c>
      <c r="AQ13" s="5">
        <f>SUMIF(SAPﾃﾞｰﾀ貼付!$D:$D,科目マスタ!$B$15,SAPﾃﾞｰﾀ貼付!Z:Z)</f>
        <v>0</v>
      </c>
      <c r="AR13" s="5">
        <f>SUMIF(SAPﾃﾞｰﾀ貼付!$D:$D,科目マスタ!$B$15,SAPﾃﾞｰﾀ貼付!AA:AA)</f>
        <v>0</v>
      </c>
      <c r="AS13" s="5">
        <f>SUMIF(SAPﾃﾞｰﾀ貼付!$D:$D,科目マスタ!$B$15,SAPﾃﾞｰﾀ貼付!AB:AB)</f>
        <v>0</v>
      </c>
      <c r="AT13" s="5">
        <f>SUMIF(SAPﾃﾞｰﾀ貼付!$D:$D,科目マスタ!$B$15,SAPﾃﾞｰﾀ貼付!AS:AS)</f>
        <v>0</v>
      </c>
      <c r="AU13" s="5">
        <f>SUMIF(SAPﾃﾞｰﾀ貼付!$D:$D,科目マスタ!$B$15,SAPﾃﾞｰﾀ貼付!AU:AU)</f>
        <v>0</v>
      </c>
      <c r="AV13" s="5">
        <f>SUMIF(SAPﾃﾞｰﾀ貼付!$D:$D,科目マスタ!$B$15,SAPﾃﾞｰﾀ貼付!AV:AV)</f>
        <v>0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</row>
    <row r="14" spans="1:260" ht="14.25" thickBot="1">
      <c r="A14" s="44"/>
      <c r="B14" s="111"/>
      <c r="C14" s="112"/>
      <c r="D14" s="112"/>
      <c r="E14" s="113"/>
      <c r="F14" s="111"/>
      <c r="G14" s="114"/>
      <c r="H14" s="111"/>
      <c r="I14" s="112"/>
      <c r="J14" s="112"/>
      <c r="K14" s="115"/>
      <c r="L14" s="116"/>
      <c r="M14" s="113"/>
      <c r="N14" s="117"/>
      <c r="O14" s="111"/>
      <c r="P14" s="112"/>
      <c r="Q14" s="113"/>
      <c r="R14" s="111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3"/>
      <c r="AG14" s="117"/>
      <c r="AH14" s="117"/>
      <c r="AI14" s="117">
        <f t="shared" si="2"/>
        <v>0</v>
      </c>
      <c r="AJ14" s="54"/>
      <c r="AK14" s="14"/>
      <c r="AL14" s="5"/>
      <c r="AM14" s="5"/>
      <c r="AN14" s="5"/>
      <c r="AO14" s="5"/>
      <c r="AP14" s="14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</row>
    <row r="15" spans="1:260" ht="15" thickBot="1">
      <c r="A15" s="45" t="s">
        <v>68</v>
      </c>
      <c r="B15" s="79">
        <f>SUM(B7:B13)</f>
        <v>236376.41</v>
      </c>
      <c r="C15" s="80">
        <f t="shared" ref="C15:AH15" si="6">SUM(C7:C13)</f>
        <v>0</v>
      </c>
      <c r="D15" s="80">
        <f t="shared" si="6"/>
        <v>0</v>
      </c>
      <c r="E15" s="81">
        <f t="shared" si="6"/>
        <v>0</v>
      </c>
      <c r="F15" s="79">
        <f t="shared" si="6"/>
        <v>68271.959999999992</v>
      </c>
      <c r="G15" s="82">
        <f t="shared" si="6"/>
        <v>92.45</v>
      </c>
      <c r="H15" s="79">
        <f t="shared" si="6"/>
        <v>1980962.8500000003</v>
      </c>
      <c r="I15" s="80">
        <f t="shared" si="6"/>
        <v>0</v>
      </c>
      <c r="J15" s="80">
        <f t="shared" si="6"/>
        <v>0</v>
      </c>
      <c r="K15" s="83">
        <f t="shared" si="6"/>
        <v>139</v>
      </c>
      <c r="L15" s="80">
        <f>SUM(L7:L13)</f>
        <v>0</v>
      </c>
      <c r="M15" s="82">
        <f>SUM(M7:M13)</f>
        <v>0</v>
      </c>
      <c r="N15" s="84">
        <f t="shared" si="6"/>
        <v>-264.20000000000005</v>
      </c>
      <c r="O15" s="79">
        <f t="shared" si="6"/>
        <v>33945.279999999999</v>
      </c>
      <c r="P15" s="80">
        <f t="shared" si="6"/>
        <v>0</v>
      </c>
      <c r="Q15" s="82">
        <f t="shared" si="6"/>
        <v>0</v>
      </c>
      <c r="R15" s="79">
        <f t="shared" ref="R15:S15" si="7">SUM(R7:R13)</f>
        <v>0</v>
      </c>
      <c r="S15" s="85">
        <f t="shared" si="7"/>
        <v>0</v>
      </c>
      <c r="T15" s="80">
        <f t="shared" ref="T15:AF15" si="8">SUM(T7:T13)</f>
        <v>0</v>
      </c>
      <c r="U15" s="80">
        <f t="shared" si="8"/>
        <v>0</v>
      </c>
      <c r="V15" s="80">
        <f t="shared" si="8"/>
        <v>0</v>
      </c>
      <c r="W15" s="80">
        <f t="shared" si="8"/>
        <v>0</v>
      </c>
      <c r="X15" s="80">
        <f t="shared" si="8"/>
        <v>0</v>
      </c>
      <c r="Y15" s="80">
        <f t="shared" si="8"/>
        <v>0</v>
      </c>
      <c r="Z15" s="80">
        <f t="shared" si="8"/>
        <v>0</v>
      </c>
      <c r="AA15" s="80">
        <f t="shared" si="8"/>
        <v>0</v>
      </c>
      <c r="AB15" s="80">
        <f t="shared" si="8"/>
        <v>0</v>
      </c>
      <c r="AC15" s="80">
        <f t="shared" si="8"/>
        <v>0</v>
      </c>
      <c r="AD15" s="80">
        <f t="shared" si="8"/>
        <v>0</v>
      </c>
      <c r="AE15" s="80">
        <f t="shared" si="8"/>
        <v>0</v>
      </c>
      <c r="AF15" s="82">
        <f t="shared" si="8"/>
        <v>0</v>
      </c>
      <c r="AG15" s="84">
        <f t="shared" ref="AG15" si="9">SUM(AG7:AG13)</f>
        <v>0</v>
      </c>
      <c r="AH15" s="84">
        <f t="shared" si="6"/>
        <v>0</v>
      </c>
      <c r="AI15" s="84">
        <f t="shared" si="2"/>
        <v>2319523.75</v>
      </c>
      <c r="AJ15" s="54"/>
      <c r="AK15" s="14"/>
      <c r="AL15" s="5"/>
      <c r="AM15" s="5"/>
      <c r="AN15" s="5"/>
      <c r="AO15" s="5"/>
      <c r="AP15" s="14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</row>
    <row r="16" spans="1:260">
      <c r="A16" s="42" t="s">
        <v>506</v>
      </c>
      <c r="B16" s="99"/>
      <c r="C16" s="100"/>
      <c r="D16" s="100"/>
      <c r="E16" s="101"/>
      <c r="F16" s="99"/>
      <c r="G16" s="101"/>
      <c r="H16" s="99"/>
      <c r="I16" s="100"/>
      <c r="J16" s="100"/>
      <c r="K16" s="102"/>
      <c r="L16" s="100"/>
      <c r="M16" s="101"/>
      <c r="N16" s="103"/>
      <c r="O16" s="99"/>
      <c r="P16" s="100"/>
      <c r="Q16" s="101"/>
      <c r="R16" s="99"/>
      <c r="S16" s="104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1"/>
      <c r="AG16" s="103"/>
      <c r="AH16" s="103"/>
      <c r="AI16" s="103">
        <f t="shared" si="2"/>
        <v>0</v>
      </c>
      <c r="AJ16" s="53"/>
      <c r="AK16" s="14"/>
      <c r="AL16" s="5"/>
      <c r="AM16" s="5"/>
      <c r="AN16" s="5"/>
      <c r="AO16" s="5"/>
      <c r="AP16" s="14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</row>
    <row r="17" spans="1:260">
      <c r="A17" s="42" t="s">
        <v>507</v>
      </c>
      <c r="B17" s="99"/>
      <c r="C17" s="100"/>
      <c r="D17" s="100"/>
      <c r="E17" s="101"/>
      <c r="F17" s="99"/>
      <c r="G17" s="101"/>
      <c r="H17" s="99"/>
      <c r="I17" s="100"/>
      <c r="J17" s="100"/>
      <c r="K17" s="102"/>
      <c r="L17" s="100"/>
      <c r="M17" s="101"/>
      <c r="N17" s="103"/>
      <c r="O17" s="99"/>
      <c r="P17" s="100"/>
      <c r="Q17" s="101"/>
      <c r="R17" s="99"/>
      <c r="S17" s="104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1"/>
      <c r="AG17" s="103"/>
      <c r="AH17" s="103"/>
      <c r="AI17" s="103">
        <f t="shared" si="2"/>
        <v>0</v>
      </c>
      <c r="AJ17" s="54"/>
      <c r="AK17" s="14"/>
      <c r="AL17" s="5"/>
      <c r="AM17" s="5"/>
      <c r="AN17" s="5"/>
      <c r="AO17" s="5"/>
      <c r="AP17" s="14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</row>
    <row r="18" spans="1:260">
      <c r="A18" s="46" t="s">
        <v>508</v>
      </c>
      <c r="B18" s="118">
        <f>SUM(B16:B17)</f>
        <v>0</v>
      </c>
      <c r="C18" s="119">
        <f t="shared" ref="C18:AH18" si="10">SUM(C16:C17)</f>
        <v>0</v>
      </c>
      <c r="D18" s="119">
        <f t="shared" si="10"/>
        <v>0</v>
      </c>
      <c r="E18" s="120">
        <f t="shared" si="10"/>
        <v>0</v>
      </c>
      <c r="F18" s="118">
        <f t="shared" si="10"/>
        <v>0</v>
      </c>
      <c r="G18" s="120">
        <f t="shared" si="10"/>
        <v>0</v>
      </c>
      <c r="H18" s="118">
        <f t="shared" si="10"/>
        <v>0</v>
      </c>
      <c r="I18" s="119">
        <f t="shared" si="10"/>
        <v>0</v>
      </c>
      <c r="J18" s="119">
        <f t="shared" si="10"/>
        <v>0</v>
      </c>
      <c r="K18" s="121">
        <f t="shared" si="10"/>
        <v>0</v>
      </c>
      <c r="L18" s="119">
        <f>SUM(L16:L17)</f>
        <v>0</v>
      </c>
      <c r="M18" s="120">
        <f>SUM(M16:M17)</f>
        <v>0</v>
      </c>
      <c r="N18" s="122">
        <f t="shared" si="10"/>
        <v>0</v>
      </c>
      <c r="O18" s="118">
        <f t="shared" si="10"/>
        <v>0</v>
      </c>
      <c r="P18" s="119">
        <f t="shared" si="10"/>
        <v>0</v>
      </c>
      <c r="Q18" s="120">
        <f t="shared" si="10"/>
        <v>0</v>
      </c>
      <c r="R18" s="118">
        <f t="shared" ref="R18:S18" si="11">SUM(R16:R17)</f>
        <v>0</v>
      </c>
      <c r="S18" s="123">
        <f t="shared" si="11"/>
        <v>0</v>
      </c>
      <c r="T18" s="119">
        <f t="shared" ref="T18:AF18" si="12">SUM(T16:T17)</f>
        <v>0</v>
      </c>
      <c r="U18" s="119">
        <f t="shared" si="12"/>
        <v>0</v>
      </c>
      <c r="V18" s="119">
        <f t="shared" si="12"/>
        <v>0</v>
      </c>
      <c r="W18" s="119">
        <f t="shared" si="12"/>
        <v>0</v>
      </c>
      <c r="X18" s="119">
        <f t="shared" si="12"/>
        <v>0</v>
      </c>
      <c r="Y18" s="119">
        <f t="shared" si="12"/>
        <v>0</v>
      </c>
      <c r="Z18" s="119">
        <f t="shared" si="12"/>
        <v>0</v>
      </c>
      <c r="AA18" s="119">
        <f t="shared" si="12"/>
        <v>0</v>
      </c>
      <c r="AB18" s="119">
        <f t="shared" si="12"/>
        <v>0</v>
      </c>
      <c r="AC18" s="119">
        <f t="shared" si="12"/>
        <v>0</v>
      </c>
      <c r="AD18" s="119">
        <f t="shared" si="12"/>
        <v>0</v>
      </c>
      <c r="AE18" s="119">
        <f t="shared" si="12"/>
        <v>0</v>
      </c>
      <c r="AF18" s="120">
        <f t="shared" si="12"/>
        <v>0</v>
      </c>
      <c r="AG18" s="122">
        <f t="shared" ref="AG18" si="13">SUM(AG16:AG17)</f>
        <v>0</v>
      </c>
      <c r="AH18" s="122">
        <f t="shared" si="10"/>
        <v>0</v>
      </c>
      <c r="AI18" s="122">
        <f t="shared" si="2"/>
        <v>0</v>
      </c>
      <c r="AJ18" s="54"/>
      <c r="AK18" s="14"/>
      <c r="AL18" s="14"/>
      <c r="AM18" s="14"/>
      <c r="AN18" s="14"/>
      <c r="AO18" s="14"/>
      <c r="AP18" s="14"/>
      <c r="AQ18" s="14"/>
      <c r="AR18" s="14"/>
      <c r="AS18" s="14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</row>
    <row r="19" spans="1:260">
      <c r="A19" s="41" t="s">
        <v>506</v>
      </c>
      <c r="B19" s="93">
        <f>SUMIF(SAPﾃﾞｰﾀ貼付!$D:$D,科目マスタ!$B$2,SAPﾃﾞｰﾀ貼付!G:G)+SUMIF(SAPﾃﾞｰﾀ貼付!$D:$D,科目マスタ!$B$121,SAPﾃﾞｰﾀ貼付!G:G)</f>
        <v>56503.88</v>
      </c>
      <c r="C19" s="94">
        <f>SUMIF(SAPﾃﾞｰﾀ貼付!$D:$D,科目マスタ!$B$2,SAPﾃﾞｰﾀ貼付!H:H)+SUMIF(SAPﾃﾞｰﾀ貼付!$D:$D,科目マスタ!$B$121,SAPﾃﾞｰﾀ貼付!H:H)</f>
        <v>119578.88</v>
      </c>
      <c r="D19" s="94">
        <f>SUMIF(SAPﾃﾞｰﾀ貼付!$D:$D,科目マスタ!$B$2,SAPﾃﾞｰﾀ貼付!I:I)+SUMIF(SAPﾃﾞｰﾀ貼付!$D:$D,科目マスタ!$B$121,SAPﾃﾞｰﾀ貼付!I:I)</f>
        <v>157663</v>
      </c>
      <c r="E19" s="95">
        <f>SUMIF(SAPﾃﾞｰﾀ貼付!$D:$D,科目マスタ!$B$2,SAPﾃﾞｰﾀ貼付!J:J)+SUMIF(SAPﾃﾞｰﾀ貼付!$D:$D,科目マスタ!$B$121,SAPﾃﾞｰﾀ貼付!J:J)</f>
        <v>0</v>
      </c>
      <c r="F19" s="93">
        <f>SUMIF(SAPﾃﾞｰﾀ貼付!$D:$D,科目マスタ!$B$2,SAPﾃﾞｰﾀ貼付!K:K)+SUMIF(SAPﾃﾞｰﾀ貼付!$D:$D,科目マスタ!$B$121,SAPﾃﾞｰﾀ貼付!K:K)</f>
        <v>142310.10999999999</v>
      </c>
      <c r="G19" s="95">
        <f>SUMIF(SAPﾃﾞｰﾀ貼付!$D:$D,科目マスタ!$B$2,SAPﾃﾞｰﾀ貼付!L:L)+SUMIF(SAPﾃﾞｰﾀ貼付!$D:$D,科目マスタ!$B$121,SAPﾃﾞｰﾀ貼付!L:L)</f>
        <v>231434.97</v>
      </c>
      <c r="H19" s="93">
        <f>SUMIF(SAPﾃﾞｰﾀ貼付!$D:$D,科目マスタ!$B$2,SAPﾃﾞｰﾀ貼付!M:M)+SUMIF(SAPﾃﾞｰﾀ貼付!$D:$D,科目マスタ!$B$121,SAPﾃﾞｰﾀ貼付!M:M)+AT19</f>
        <v>758493.85</v>
      </c>
      <c r="I19" s="94">
        <f>SUMIF(SAPﾃﾞｰﾀ貼付!$D:$D,科目マスタ!$B$2,SAPﾃﾞｰﾀ貼付!N:N)+SUMIF(SAPﾃﾞｰﾀ貼付!$D:$D,科目マスタ!$B$121,SAPﾃﾞｰﾀ貼付!N:N)</f>
        <v>0</v>
      </c>
      <c r="J19" s="94">
        <f>SUMIF(SAPﾃﾞｰﾀ貼付!$D:$D,科目マスタ!$B$2,SAPﾃﾞｰﾀ貼付!O:O)+SUMIF(SAPﾃﾞｰﾀ貼付!$D:$D,科目マスタ!$B$121,SAPﾃﾞｰﾀ貼付!O:O)</f>
        <v>87614.54</v>
      </c>
      <c r="K19" s="96">
        <f>SUMIF(SAPﾃﾞｰﾀ貼付!$D:$D,科目マスタ!$B$2,SAPﾃﾞｰﾀ貼付!P:P)+SUMIF(SAPﾃﾞｰﾀ貼付!$D:$D,科目マスタ!$B$121,SAPﾃﾞｰﾀ貼付!P:P)</f>
        <v>0</v>
      </c>
      <c r="L19" s="94">
        <f>SUMIF(SAPﾃﾞｰﾀ貼付!$D:$D,科目マスタ!$B$2,SAPﾃﾞｰﾀ貼付!Q:Q)+SUMIF(SAPﾃﾞｰﾀ貼付!$D:$D,科目マスタ!$B$121,SAPﾃﾞｰﾀ貼付!Q:Q)</f>
        <v>0</v>
      </c>
      <c r="M19" s="95">
        <f>SUMIF(SAPﾃﾞｰﾀ貼付!$D:$D,科目マスタ!$B$2,SAPﾃﾞｰﾀ貼付!R:R)+SUMIF(SAPﾃﾞｰﾀ貼付!$D:$D,科目マスタ!$B$121,SAPﾃﾞｰﾀ貼付!R:R)</f>
        <v>0</v>
      </c>
      <c r="N19" s="97">
        <f>SUMIF(SAPﾃﾞｰﾀ貼付!$D:$D,科目マスタ!$B$2,SAPﾃﾞｰﾀ貼付!S:S)+SUMIF(SAPﾃﾞｰﾀ貼付!$D:$D,科目マスタ!$B$121,SAPﾃﾞｰﾀ貼付!S:S)</f>
        <v>0</v>
      </c>
      <c r="O19" s="93">
        <f t="shared" ref="O19:O20" si="14">AK19+AL19+AM19+AN19+AO19</f>
        <v>164226.99</v>
      </c>
      <c r="P19" s="94">
        <f t="shared" ref="P19:P20" si="15">AP19+AQ19+AR19+AS19</f>
        <v>72564.25</v>
      </c>
      <c r="Q19" s="95">
        <f>SUMIF(SAPﾃﾞｰﾀ貼付!$D:$D,科目マスタ!$B$2,SAPﾃﾞｰﾀ貼付!AC:AC)+SUMIF(SAPﾃﾞｰﾀ貼付!$D:$D,科目マスタ!$B$121,SAPﾃﾞｰﾀ貼付!AC:AC)</f>
        <v>0</v>
      </c>
      <c r="R19" s="93">
        <f>SUMIF(SAPﾃﾞｰﾀ貼付!$D:$D,科目マスタ!$B$2,SAPﾃﾞｰﾀ貼付!AD:AD)+SUMIF(SAPﾃﾞｰﾀ貼付!$D:$D,科目マスタ!$B$121,SAPﾃﾞｰﾀ貼付!AD:AD)</f>
        <v>103907.43</v>
      </c>
      <c r="S19" s="98">
        <f>SUMIF(SAPﾃﾞｰﾀ貼付!$D:$D,科目マスタ!$B$2,SAPﾃﾞｰﾀ貼付!AE:AE)+SUMIF(SAPﾃﾞｰﾀ貼付!$D:$D,科目マスタ!$B$121,SAPﾃﾞｰﾀ貼付!AE:AE)</f>
        <v>0</v>
      </c>
      <c r="T19" s="94">
        <f>SUMIF(SAPﾃﾞｰﾀ貼付!$D:$D,科目マスタ!$B$2,SAPﾃﾞｰﾀ貼付!AF:AF)+SUMIF(SAPﾃﾞｰﾀ貼付!$D:$D,科目マスタ!$B$121,SAPﾃﾞｰﾀ貼付!AF:AF)</f>
        <v>0</v>
      </c>
      <c r="U19" s="94">
        <f>SUMIF(SAPﾃﾞｰﾀ貼付!$D:$D,科目マスタ!$B$2,SAPﾃﾞｰﾀ貼付!AG:AG)+SUMIF(SAPﾃﾞｰﾀ貼付!$D:$D,科目マスタ!$B$121,SAPﾃﾞｰﾀ貼付!AG:AG)</f>
        <v>101126.83</v>
      </c>
      <c r="V19" s="94">
        <f>SUMIF(SAPﾃﾞｰﾀ貼付!$D:$D,科目マスタ!$B$2,SAPﾃﾞｰﾀ貼付!AH:AH)+SUMIF(SAPﾃﾞｰﾀ貼付!$D:$D,科目マスタ!$B$121,SAPﾃﾞｰﾀ貼付!AH:AH)</f>
        <v>0</v>
      </c>
      <c r="W19" s="94">
        <f>SUMIF(SAPﾃﾞｰﾀ貼付!$D:$D,科目マスタ!$B$2,SAPﾃﾞｰﾀ貼付!AI:AI)+SUMIF(SAPﾃﾞｰﾀ貼付!$D:$D,科目マスタ!$B$121,SAPﾃﾞｰﾀ貼付!AI:AI)</f>
        <v>153651.81</v>
      </c>
      <c r="X19" s="94">
        <f>SUMIF(SAPﾃﾞｰﾀ貼付!$D:$D,科目マスタ!$B$2,SAPﾃﾞｰﾀ貼付!AJ:AJ)+SUMIF(SAPﾃﾞｰﾀ貼付!$D:$D,科目マスタ!$B$121,SAPﾃﾞｰﾀ貼付!AJ:AJ)</f>
        <v>41509.279999999999</v>
      </c>
      <c r="Y19" s="94">
        <f>SUMIF(SAPﾃﾞｰﾀ貼付!$D:$D,科目マスタ!$B$2,SAPﾃﾞｰﾀ貼付!AK:AK)+SUMIF(SAPﾃﾞｰﾀ貼付!$D:$D,科目マスタ!$B$121,SAPﾃﾞｰﾀ貼付!AK:AK)</f>
        <v>0</v>
      </c>
      <c r="Z19" s="94">
        <f>SUMIF(SAPﾃﾞｰﾀ貼付!$D:$D,科目マスタ!$B$2,SAPﾃﾞｰﾀ貼付!AL:AL)+SUMIF(SAPﾃﾞｰﾀ貼付!$D:$D,科目マスタ!$B$121,SAPﾃﾞｰﾀ貼付!AL:AL)</f>
        <v>234570.44</v>
      </c>
      <c r="AA19" s="94">
        <f>SUMIF(SAPﾃﾞｰﾀ貼付!$D:$D,科目マスタ!$B$2,SAPﾃﾞｰﾀ貼付!AM:AM)+SUMIF(SAPﾃﾞｰﾀ貼付!$D:$D,科目マスタ!$B$121,SAPﾃﾞｰﾀ貼付!AM:AM)</f>
        <v>0</v>
      </c>
      <c r="AB19" s="94">
        <f>SUMIF(SAPﾃﾞｰﾀ貼付!$D:$D,科目マスタ!$B$2,SAPﾃﾞｰﾀ貼付!AN:AN)+SUMIF(SAPﾃﾞｰﾀ貼付!$D:$D,科目マスタ!$B$121,SAPﾃﾞｰﾀ貼付!AN:AN)</f>
        <v>163110.70000000001</v>
      </c>
      <c r="AC19" s="94">
        <f>SUMIF(SAPﾃﾞｰﾀ貼付!$D:$D,科目マスタ!$B$2,SAPﾃﾞｰﾀ貼付!AO:AO)+SUMIF(SAPﾃﾞｰﾀ貼付!$D:$D,科目マスタ!$B$121,SAPﾃﾞｰﾀ貼付!AO:AO)</f>
        <v>0</v>
      </c>
      <c r="AD19" s="94">
        <f>SUMIF(SAPﾃﾞｰﾀ貼付!$D:$D,科目マスタ!$B$2,SAPﾃﾞｰﾀ貼付!AP:AP)+SUMIF(SAPﾃﾞｰﾀ貼付!$D:$D,科目マスタ!$B$121,SAPﾃﾞｰﾀ貼付!AP:AP)</f>
        <v>0</v>
      </c>
      <c r="AE19" s="94">
        <f>SUMIF(SAPﾃﾞｰﾀ貼付!$D:$D,科目マスタ!$B$2,SAPﾃﾞｰﾀ貼付!AQ:AQ)+SUMIF(SAPﾃﾞｰﾀ貼付!$D:$D,科目マスタ!$B$121,SAPﾃﾞｰﾀ貼付!AQ:AQ)</f>
        <v>55372.05</v>
      </c>
      <c r="AF19" s="95">
        <f>SUMIF(SAPﾃﾞｰﾀ貼付!$D:$D,科目マスタ!$B$2,SAPﾃﾞｰﾀ貼付!AR:AR)+SUMIF(SAPﾃﾞｰﾀ貼付!$D:$D,科目マスタ!$B$121,SAPﾃﾞｰﾀ貼付!AR:AR)</f>
        <v>0</v>
      </c>
      <c r="AG19" s="97">
        <f>SUMIF(SAPﾃﾞｰﾀ貼付!$D:$D,科目マスタ!$B$2,SAPﾃﾞｰﾀ貼付!AT:AT)+SUMIF(SAPﾃﾞｰﾀ貼付!$D:$D,科目マスタ!$B$121,SAPﾃﾞｰﾀ貼付!AT:AT)</f>
        <v>53760.62</v>
      </c>
      <c r="AH19" s="97">
        <f t="shared" ref="AH19:AH20" si="16">AU19+AV19</f>
        <v>181892.47999999998</v>
      </c>
      <c r="AI19" s="97">
        <f t="shared" si="2"/>
        <v>2879292.11</v>
      </c>
      <c r="AJ19" s="54"/>
      <c r="AK19" s="14">
        <f>SUMIF(SAPﾃﾞｰﾀ貼付!$D:$D,科目マスタ!$B$2,SAPﾃﾞｰﾀ貼付!T:T)+SUMIF(SAPﾃﾞｰﾀ貼付!$D:$D,科目マスタ!$B$121,SAPﾃﾞｰﾀ貼付!T:T)</f>
        <v>90705.94</v>
      </c>
      <c r="AL19" s="5">
        <f>SUMIF(SAPﾃﾞｰﾀ貼付!$D:$D,科目マスタ!$B$2,SAPﾃﾞｰﾀ貼付!U:U)+SUMIF(SAPﾃﾞｰﾀ貼付!$D:$D,科目マスタ!$B$121,SAPﾃﾞｰﾀ貼付!U:U)</f>
        <v>0</v>
      </c>
      <c r="AM19" s="5">
        <f>SUMIF(SAPﾃﾞｰﾀ貼付!$D:$D,科目マスタ!$B$2,SAPﾃﾞｰﾀ貼付!V:V)+SUMIF(SAPﾃﾞｰﾀ貼付!$D:$D,科目マスタ!$B$121,SAPﾃﾞｰﾀ貼付!V:V)</f>
        <v>0</v>
      </c>
      <c r="AN19" s="5">
        <f>SUMIF(SAPﾃﾞｰﾀ貼付!$D:$D,科目マスタ!$B$2,SAPﾃﾞｰﾀ貼付!W:W)+SUMIF(SAPﾃﾞｰﾀ貼付!$D:$D,科目マスタ!$B$121,SAPﾃﾞｰﾀ貼付!W:W)</f>
        <v>73521.05</v>
      </c>
      <c r="AO19" s="5">
        <f>SUMIF(SAPﾃﾞｰﾀ貼付!$D:$D,科目マスタ!$B$2,SAPﾃﾞｰﾀ貼付!X:X)+SUMIF(SAPﾃﾞｰﾀ貼付!$D:$D,科目マスタ!$B$121,SAPﾃﾞｰﾀ貼付!X:X)</f>
        <v>0</v>
      </c>
      <c r="AP19" s="14">
        <f>SUMIF(SAPﾃﾞｰﾀ貼付!$D:$D,科目マスタ!$B$2,SAPﾃﾞｰﾀ貼付!Y:Y)+SUMIF(SAPﾃﾞｰﾀ貼付!$D:$D,科目マスタ!$B$121,SAPﾃﾞｰﾀ貼付!Y:Y)</f>
        <v>38362.589999999997</v>
      </c>
      <c r="AQ19" s="5">
        <f>SUMIF(SAPﾃﾞｰﾀ貼付!$D:$D,科目マスタ!$B$2,SAPﾃﾞｰﾀ貼付!Z:Z)+SUMIF(SAPﾃﾞｰﾀ貼付!$D:$D,科目マスタ!$B$121,SAPﾃﾞｰﾀ貼付!Z:Z)</f>
        <v>0</v>
      </c>
      <c r="AR19" s="5">
        <f>SUMIF(SAPﾃﾞｰﾀ貼付!$D:$D,科目マスタ!$B$2,SAPﾃﾞｰﾀ貼付!AA:AA)+SUMIF(SAPﾃﾞｰﾀ貼付!$D:$D,科目マスタ!$B$121,SAPﾃﾞｰﾀ貼付!AA:AA)</f>
        <v>0</v>
      </c>
      <c r="AS19" s="5">
        <f>SUMIF(SAPﾃﾞｰﾀ貼付!$D:$D,科目マスタ!$B$2,SAPﾃﾞｰﾀ貼付!AB:AB)+SUMIF(SAPﾃﾞｰﾀ貼付!$D:$D,科目マスタ!$B$121,SAPﾃﾞｰﾀ貼付!AB:AB)</f>
        <v>34201.660000000003</v>
      </c>
      <c r="AT19" s="5">
        <f>SUMIF(SAPﾃﾞｰﾀ貼付!$D:$D,科目マスタ!$B$2,SAPﾃﾞｰﾀ貼付!AS:AS)+SUMIF(SAPﾃﾞｰﾀ貼付!$D:$D,科目マスタ!$B$121,SAPﾃﾞｰﾀ貼付!AS:AS)</f>
        <v>0</v>
      </c>
      <c r="AU19" s="5">
        <f>SUMIF(SAPﾃﾞｰﾀ貼付!$D:$D,科目マスタ!$B$2,SAPﾃﾞｰﾀ貼付!AU:AU)+SUMIF(SAPﾃﾞｰﾀ貼付!$D:$D,科目マスタ!$B$121,SAPﾃﾞｰﾀ貼付!AU:AU)</f>
        <v>109145.29</v>
      </c>
      <c r="AV19" s="5">
        <f>SUMIF(SAPﾃﾞｰﾀ貼付!$D:$D,科目マスタ!$B$2,SAPﾃﾞｰﾀ貼付!AV:AV)+SUMIF(SAPﾃﾞｰﾀ貼付!$D:$D,科目マスタ!$B$121,SAPﾃﾞｰﾀ貼付!AV:AV)</f>
        <v>72747.19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</row>
    <row r="20" spans="1:260">
      <c r="A20" s="41" t="s">
        <v>507</v>
      </c>
      <c r="B20" s="93">
        <f>SUMIF(SAPﾃﾞｰﾀ貼付!$D:$D,科目マスタ!$B$8,SAPﾃﾞｰﾀ貼付!G:G)+SUMIF(SAPﾃﾞｰﾀ貼付!$D:$D,科目マスタ!$B$127,SAPﾃﾞｰﾀ貼付!G:G)</f>
        <v>206618</v>
      </c>
      <c r="C20" s="94">
        <f>SUMIF(SAPﾃﾞｰﾀ貼付!$D:$D,科目マスタ!$B$8,SAPﾃﾞｰﾀ貼付!H:H)+SUMIF(SAPﾃﾞｰﾀ貼付!$D:$D,科目マスタ!$B$127,SAPﾃﾞｰﾀ貼付!H:H)</f>
        <v>74788</v>
      </c>
      <c r="D20" s="94">
        <f>SUMIF(SAPﾃﾞｰﾀ貼付!$D:$D,科目マスタ!$B$8,SAPﾃﾞｰﾀ貼付!I:I)+SUMIF(SAPﾃﾞｰﾀ貼付!$D:$D,科目マスタ!$B$127,SAPﾃﾞｰﾀ貼付!I:I)</f>
        <v>43446</v>
      </c>
      <c r="E20" s="95">
        <f>SUMIF(SAPﾃﾞｰﾀ貼付!$D:$D,科目マスタ!$B$8,SAPﾃﾞｰﾀ貼付!J:J)+SUMIF(SAPﾃﾞｰﾀ貼付!$D:$D,科目マスタ!$B$127,SAPﾃﾞｰﾀ貼付!J:J)</f>
        <v>18561</v>
      </c>
      <c r="F20" s="93">
        <f>SUMIF(SAPﾃﾞｰﾀ貼付!$D:$D,科目マスタ!$B$8,SAPﾃﾞｰﾀ貼付!K:K)+SUMIF(SAPﾃﾞｰﾀ貼付!$D:$D,科目マスタ!$B$127,SAPﾃﾞｰﾀ貼付!K:K)</f>
        <v>98047</v>
      </c>
      <c r="G20" s="95">
        <f>SUMIF(SAPﾃﾞｰﾀ貼付!$D:$D,科目マスタ!$B$8,SAPﾃﾞｰﾀ貼付!L:L)+SUMIF(SAPﾃﾞｰﾀ貼付!$D:$D,科目マスタ!$B$127,SAPﾃﾞｰﾀ貼付!L:L)</f>
        <v>84355</v>
      </c>
      <c r="H20" s="93">
        <f>SUMIF(SAPﾃﾞｰﾀ貼付!$D:$D,科目マスタ!$B$8,SAPﾃﾞｰﾀ貼付!M:M)+SUMIF(SAPﾃﾞｰﾀ貼付!$D:$D,科目マスタ!$B$127,SAPﾃﾞｰﾀ貼付!M:M)+AT20</f>
        <v>263997</v>
      </c>
      <c r="I20" s="94">
        <f>SUMIF(SAPﾃﾞｰﾀ貼付!$D:$D,科目マスタ!$B$8,SAPﾃﾞｰﾀ貼付!N:N)+SUMIF(SAPﾃﾞｰﾀ貼付!$D:$D,科目マスタ!$B$127,SAPﾃﾞｰﾀ貼付!N:N)</f>
        <v>0</v>
      </c>
      <c r="J20" s="94">
        <f>SUMIF(SAPﾃﾞｰﾀ貼付!$D:$D,科目マスタ!$B$8,SAPﾃﾞｰﾀ貼付!O:O)+SUMIF(SAPﾃﾞｰﾀ貼付!$D:$D,科目マスタ!$B$127,SAPﾃﾞｰﾀ貼付!O:O)</f>
        <v>60698</v>
      </c>
      <c r="K20" s="96">
        <f>SUMIF(SAPﾃﾞｰﾀ貼付!$D:$D,科目マスタ!$B$8,SAPﾃﾞｰﾀ貼付!P:P)+SUMIF(SAPﾃﾞｰﾀ貼付!$D:$D,科目マスタ!$B$127,SAPﾃﾞｰﾀ貼付!P:P)</f>
        <v>17713</v>
      </c>
      <c r="L20" s="94">
        <f>SUMIF(SAPﾃﾞｰﾀ貼付!$D:$D,科目マスタ!$B$8,SAPﾃﾞｰﾀ貼付!Q:Q)+SUMIF(SAPﾃﾞｰﾀ貼付!$D:$D,科目マスタ!$B$127,SAPﾃﾞｰﾀ貼付!Q:Q)</f>
        <v>0</v>
      </c>
      <c r="M20" s="95">
        <f>SUMIF(SAPﾃﾞｰﾀ貼付!$D:$D,科目マスタ!$B$8,SAPﾃﾞｰﾀ貼付!R:R)+SUMIF(SAPﾃﾞｰﾀ貼付!$D:$D,科目マスタ!$B$127,SAPﾃﾞｰﾀ貼付!R:R)</f>
        <v>0</v>
      </c>
      <c r="N20" s="97">
        <f>SUMIF(SAPﾃﾞｰﾀ貼付!$D:$D,科目マスタ!$B$8,SAPﾃﾞｰﾀ貼付!S:S)+SUMIF(SAPﾃﾞｰﾀ貼付!$D:$D,科目マスタ!$B$127,SAPﾃﾞｰﾀ貼付!S:S)</f>
        <v>0</v>
      </c>
      <c r="O20" s="93">
        <f t="shared" si="14"/>
        <v>135122</v>
      </c>
      <c r="P20" s="94">
        <f t="shared" si="15"/>
        <v>42487</v>
      </c>
      <c r="Q20" s="95">
        <f>SUMIF(SAPﾃﾞｰﾀ貼付!$D:$D,科目マスタ!$B$8,SAPﾃﾞｰﾀ貼付!AC:AC)+SUMIF(SAPﾃﾞｰﾀ貼付!$D:$D,科目マスタ!$B$127,SAPﾃﾞｰﾀ貼付!AC:AC)</f>
        <v>5885</v>
      </c>
      <c r="R20" s="93">
        <f>SUMIF(SAPﾃﾞｰﾀ貼付!$D:$D,科目マスタ!$B$8,SAPﾃﾞｰﾀ貼付!AD:AD)+SUMIF(SAPﾃﾞｰﾀ貼付!$D:$D,科目マスタ!$B$127,SAPﾃﾞｰﾀ貼付!AD:AD)</f>
        <v>19094</v>
      </c>
      <c r="S20" s="98">
        <f>SUMIF(SAPﾃﾞｰﾀ貼付!$D:$D,科目マスタ!$B$8,SAPﾃﾞｰﾀ貼付!AE:AE)+SUMIF(SAPﾃﾞｰﾀ貼付!$D:$D,科目マスタ!$B$127,SAPﾃﾞｰﾀ貼付!AE:AE)</f>
        <v>0</v>
      </c>
      <c r="T20" s="94">
        <f>SUMIF(SAPﾃﾞｰﾀ貼付!$D:$D,科目マスタ!$B$8,SAPﾃﾞｰﾀ貼付!AF:AF)+SUMIF(SAPﾃﾞｰﾀ貼付!$D:$D,科目マスタ!$B$127,SAPﾃﾞｰﾀ貼付!AF:AF)</f>
        <v>128976</v>
      </c>
      <c r="U20" s="94">
        <f>SUMIF(SAPﾃﾞｰﾀ貼付!$D:$D,科目マスタ!$B$8,SAPﾃﾞｰﾀ貼付!AG:AG)+SUMIF(SAPﾃﾞｰﾀ貼付!$D:$D,科目マスタ!$B$127,SAPﾃﾞｰﾀ貼付!AG:AG)</f>
        <v>101985</v>
      </c>
      <c r="V20" s="94">
        <f>SUMIF(SAPﾃﾞｰﾀ貼付!$D:$D,科目マスタ!$B$8,SAPﾃﾞｰﾀ貼付!AH:AH)+SUMIF(SAPﾃﾞｰﾀ貼付!$D:$D,科目マスタ!$B$127,SAPﾃﾞｰﾀ貼付!AH:AH)</f>
        <v>59118</v>
      </c>
      <c r="W20" s="94">
        <f>SUMIF(SAPﾃﾞｰﾀ貼付!$D:$D,科目マスタ!$B$8,SAPﾃﾞｰﾀ貼付!AI:AI)+SUMIF(SAPﾃﾞｰﾀ貼付!$D:$D,科目マスタ!$B$127,SAPﾃﾞｰﾀ貼付!AI:AI)</f>
        <v>102181</v>
      </c>
      <c r="X20" s="94">
        <f>SUMIF(SAPﾃﾞｰﾀ貼付!$D:$D,科目マスタ!$B$8,SAPﾃﾞｰﾀ貼付!AJ:AJ)+SUMIF(SAPﾃﾞｰﾀ貼付!$D:$D,科目マスタ!$B$127,SAPﾃﾞｰﾀ貼付!AJ:AJ)</f>
        <v>0</v>
      </c>
      <c r="Y20" s="94">
        <f>SUMIF(SAPﾃﾞｰﾀ貼付!$D:$D,科目マスタ!$B$8,SAPﾃﾞｰﾀ貼付!AK:AK)+SUMIF(SAPﾃﾞｰﾀ貼付!$D:$D,科目マスタ!$B$127,SAPﾃﾞｰﾀ貼付!AK:AK)</f>
        <v>0</v>
      </c>
      <c r="Z20" s="94">
        <f>SUMIF(SAPﾃﾞｰﾀ貼付!$D:$D,科目マスタ!$B$8,SAPﾃﾞｰﾀ貼付!AL:AL)+SUMIF(SAPﾃﾞｰﾀ貼付!$D:$D,科目マスタ!$B$127,SAPﾃﾞｰﾀ貼付!AL:AL)</f>
        <v>105217</v>
      </c>
      <c r="AA20" s="94">
        <f>SUMIF(SAPﾃﾞｰﾀ貼付!$D:$D,科目マスタ!$B$8,SAPﾃﾞｰﾀ貼付!AM:AM)+SUMIF(SAPﾃﾞｰﾀ貼付!$D:$D,科目マスタ!$B$127,SAPﾃﾞｰﾀ貼付!AM:AM)</f>
        <v>0</v>
      </c>
      <c r="AB20" s="94">
        <f>SUMIF(SAPﾃﾞｰﾀ貼付!$D:$D,科目マスタ!$B$8,SAPﾃﾞｰﾀ貼付!AN:AN)+SUMIF(SAPﾃﾞｰﾀ貼付!$D:$D,科目マスタ!$B$127,SAPﾃﾞｰﾀ貼付!AN:AN)</f>
        <v>0</v>
      </c>
      <c r="AC20" s="94">
        <f>SUMIF(SAPﾃﾞｰﾀ貼付!$D:$D,科目マスタ!$B$8,SAPﾃﾞｰﾀ貼付!AO:AO)+SUMIF(SAPﾃﾞｰﾀ貼付!$D:$D,科目マスタ!$B$127,SAPﾃﾞｰﾀ貼付!AO:AO)</f>
        <v>215614</v>
      </c>
      <c r="AD20" s="94">
        <f>SUMIF(SAPﾃﾞｰﾀ貼付!$D:$D,科目マスタ!$B$8,SAPﾃﾞｰﾀ貼付!AP:AP)+SUMIF(SAPﾃﾞｰﾀ貼付!$D:$D,科目マスタ!$B$127,SAPﾃﾞｰﾀ貼付!AP:AP)</f>
        <v>122558</v>
      </c>
      <c r="AE20" s="94">
        <f>SUMIF(SAPﾃﾞｰﾀ貼付!$D:$D,科目マスタ!$B$8,SAPﾃﾞｰﾀ貼付!AQ:AQ)+SUMIF(SAPﾃﾞｰﾀ貼付!$D:$D,科目マスタ!$B$127,SAPﾃﾞｰﾀ貼付!AQ:AQ)</f>
        <v>20685</v>
      </c>
      <c r="AF20" s="95">
        <f>SUMIF(SAPﾃﾞｰﾀ貼付!$D:$D,科目マスタ!$B$8,SAPﾃﾞｰﾀ貼付!AR:AR)+SUMIF(SAPﾃﾞｰﾀ貼付!$D:$D,科目マスタ!$B$127,SAPﾃﾞｰﾀ貼付!AR:AR)</f>
        <v>0</v>
      </c>
      <c r="AG20" s="97">
        <f>SUMIF(SAPﾃﾞｰﾀ貼付!$D:$D,科目マスタ!$B$8,SAPﾃﾞｰﾀ貼付!AT:AT)+SUMIF(SAPﾃﾞｰﾀ貼付!$D:$D,科目マスタ!$B$127,SAPﾃﾞｰﾀ貼付!AT:AT)</f>
        <v>0</v>
      </c>
      <c r="AH20" s="97">
        <f t="shared" si="16"/>
        <v>24550</v>
      </c>
      <c r="AI20" s="97">
        <f t="shared" si="2"/>
        <v>1951695</v>
      </c>
      <c r="AJ20" s="54"/>
      <c r="AK20" s="14">
        <f>SUMIF(SAPﾃﾞｰﾀ貼付!$D:$D,科目マスタ!$B$8,SAPﾃﾞｰﾀ貼付!T:T)+SUMIF(SAPﾃﾞｰﾀ貼付!$D:$D,科目マスタ!$B$127,SAPﾃﾞｰﾀ貼付!T:T)</f>
        <v>128281</v>
      </c>
      <c r="AL20" s="5">
        <f>SUMIF(SAPﾃﾞｰﾀ貼付!$D:$D,科目マスタ!$B$8,SAPﾃﾞｰﾀ貼付!U:U)+SUMIF(SAPﾃﾞｰﾀ貼付!$D:$D,科目マスタ!$B$127,SAPﾃﾞｰﾀ貼付!U:U)</f>
        <v>0</v>
      </c>
      <c r="AM20" s="5">
        <f>SUMIF(SAPﾃﾞｰﾀ貼付!$D:$D,科目マスタ!$B$8,SAPﾃﾞｰﾀ貼付!V:V)+SUMIF(SAPﾃﾞｰﾀ貼付!$D:$D,科目マスタ!$B$127,SAPﾃﾞｰﾀ貼付!V:V)</f>
        <v>0</v>
      </c>
      <c r="AN20" s="5">
        <f>SUMIF(SAPﾃﾞｰﾀ貼付!$D:$D,科目マスタ!$B$8,SAPﾃﾞｰﾀ貼付!W:W)+SUMIF(SAPﾃﾞｰﾀ貼付!$D:$D,科目マスタ!$B$127,SAPﾃﾞｰﾀ貼付!W:W)</f>
        <v>6841</v>
      </c>
      <c r="AO20" s="5">
        <f>SUMIF(SAPﾃﾞｰﾀ貼付!$D:$D,科目マスタ!$B$8,SAPﾃﾞｰﾀ貼付!X:X)+SUMIF(SAPﾃﾞｰﾀ貼付!$D:$D,科目マスタ!$B$127,SAPﾃﾞｰﾀ貼付!X:X)</f>
        <v>0</v>
      </c>
      <c r="AP20" s="14">
        <f>SUMIF(SAPﾃﾞｰﾀ貼付!$D:$D,科目マスタ!$B$8,SAPﾃﾞｰﾀ貼付!Y:Y)+SUMIF(SAPﾃﾞｰﾀ貼付!$D:$D,科目マスタ!$B$127,SAPﾃﾞｰﾀ貼付!Y:Y)</f>
        <v>31072</v>
      </c>
      <c r="AQ20" s="5">
        <f>SUMIF(SAPﾃﾞｰﾀ貼付!$D:$D,科目マスタ!$B$8,SAPﾃﾞｰﾀ貼付!Z:Z)+SUMIF(SAPﾃﾞｰﾀ貼付!$D:$D,科目マスタ!$B$127,SAPﾃﾞｰﾀ貼付!Z:Z)</f>
        <v>0</v>
      </c>
      <c r="AR20" s="5">
        <f>SUMIF(SAPﾃﾞｰﾀ貼付!$D:$D,科目マスタ!$B$8,SAPﾃﾞｰﾀ貼付!AA:AA)+SUMIF(SAPﾃﾞｰﾀ貼付!$D:$D,科目マスタ!$B$127,SAPﾃﾞｰﾀ貼付!AA:AA)</f>
        <v>0</v>
      </c>
      <c r="AS20" s="5">
        <f>SUMIF(SAPﾃﾞｰﾀ貼付!$D:$D,科目マスタ!$B$8,SAPﾃﾞｰﾀ貼付!AB:AB)+SUMIF(SAPﾃﾞｰﾀ貼付!$D:$D,科目マスタ!$B$127,SAPﾃﾞｰﾀ貼付!AB:AB)</f>
        <v>11415</v>
      </c>
      <c r="AT20" s="5">
        <f>SUMIF(SAPﾃﾞｰﾀ貼付!$D:$D,科目マスタ!$B$8,SAPﾃﾞｰﾀ貼付!AS:AS)+SUMIF(SAPﾃﾞｰﾀ貼付!$D:$D,科目マスタ!$B$127,SAPﾃﾞｰﾀ貼付!AS:AS)</f>
        <v>0</v>
      </c>
      <c r="AU20" s="5">
        <f>SUMIF(SAPﾃﾞｰﾀ貼付!$D:$D,科目マスタ!$B$8,SAPﾃﾞｰﾀ貼付!AU:AU)+SUMIF(SAPﾃﾞｰﾀ貼付!$D:$D,科目マスタ!$B$127,SAPﾃﾞｰﾀ貼付!AU:AU)</f>
        <v>6050</v>
      </c>
      <c r="AV20" s="5">
        <f>SUMIF(SAPﾃﾞｰﾀ貼付!$D:$D,科目マスタ!$B$8,SAPﾃﾞｰﾀ貼付!AV:AV)+SUMIF(SAPﾃﾞｰﾀ貼付!$D:$D,科目マスタ!$B$127,SAPﾃﾞｰﾀ貼付!AV:AV)</f>
        <v>18500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</row>
    <row r="21" spans="1:260">
      <c r="A21" s="47" t="s">
        <v>509</v>
      </c>
      <c r="B21" s="124">
        <f>SUM(B19:B20)</f>
        <v>263121.88</v>
      </c>
      <c r="C21" s="125">
        <f t="shared" ref="C21:AH21" si="17">SUM(C19:C20)</f>
        <v>194366.88</v>
      </c>
      <c r="D21" s="125">
        <f t="shared" si="17"/>
        <v>201109</v>
      </c>
      <c r="E21" s="126">
        <f t="shared" si="17"/>
        <v>18561</v>
      </c>
      <c r="F21" s="124">
        <f t="shared" si="17"/>
        <v>240357.11</v>
      </c>
      <c r="G21" s="126">
        <f t="shared" si="17"/>
        <v>315789.96999999997</v>
      </c>
      <c r="H21" s="124">
        <f t="shared" si="17"/>
        <v>1022490.85</v>
      </c>
      <c r="I21" s="125">
        <f t="shared" si="17"/>
        <v>0</v>
      </c>
      <c r="J21" s="125">
        <f t="shared" si="17"/>
        <v>148312.53999999998</v>
      </c>
      <c r="K21" s="127">
        <f t="shared" si="17"/>
        <v>17713</v>
      </c>
      <c r="L21" s="125">
        <f>SUM(L19:L20)</f>
        <v>0</v>
      </c>
      <c r="M21" s="126">
        <f>SUM(M19:M20)</f>
        <v>0</v>
      </c>
      <c r="N21" s="128">
        <f t="shared" si="17"/>
        <v>0</v>
      </c>
      <c r="O21" s="124">
        <f t="shared" si="17"/>
        <v>299348.99</v>
      </c>
      <c r="P21" s="125">
        <f t="shared" si="17"/>
        <v>115051.25</v>
      </c>
      <c r="Q21" s="126">
        <f t="shared" ref="Q21:R21" si="18">SUM(Q19:Q20)</f>
        <v>5885</v>
      </c>
      <c r="R21" s="124">
        <f t="shared" si="18"/>
        <v>123001.43</v>
      </c>
      <c r="S21" s="129">
        <f t="shared" ref="S21" si="19">SUM(S19:S20)</f>
        <v>0</v>
      </c>
      <c r="T21" s="125">
        <f t="shared" ref="T21:AF21" si="20">SUM(T19:T20)</f>
        <v>128976</v>
      </c>
      <c r="U21" s="125">
        <f t="shared" si="20"/>
        <v>203111.83000000002</v>
      </c>
      <c r="V21" s="125">
        <f t="shared" si="20"/>
        <v>59118</v>
      </c>
      <c r="W21" s="125">
        <f t="shared" si="20"/>
        <v>255832.81</v>
      </c>
      <c r="X21" s="125">
        <f t="shared" si="20"/>
        <v>41509.279999999999</v>
      </c>
      <c r="Y21" s="125">
        <f t="shared" si="20"/>
        <v>0</v>
      </c>
      <c r="Z21" s="125">
        <f t="shared" si="20"/>
        <v>339787.44</v>
      </c>
      <c r="AA21" s="125">
        <f t="shared" si="20"/>
        <v>0</v>
      </c>
      <c r="AB21" s="125">
        <f t="shared" si="20"/>
        <v>163110.70000000001</v>
      </c>
      <c r="AC21" s="125">
        <f t="shared" si="20"/>
        <v>215614</v>
      </c>
      <c r="AD21" s="125">
        <f t="shared" si="20"/>
        <v>122558</v>
      </c>
      <c r="AE21" s="125">
        <f t="shared" si="20"/>
        <v>76057.05</v>
      </c>
      <c r="AF21" s="126">
        <f t="shared" si="20"/>
        <v>0</v>
      </c>
      <c r="AG21" s="128">
        <f t="shared" ref="AG21" si="21">SUM(AG19:AG20)</f>
        <v>53760.62</v>
      </c>
      <c r="AH21" s="128">
        <f t="shared" si="17"/>
        <v>206442.47999999998</v>
      </c>
      <c r="AI21" s="128">
        <f t="shared" si="2"/>
        <v>4830987.1099999994</v>
      </c>
      <c r="AJ21" s="54"/>
      <c r="AK21" s="14">
        <f>SUM(AK19:AK20)</f>
        <v>218986.94</v>
      </c>
      <c r="AL21" s="5">
        <f t="shared" ref="AL21:AV21" si="22">SUM(AL19:AL20)</f>
        <v>0</v>
      </c>
      <c r="AM21" s="5">
        <f t="shared" si="22"/>
        <v>0</v>
      </c>
      <c r="AN21" s="5">
        <f t="shared" si="22"/>
        <v>80362.05</v>
      </c>
      <c r="AO21" s="5">
        <f t="shared" si="22"/>
        <v>0</v>
      </c>
      <c r="AP21" s="14">
        <f t="shared" si="22"/>
        <v>69434.59</v>
      </c>
      <c r="AQ21" s="5">
        <f t="shared" si="22"/>
        <v>0</v>
      </c>
      <c r="AR21" s="5">
        <f t="shared" si="22"/>
        <v>0</v>
      </c>
      <c r="AS21" s="5">
        <f t="shared" si="22"/>
        <v>45616.66</v>
      </c>
      <c r="AT21" s="5">
        <f t="shared" si="22"/>
        <v>0</v>
      </c>
      <c r="AU21" s="5">
        <f t="shared" si="22"/>
        <v>115195.29</v>
      </c>
      <c r="AV21" s="5">
        <f t="shared" si="22"/>
        <v>91247.19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</row>
    <row r="22" spans="1:260">
      <c r="A22" s="41" t="s">
        <v>69</v>
      </c>
      <c r="B22" s="93">
        <f>SUMIF(SAPﾃﾞｰﾀ貼付!$D:$D,科目マスタ!$B$7,SAPﾃﾞｰﾀ貼付!G:G)+SUMIF(SAPﾃﾞｰﾀ貼付!$D:$D,科目マスタ!$B$126,SAPﾃﾞｰﾀ貼付!G:G)</f>
        <v>10895.28</v>
      </c>
      <c r="C22" s="94">
        <f>SUMIF(SAPﾃﾞｰﾀ貼付!$D:$D,科目マスタ!$B$7,SAPﾃﾞｰﾀ貼付!H:H)+SUMIF(SAPﾃﾞｰﾀ貼付!$D:$D,科目マスタ!$B$126,SAPﾃﾞｰﾀ貼付!H:H)</f>
        <v>7004</v>
      </c>
      <c r="D22" s="94">
        <f>SUMIF(SAPﾃﾞｰﾀ貼付!$D:$D,科目マスタ!$B$7,SAPﾃﾞｰﾀ貼付!I:I)+SUMIF(SAPﾃﾞｰﾀ貼付!$D:$D,科目マスタ!$B$126,SAPﾃﾞｰﾀ貼付!I:I)</f>
        <v>783</v>
      </c>
      <c r="E22" s="95">
        <f>SUMIF(SAPﾃﾞｰﾀ貼付!$D:$D,科目マスタ!$B$7,SAPﾃﾞｰﾀ貼付!J:J)+SUMIF(SAPﾃﾞｰﾀ貼付!$D:$D,科目マスタ!$B$126,SAPﾃﾞｰﾀ貼付!J:J)</f>
        <v>0</v>
      </c>
      <c r="F22" s="93">
        <f>SUMIF(SAPﾃﾞｰﾀ貼付!$D:$D,科目マスタ!$B$7,SAPﾃﾞｰﾀ貼付!K:K)+SUMIF(SAPﾃﾞｰﾀ貼付!$D:$D,科目マスタ!$B$126,SAPﾃﾞｰﾀ貼付!K:K)</f>
        <v>595</v>
      </c>
      <c r="G22" s="95">
        <f>SUMIF(SAPﾃﾞｰﾀ貼付!$D:$D,科目マスタ!$B$7,SAPﾃﾞｰﾀ貼付!L:L)+SUMIF(SAPﾃﾞｰﾀ貼付!$D:$D,科目マスタ!$B$126,SAPﾃﾞｰﾀ貼付!L:L)</f>
        <v>11379.28</v>
      </c>
      <c r="H22" s="93">
        <f>SUMIF(SAPﾃﾞｰﾀ貼付!$D:$D,科目マスタ!$B$7,SAPﾃﾞｰﾀ貼付!M:M)+SUMIF(SAPﾃﾞｰﾀ貼付!$D:$D,科目マスタ!$B$126,SAPﾃﾞｰﾀ貼付!M:M)+AT22</f>
        <v>4924</v>
      </c>
      <c r="I22" s="94">
        <f>SUMIF(SAPﾃﾞｰﾀ貼付!$D:$D,科目マスタ!$B$7,SAPﾃﾞｰﾀ貼付!N:N)+SUMIF(SAPﾃﾞｰﾀ貼付!$D:$D,科目マスタ!$B$126,SAPﾃﾞｰﾀ貼付!N:N)</f>
        <v>0</v>
      </c>
      <c r="J22" s="94">
        <f>SUMIF(SAPﾃﾞｰﾀ貼付!$D:$D,科目マスタ!$B$7,SAPﾃﾞｰﾀ貼付!O:O)+SUMIF(SAPﾃﾞｰﾀ貼付!$D:$D,科目マスタ!$B$126,SAPﾃﾞｰﾀ貼付!O:O)</f>
        <v>1710</v>
      </c>
      <c r="K22" s="96">
        <f>SUMIF(SAPﾃﾞｰﾀ貼付!$D:$D,科目マスタ!$B$7,SAPﾃﾞｰﾀ貼付!P:P)+SUMIF(SAPﾃﾞｰﾀ貼付!$D:$D,科目マスタ!$B$126,SAPﾃﾞｰﾀ貼付!P:P)</f>
        <v>1195</v>
      </c>
      <c r="L22" s="94">
        <f>SUMIF(SAPﾃﾞｰﾀ貼付!$D:$D,科目マスタ!$B$7,SAPﾃﾞｰﾀ貼付!Q:Q)+SUMIF(SAPﾃﾞｰﾀ貼付!$D:$D,科目マスタ!$B$126,SAPﾃﾞｰﾀ貼付!Q:Q)</f>
        <v>0</v>
      </c>
      <c r="M22" s="95">
        <f>SUMIF(SAPﾃﾞｰﾀ貼付!$D:$D,科目マスタ!$B$7,SAPﾃﾞｰﾀ貼付!R:R)+SUMIF(SAPﾃﾞｰﾀ貼付!$D:$D,科目マスタ!$B$126,SAPﾃﾞｰﾀ貼付!R:R)</f>
        <v>0</v>
      </c>
      <c r="N22" s="97">
        <f>SUMIF(SAPﾃﾞｰﾀ貼付!$D:$D,科目マスタ!$B$7,SAPﾃﾞｰﾀ貼付!S:S)+SUMIF(SAPﾃﾞｰﾀ貼付!$D:$D,科目マスタ!$B$126,SAPﾃﾞｰﾀ貼付!S:S)</f>
        <v>0</v>
      </c>
      <c r="O22" s="93">
        <f t="shared" ref="O22:O27" si="23">AK22+AL22+AM22+AN22+AO22</f>
        <v>1155</v>
      </c>
      <c r="P22" s="94">
        <f t="shared" ref="P22:P27" si="24">AP22+AQ22+AR22+AS22</f>
        <v>1830.5</v>
      </c>
      <c r="Q22" s="95">
        <f>SUMIF(SAPﾃﾞｰﾀ貼付!$D:$D,科目マスタ!$B$7,SAPﾃﾞｰﾀ貼付!AC:AC)+SUMIF(SAPﾃﾞｰﾀ貼付!$D:$D,科目マスタ!$B$126,SAPﾃﾞｰﾀ貼付!AC:AC)</f>
        <v>0</v>
      </c>
      <c r="R22" s="93">
        <f>SUMIF(SAPﾃﾞｰﾀ貼付!$D:$D,科目マスタ!$B$7,SAPﾃﾞｰﾀ貼付!AD:AD)+SUMIF(SAPﾃﾞｰﾀ貼付!$D:$D,科目マスタ!$B$126,SAPﾃﾞｰﾀ貼付!AD:AD)</f>
        <v>0</v>
      </c>
      <c r="S22" s="98">
        <f>SUMIF(SAPﾃﾞｰﾀ貼付!$D:$D,科目マスタ!$B$7,SAPﾃﾞｰﾀ貼付!AE:AE)+SUMIF(SAPﾃﾞｰﾀ貼付!$D:$D,科目マスタ!$B$126,SAPﾃﾞｰﾀ貼付!AE:AE)</f>
        <v>0</v>
      </c>
      <c r="T22" s="94">
        <f>SUMIF(SAPﾃﾞｰﾀ貼付!$D:$D,科目マスタ!$B$7,SAPﾃﾞｰﾀ貼付!AF:AF)+SUMIF(SAPﾃﾞｰﾀ貼付!$D:$D,科目マスタ!$B$126,SAPﾃﾞｰﾀ貼付!AF:AF)</f>
        <v>1355.84</v>
      </c>
      <c r="U22" s="94">
        <f>SUMIF(SAPﾃﾞｰﾀ貼付!$D:$D,科目マスタ!$B$7,SAPﾃﾞｰﾀ貼付!AG:AG)+SUMIF(SAPﾃﾞｰﾀ貼付!$D:$D,科目マスタ!$B$126,SAPﾃﾞｰﾀ貼付!AG:AG)</f>
        <v>7470.25</v>
      </c>
      <c r="V22" s="94">
        <f>SUMIF(SAPﾃﾞｰﾀ貼付!$D:$D,科目マスタ!$B$7,SAPﾃﾞｰﾀ貼付!AH:AH)+SUMIF(SAPﾃﾞｰﾀ貼付!$D:$D,科目マスタ!$B$126,SAPﾃﾞｰﾀ貼付!AH:AH)</f>
        <v>2210</v>
      </c>
      <c r="W22" s="94">
        <f>SUMIF(SAPﾃﾞｰﾀ貼付!$D:$D,科目マスタ!$B$7,SAPﾃﾞｰﾀ貼付!AI:AI)+SUMIF(SAPﾃﾞｰﾀ貼付!$D:$D,科目マスタ!$B$126,SAPﾃﾞｰﾀ貼付!AI:AI)</f>
        <v>16912</v>
      </c>
      <c r="X22" s="94">
        <f>SUMIF(SAPﾃﾞｰﾀ貼付!$D:$D,科目マスタ!$B$7,SAPﾃﾞｰﾀ貼付!AJ:AJ)+SUMIF(SAPﾃﾞｰﾀ貼付!$D:$D,科目マスタ!$B$126,SAPﾃﾞｰﾀ貼付!AJ:AJ)</f>
        <v>0</v>
      </c>
      <c r="Y22" s="94">
        <f>SUMIF(SAPﾃﾞｰﾀ貼付!$D:$D,科目マスタ!$B$7,SAPﾃﾞｰﾀ貼付!AK:AK)+SUMIF(SAPﾃﾞｰﾀ貼付!$D:$D,科目マスタ!$B$126,SAPﾃﾞｰﾀ貼付!AK:AK)</f>
        <v>0</v>
      </c>
      <c r="Z22" s="94">
        <f>SUMIF(SAPﾃﾞｰﾀ貼付!$D:$D,科目マスタ!$B$7,SAPﾃﾞｰﾀ貼付!AL:AL)+SUMIF(SAPﾃﾞｰﾀ貼付!$D:$D,科目マスタ!$B$126,SAPﾃﾞｰﾀ貼付!AL:AL)</f>
        <v>3881</v>
      </c>
      <c r="AA22" s="94">
        <f>SUMIF(SAPﾃﾞｰﾀ貼付!$D:$D,科目マスタ!$B$7,SAPﾃﾞｰﾀ貼付!AM:AM)+SUMIF(SAPﾃﾞｰﾀ貼付!$D:$D,科目マスタ!$B$126,SAPﾃﾞｰﾀ貼付!AM:AM)</f>
        <v>0</v>
      </c>
      <c r="AB22" s="94">
        <f>SUMIF(SAPﾃﾞｰﾀ貼付!$D:$D,科目マスタ!$B$7,SAPﾃﾞｰﾀ貼付!AN:AN)+SUMIF(SAPﾃﾞｰﾀ貼付!$D:$D,科目マスタ!$B$126,SAPﾃﾞｰﾀ貼付!AN:AN)</f>
        <v>0</v>
      </c>
      <c r="AC22" s="94">
        <f>SUMIF(SAPﾃﾞｰﾀ貼付!$D:$D,科目マスタ!$B$7,SAPﾃﾞｰﾀ貼付!AO:AO)+SUMIF(SAPﾃﾞｰﾀ貼付!$D:$D,科目マスタ!$B$126,SAPﾃﾞｰﾀ貼付!AO:AO)</f>
        <v>53662.75</v>
      </c>
      <c r="AD22" s="94">
        <f>SUMIF(SAPﾃﾞｰﾀ貼付!$D:$D,科目マスタ!$B$7,SAPﾃﾞｰﾀ貼付!AP:AP)+SUMIF(SAPﾃﾞｰﾀ貼付!$D:$D,科目マスタ!$B$126,SAPﾃﾞｰﾀ貼付!AP:AP)</f>
        <v>6007</v>
      </c>
      <c r="AE22" s="94">
        <f>SUMIF(SAPﾃﾞｰﾀ貼付!$D:$D,科目マスタ!$B$7,SAPﾃﾞｰﾀ貼付!AQ:AQ)+SUMIF(SAPﾃﾞｰﾀ貼付!$D:$D,科目マスタ!$B$126,SAPﾃﾞｰﾀ貼付!AQ:AQ)</f>
        <v>1150</v>
      </c>
      <c r="AF22" s="95">
        <f>SUMIF(SAPﾃﾞｰﾀ貼付!$D:$D,科目マスタ!$B$7,SAPﾃﾞｰﾀ貼付!AR:AR)+SUMIF(SAPﾃﾞｰﾀ貼付!$D:$D,科目マスタ!$B$126,SAPﾃﾞｰﾀ貼付!AR:AR)</f>
        <v>0</v>
      </c>
      <c r="AG22" s="97">
        <f>SUMIF(SAPﾃﾞｰﾀ貼付!$D:$D,科目マスタ!$B$7,SAPﾃﾞｰﾀ貼付!AT:AT)+SUMIF(SAPﾃﾞｰﾀ貼付!$D:$D,科目マスタ!$B$126,SAPﾃﾞｰﾀ貼付!AT:AT)</f>
        <v>0</v>
      </c>
      <c r="AH22" s="97">
        <f t="shared" ref="AH22:AH27" si="25">AU22+AV22</f>
        <v>0</v>
      </c>
      <c r="AI22" s="97">
        <f t="shared" si="2"/>
        <v>134119.9</v>
      </c>
      <c r="AJ22" s="54"/>
      <c r="AK22" s="14">
        <f>SUMIF(SAPﾃﾞｰﾀ貼付!$D:$D,科目マスタ!$B$7,SAPﾃﾞｰﾀ貼付!T:T)+SUMIF(SAPﾃﾞｰﾀ貼付!$D:$D,科目マスタ!$B$126,SAPﾃﾞｰﾀ貼付!T:T)</f>
        <v>817</v>
      </c>
      <c r="AL22" s="5">
        <f>SUMIF(SAPﾃﾞｰﾀ貼付!$D:$D,科目マスタ!$B$7,SAPﾃﾞｰﾀ貼付!U:U)+SUMIF(SAPﾃﾞｰﾀ貼付!$D:$D,科目マスタ!$B$126,SAPﾃﾞｰﾀ貼付!U:U)</f>
        <v>0</v>
      </c>
      <c r="AM22" s="5">
        <f>SUMIF(SAPﾃﾞｰﾀ貼付!$D:$D,科目マスタ!$B$7,SAPﾃﾞｰﾀ貼付!V:V)+SUMIF(SAPﾃﾞｰﾀ貼付!$D:$D,科目マスタ!$B$126,SAPﾃﾞｰﾀ貼付!V:V)</f>
        <v>0</v>
      </c>
      <c r="AN22" s="5">
        <f>SUMIF(SAPﾃﾞｰﾀ貼付!$D:$D,科目マスタ!$B$7,SAPﾃﾞｰﾀ貼付!W:W)+SUMIF(SAPﾃﾞｰﾀ貼付!$D:$D,科目マスタ!$B$126,SAPﾃﾞｰﾀ貼付!W:W)</f>
        <v>338</v>
      </c>
      <c r="AO22" s="5">
        <f>SUMIF(SAPﾃﾞｰﾀ貼付!$D:$D,科目マスタ!$B$7,SAPﾃﾞｰﾀ貼付!X:X)+SUMIF(SAPﾃﾞｰﾀ貼付!$D:$D,科目マスタ!$B$126,SAPﾃﾞｰﾀ貼付!X:X)</f>
        <v>0</v>
      </c>
      <c r="AP22" s="14">
        <f>SUMIF(SAPﾃﾞｰﾀ貼付!$D:$D,科目マスタ!$B$7,SAPﾃﾞｰﾀ貼付!Y:Y)+SUMIF(SAPﾃﾞｰﾀ貼付!$D:$D,科目マスタ!$B$126,SAPﾃﾞｰﾀ貼付!Y:Y)</f>
        <v>1830.5</v>
      </c>
      <c r="AQ22" s="5">
        <f>SUMIF(SAPﾃﾞｰﾀ貼付!$D:$D,科目マスタ!$B$7,SAPﾃﾞｰﾀ貼付!Z:Z)+SUMIF(SAPﾃﾞｰﾀ貼付!$D:$D,科目マスタ!$B$126,SAPﾃﾞｰﾀ貼付!Z:Z)</f>
        <v>0</v>
      </c>
      <c r="AR22" s="5">
        <f>SUMIF(SAPﾃﾞｰﾀ貼付!$D:$D,科目マスタ!$B$7,SAPﾃﾞｰﾀ貼付!AA:AA)+SUMIF(SAPﾃﾞｰﾀ貼付!$D:$D,科目マスタ!$B$126,SAPﾃﾞｰﾀ貼付!AA:AA)</f>
        <v>0</v>
      </c>
      <c r="AS22" s="5">
        <f>SUMIF(SAPﾃﾞｰﾀ貼付!$D:$D,科目マスタ!$B$7,SAPﾃﾞｰﾀ貼付!AB:AB)+SUMIF(SAPﾃﾞｰﾀ貼付!$D:$D,科目マスタ!$B$126,SAPﾃﾞｰﾀ貼付!AB:AB)</f>
        <v>0</v>
      </c>
      <c r="AT22" s="5">
        <f>SUMIF(SAPﾃﾞｰﾀ貼付!$D:$D,科目マスタ!$B$7,SAPﾃﾞｰﾀ貼付!AS:AS)+SUMIF(SAPﾃﾞｰﾀ貼付!$D:$D,科目マスタ!$B$126,SAPﾃﾞｰﾀ貼付!AS:AS)</f>
        <v>0</v>
      </c>
      <c r="AU22" s="5">
        <f>SUMIF(SAPﾃﾞｰﾀ貼付!$D:$D,科目マスタ!$B$7,SAPﾃﾞｰﾀ貼付!AU:AU)+SUMIF(SAPﾃﾞｰﾀ貼付!$D:$D,科目マスタ!$B$126,SAPﾃﾞｰﾀ貼付!AU:AU)</f>
        <v>0</v>
      </c>
      <c r="AV22" s="5">
        <f>SUMIF(SAPﾃﾞｰﾀ貼付!$D:$D,科目マスタ!$B$7,SAPﾃﾞｰﾀ貼付!AV:AV)+SUMIF(SAPﾃﾞｰﾀ貼付!$D:$D,科目マスタ!$B$126,SAPﾃﾞｰﾀ貼付!AV:AV)</f>
        <v>0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</row>
    <row r="23" spans="1:260">
      <c r="A23" s="41" t="s">
        <v>510</v>
      </c>
      <c r="B23" s="93">
        <f>SUMIF(SAPﾃﾞｰﾀ貼付!$D:$D,科目マスタ!$B$11,SAPﾃﾞｰﾀ貼付!G:G)+SUMIF(SAPﾃﾞｰﾀ貼付!$D:$D,科目マスタ!$B$130,SAPﾃﾞｰﾀ貼付!G:G)</f>
        <v>3206.14</v>
      </c>
      <c r="C23" s="94">
        <f>SUMIF(SAPﾃﾞｰﾀ貼付!$D:$D,科目マスタ!$B$11,SAPﾃﾞｰﾀ貼付!H:H)+SUMIF(SAPﾃﾞｰﾀ貼付!$D:$D,科目マスタ!$B$130,SAPﾃﾞｰﾀ貼付!H:H)</f>
        <v>10212.799999999999</v>
      </c>
      <c r="D23" s="94">
        <f>SUMIF(SAPﾃﾞｰﾀ貼付!$D:$D,科目マスタ!$B$11,SAPﾃﾞｰﾀ貼付!I:I)+SUMIF(SAPﾃﾞｰﾀ貼付!$D:$D,科目マスタ!$B$130,SAPﾃﾞｰﾀ貼付!I:I)</f>
        <v>13720.36</v>
      </c>
      <c r="E23" s="95">
        <f>SUMIF(SAPﾃﾞｰﾀ貼付!$D:$D,科目マスタ!$B$11,SAPﾃﾞｰﾀ貼付!J:J)+SUMIF(SAPﾃﾞｰﾀ貼付!$D:$D,科目マスタ!$B$130,SAPﾃﾞｰﾀ貼付!J:J)</f>
        <v>0</v>
      </c>
      <c r="F23" s="93">
        <f>SUMIF(SAPﾃﾞｰﾀ貼付!$D:$D,科目マスタ!$B$11,SAPﾃﾞｰﾀ貼付!K:K)+SUMIF(SAPﾃﾞｰﾀ貼付!$D:$D,科目マスタ!$B$130,SAPﾃﾞｰﾀ貼付!K:K)</f>
        <v>10638.44</v>
      </c>
      <c r="G23" s="95">
        <f>SUMIF(SAPﾃﾞｰﾀ貼付!$D:$D,科目マスタ!$B$11,SAPﾃﾞｰﾀ貼付!L:L)+SUMIF(SAPﾃﾞｰﾀ貼付!$D:$D,科目マスタ!$B$130,SAPﾃﾞｰﾀ貼付!L:L)</f>
        <v>28774.63</v>
      </c>
      <c r="H23" s="93">
        <f>SUMIF(SAPﾃﾞｰﾀ貼付!$D:$D,科目マスタ!$B$11,SAPﾃﾞｰﾀ貼付!M:M)+SUMIF(SAPﾃﾞｰﾀ貼付!$D:$D,科目マスタ!$B$130,SAPﾃﾞｰﾀ貼付!M:M)+AT23</f>
        <v>53100.26</v>
      </c>
      <c r="I23" s="94">
        <f>SUMIF(SAPﾃﾞｰﾀ貼付!$D:$D,科目マスタ!$B$11,SAPﾃﾞｰﾀ貼付!N:N)+SUMIF(SAPﾃﾞｰﾀ貼付!$D:$D,科目マスタ!$B$130,SAPﾃﾞｰﾀ貼付!N:N)</f>
        <v>0</v>
      </c>
      <c r="J23" s="94">
        <f>SUMIF(SAPﾃﾞｰﾀ貼付!$D:$D,科目マスタ!$B$11,SAPﾃﾞｰﾀ貼付!O:O)+SUMIF(SAPﾃﾞｰﾀ貼付!$D:$D,科目マスタ!$B$130,SAPﾃﾞｰﾀ貼付!O:O)</f>
        <v>8525.36</v>
      </c>
      <c r="K23" s="96">
        <f>SUMIF(SAPﾃﾞｰﾀ貼付!$D:$D,科目マスタ!$B$11,SAPﾃﾞｰﾀ貼付!P:P)+SUMIF(SAPﾃﾞｰﾀ貼付!$D:$D,科目マスタ!$B$130,SAPﾃﾞｰﾀ貼付!P:P)</f>
        <v>0</v>
      </c>
      <c r="L23" s="94">
        <f>SUMIF(SAPﾃﾞｰﾀ貼付!$D:$D,科目マスタ!$B$11,SAPﾃﾞｰﾀ貼付!Q:Q)+SUMIF(SAPﾃﾞｰﾀ貼付!$D:$D,科目マスタ!$B$130,SAPﾃﾞｰﾀ貼付!Q:Q)</f>
        <v>0</v>
      </c>
      <c r="M23" s="95">
        <f>SUMIF(SAPﾃﾞｰﾀ貼付!$D:$D,科目マスタ!$B$11,SAPﾃﾞｰﾀ貼付!R:R)+SUMIF(SAPﾃﾞｰﾀ貼付!$D:$D,科目マスタ!$B$130,SAPﾃﾞｰﾀ貼付!R:R)</f>
        <v>0</v>
      </c>
      <c r="N23" s="97">
        <f>SUMIF(SAPﾃﾞｰﾀ貼付!$D:$D,科目マスタ!$B$11,SAPﾃﾞｰﾀ貼付!S:S)+SUMIF(SAPﾃﾞｰﾀ貼付!$D:$D,科目マスタ!$B$130,SAPﾃﾞｰﾀ貼付!S:S)</f>
        <v>0</v>
      </c>
      <c r="O23" s="93">
        <f t="shared" si="23"/>
        <v>14005.75</v>
      </c>
      <c r="P23" s="94">
        <f t="shared" si="24"/>
        <v>6834.13</v>
      </c>
      <c r="Q23" s="95">
        <f>SUMIF(SAPﾃﾞｰﾀ貼付!$D:$D,科目マスタ!$B$11,SAPﾃﾞｰﾀ貼付!AC:AC)+SUMIF(SAPﾃﾞｰﾀ貼付!$D:$D,科目マスタ!$B$130,SAPﾃﾞｰﾀ貼付!AC:AC)</f>
        <v>0</v>
      </c>
      <c r="R23" s="93">
        <f>SUMIF(SAPﾃﾞｰﾀ貼付!$D:$D,科目マスタ!$B$11,SAPﾃﾞｰﾀ貼付!AD:AD)+SUMIF(SAPﾃﾞｰﾀ貼付!$D:$D,科目マスタ!$B$130,SAPﾃﾞｰﾀ貼付!AD:AD)</f>
        <v>15957.66</v>
      </c>
      <c r="S23" s="98">
        <f>SUMIF(SAPﾃﾞｰﾀ貼付!$D:$D,科目マスタ!$B$11,SAPﾃﾞｰﾀ貼付!AE:AE)+SUMIF(SAPﾃﾞｰﾀ貼付!$D:$D,科目マスタ!$B$130,SAPﾃﾞｰﾀ貼付!AE:AE)</f>
        <v>0</v>
      </c>
      <c r="T23" s="94">
        <f>SUMIF(SAPﾃﾞｰﾀ貼付!$D:$D,科目マスタ!$B$11,SAPﾃﾞｰﾀ貼付!AF:AF)+SUMIF(SAPﾃﾞｰﾀ貼付!$D:$D,科目マスタ!$B$130,SAPﾃﾞｰﾀ貼付!AF:AF)</f>
        <v>0</v>
      </c>
      <c r="U23" s="94">
        <f>SUMIF(SAPﾃﾞｰﾀ貼付!$D:$D,科目マスタ!$B$11,SAPﾃﾞｰﾀ貼付!AG:AG)+SUMIF(SAPﾃﾞｰﾀ貼付!$D:$D,科目マスタ!$B$130,SAPﾃﾞｰﾀ貼付!AG:AG)</f>
        <v>10550.28</v>
      </c>
      <c r="V23" s="94">
        <f>SUMIF(SAPﾃﾞｰﾀ貼付!$D:$D,科目マスタ!$B$11,SAPﾃﾞｰﾀ貼付!AH:AH)+SUMIF(SAPﾃﾞｰﾀ貼付!$D:$D,科目マスタ!$B$130,SAPﾃﾞｰﾀ貼付!AH:AH)</f>
        <v>0</v>
      </c>
      <c r="W23" s="94">
        <f>SUMIF(SAPﾃﾞｰﾀ貼付!$D:$D,科目マスタ!$B$11,SAPﾃﾞｰﾀ貼付!AI:AI)+SUMIF(SAPﾃﾞｰﾀ貼付!$D:$D,科目マスタ!$B$130,SAPﾃﾞｰﾀ貼付!AI:AI)</f>
        <v>13471.03</v>
      </c>
      <c r="X23" s="94">
        <f>SUMIF(SAPﾃﾞｰﾀ貼付!$D:$D,科目マスタ!$B$11,SAPﾃﾞｰﾀ貼付!AJ:AJ)+SUMIF(SAPﾃﾞｰﾀ貼付!$D:$D,科目マスタ!$B$130,SAPﾃﾞｰﾀ貼付!AJ:AJ)</f>
        <v>3712.37</v>
      </c>
      <c r="Y23" s="94">
        <f>SUMIF(SAPﾃﾞｰﾀ貼付!$D:$D,科目マスタ!$B$11,SAPﾃﾞｰﾀ貼付!AK:AK)+SUMIF(SAPﾃﾞｰﾀ貼付!$D:$D,科目マスタ!$B$130,SAPﾃﾞｰﾀ貼付!AK:AK)</f>
        <v>0</v>
      </c>
      <c r="Z23" s="94">
        <f>SUMIF(SAPﾃﾞｰﾀ貼付!$D:$D,科目マスタ!$B$11,SAPﾃﾞｰﾀ貼付!AL:AL)+SUMIF(SAPﾃﾞｰﾀ貼付!$D:$D,科目マスタ!$B$130,SAPﾃﾞｰﾀ貼付!AL:AL)</f>
        <v>17766.43</v>
      </c>
      <c r="AA23" s="94">
        <f>SUMIF(SAPﾃﾞｰﾀ貼付!$D:$D,科目マスタ!$B$11,SAPﾃﾞｰﾀ貼付!AM:AM)+SUMIF(SAPﾃﾞｰﾀ貼付!$D:$D,科目マスタ!$B$130,SAPﾃﾞｰﾀ貼付!AM:AM)</f>
        <v>0</v>
      </c>
      <c r="AB23" s="94">
        <f>SUMIF(SAPﾃﾞｰﾀ貼付!$D:$D,科目マスタ!$B$11,SAPﾃﾞｰﾀ貼付!AN:AN)+SUMIF(SAPﾃﾞｰﾀ貼付!$D:$D,科目マスタ!$B$130,SAPﾃﾞｰﾀ貼付!AN:AN)</f>
        <v>13749.75</v>
      </c>
      <c r="AC23" s="94">
        <f>SUMIF(SAPﾃﾞｰﾀ貼付!$D:$D,科目マスタ!$B$11,SAPﾃﾞｰﾀ貼付!AO:AO)+SUMIF(SAPﾃﾞｰﾀ貼付!$D:$D,科目マスタ!$B$130,SAPﾃﾞｰﾀ貼付!AO:AO)</f>
        <v>0</v>
      </c>
      <c r="AD23" s="94">
        <f>SUMIF(SAPﾃﾞｰﾀ貼付!$D:$D,科目マスタ!$B$11,SAPﾃﾞｰﾀ貼付!AP:AP)+SUMIF(SAPﾃﾞｰﾀ貼付!$D:$D,科目マスタ!$B$130,SAPﾃﾞｰﾀ貼付!AP:AP)</f>
        <v>0</v>
      </c>
      <c r="AE23" s="94">
        <f>SUMIF(SAPﾃﾞｰﾀ貼付!$D:$D,科目マスタ!$B$11,SAPﾃﾞｰﾀ貼付!AQ:AQ)+SUMIF(SAPﾃﾞｰﾀ貼付!$D:$D,科目マスタ!$B$130,SAPﾃﾞｰﾀ貼付!AQ:AQ)</f>
        <v>3712.37</v>
      </c>
      <c r="AF23" s="95">
        <f>SUMIF(SAPﾃﾞｰﾀ貼付!$D:$D,科目マスタ!$B$11,SAPﾃﾞｰﾀ貼付!AR:AR)+SUMIF(SAPﾃﾞｰﾀ貼付!$D:$D,科目マスタ!$B$130,SAPﾃﾞｰﾀ貼付!AR:AR)</f>
        <v>0</v>
      </c>
      <c r="AG23" s="97">
        <f>SUMIF(SAPﾃﾞｰﾀ貼付!$D:$D,科目マスタ!$B$11,SAPﾃﾞｰﾀ貼付!AT:AT)+SUMIF(SAPﾃﾞｰﾀ貼付!$D:$D,科目マスタ!$B$130,SAPﾃﾞｰﾀ貼付!AT:AT)</f>
        <v>5495.54</v>
      </c>
      <c r="AH23" s="97">
        <f t="shared" si="25"/>
        <v>13345.92</v>
      </c>
      <c r="AI23" s="97">
        <f t="shared" si="2"/>
        <v>246779.22</v>
      </c>
      <c r="AJ23" s="53"/>
      <c r="AK23" s="14">
        <f>SUMIF(SAPﾃﾞｰﾀ貼付!$D:$D,科目マスタ!$B$11,SAPﾃﾞｰﾀ貼付!T:T)+SUMIF(SAPﾃﾞｰﾀ貼付!$D:$D,科目マスタ!$B$130,SAPﾃﾞｰﾀ貼付!T:T)</f>
        <v>7677.85</v>
      </c>
      <c r="AL23" s="5">
        <f>SUMIF(SAPﾃﾞｰﾀ貼付!$D:$D,科目マスタ!$B$11,SAPﾃﾞｰﾀ貼付!U:U)+SUMIF(SAPﾃﾞｰﾀ貼付!$D:$D,科目マスタ!$B$130,SAPﾃﾞｰﾀ貼付!U:U)</f>
        <v>0</v>
      </c>
      <c r="AM23" s="5">
        <f>SUMIF(SAPﾃﾞｰﾀ貼付!$D:$D,科目マスタ!$B$11,SAPﾃﾞｰﾀ貼付!V:V)+SUMIF(SAPﾃﾞｰﾀ貼付!$D:$D,科目マスタ!$B$130,SAPﾃﾞｰﾀ貼付!V:V)</f>
        <v>0</v>
      </c>
      <c r="AN23" s="5">
        <f>SUMIF(SAPﾃﾞｰﾀ貼付!$D:$D,科目マスタ!$B$11,SAPﾃﾞｰﾀ貼付!W:W)+SUMIF(SAPﾃﾞｰﾀ貼付!$D:$D,科目マスタ!$B$130,SAPﾃﾞｰﾀ貼付!W:W)</f>
        <v>6327.9</v>
      </c>
      <c r="AO23" s="5">
        <f>SUMIF(SAPﾃﾞｰﾀ貼付!$D:$D,科目マスタ!$B$11,SAPﾃﾞｰﾀ貼付!X:X)+SUMIF(SAPﾃﾞｰﾀ貼付!$D:$D,科目マスタ!$B$130,SAPﾃﾞｰﾀ貼付!X:X)</f>
        <v>0</v>
      </c>
      <c r="AP23" s="14">
        <f>SUMIF(SAPﾃﾞｰﾀ貼付!$D:$D,科目マスタ!$B$11,SAPﾃﾞｰﾀ貼付!Y:Y)+SUMIF(SAPﾃﾞｰﾀ貼付!$D:$D,科目マスタ!$B$130,SAPﾃﾞｰﾀ貼付!Y:Y)</f>
        <v>3965.48</v>
      </c>
      <c r="AQ23" s="5">
        <f>SUMIF(SAPﾃﾞｰﾀ貼付!$D:$D,科目マスタ!$B$11,SAPﾃﾞｰﾀ貼付!Z:Z)+SUMIF(SAPﾃﾞｰﾀ貼付!$D:$D,科目マスタ!$B$130,SAPﾃﾞｰﾀ貼付!Z:Z)</f>
        <v>0</v>
      </c>
      <c r="AR23" s="5">
        <f>SUMIF(SAPﾃﾞｰﾀ貼付!$D:$D,科目マスタ!$B$11,SAPﾃﾞｰﾀ貼付!AA:AA)+SUMIF(SAPﾃﾞｰﾀ貼付!$D:$D,科目マスタ!$B$130,SAPﾃﾞｰﾀ貼付!AA:AA)</f>
        <v>0</v>
      </c>
      <c r="AS23" s="5">
        <f>SUMIF(SAPﾃﾞｰﾀ貼付!$D:$D,科目マスタ!$B$11,SAPﾃﾞｰﾀ貼付!AB:AB)+SUMIF(SAPﾃﾞｰﾀ貼付!$D:$D,科目マスタ!$B$130,SAPﾃﾞｰﾀ貼付!AB:AB)</f>
        <v>2868.65</v>
      </c>
      <c r="AT23" s="5">
        <f>SUMIF(SAPﾃﾞｰﾀ貼付!$D:$D,科目マスタ!$B$11,SAPﾃﾞｰﾀ貼付!AS:AS)+SUMIF(SAPﾃﾞｰﾀ貼付!$D:$D,科目マスタ!$B$130,SAPﾃﾞｰﾀ貼付!AS:AS)</f>
        <v>0</v>
      </c>
      <c r="AU23" s="5">
        <f>SUMIF(SAPﾃﾞｰﾀ貼付!$D:$D,科目マスタ!$B$11,SAPﾃﾞｰﾀ貼付!AU:AU)+SUMIF(SAPﾃﾞｰﾀ貼付!$D:$D,科目マスタ!$B$130,SAPﾃﾞｰﾀ貼付!AU:AU)</f>
        <v>7850.38</v>
      </c>
      <c r="AV23" s="5">
        <f>SUMIF(SAPﾃﾞｰﾀ貼付!$D:$D,科目マスタ!$B$11,SAPﾃﾞｰﾀ貼付!AV:AV)+SUMIF(SAPﾃﾞｰﾀ貼付!$D:$D,科目マスタ!$B$130,SAPﾃﾞｰﾀ貼付!AV:AV)</f>
        <v>5495.54</v>
      </c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</row>
    <row r="24" spans="1:260">
      <c r="A24" s="48" t="s">
        <v>70</v>
      </c>
      <c r="B24" s="93">
        <f>SUMIF(SAPﾃﾞｰﾀ貼付!$D:$D,科目マスタ!$B$4,SAPﾃﾞｰﾀ貼付!G:G)+SUMIF(SAPﾃﾞｰﾀ貼付!$D:$D,科目マスタ!$B$123,SAPﾃﾞｰﾀ貼付!G:G)</f>
        <v>160537.56</v>
      </c>
      <c r="C24" s="94">
        <f>SUMIF(SAPﾃﾞｰﾀ貼付!$D:$D,科目マスタ!$B$4,SAPﾃﾞｰﾀ貼付!H:H)+SUMIF(SAPﾃﾞｰﾀ貼付!$D:$D,科目マスタ!$B$123,SAPﾃﾞｰﾀ貼付!H:H)</f>
        <v>85573.54</v>
      </c>
      <c r="D24" s="94">
        <f>SUMIF(SAPﾃﾞｰﾀ貼付!$D:$D,科目マスタ!$B$4,SAPﾃﾞｰﾀ貼付!I:I)+SUMIF(SAPﾃﾞｰﾀ貼付!$D:$D,科目マスタ!$B$123,SAPﾃﾞｰﾀ貼付!I:I)</f>
        <v>54854.17</v>
      </c>
      <c r="E24" s="95">
        <f>SUMIF(SAPﾃﾞｰﾀ貼付!$D:$D,科目マスタ!$B$4,SAPﾃﾞｰﾀ貼付!J:J)+SUMIF(SAPﾃﾞｰﾀ貼付!$D:$D,科目マスタ!$B$123,SAPﾃﾞｰﾀ貼付!J:J)</f>
        <v>17350.419999999998</v>
      </c>
      <c r="F24" s="93">
        <f>SUMIF(SAPﾃﾞｰﾀ貼付!$D:$D,科目マスタ!$B$4,SAPﾃﾞｰﾀ貼付!K:K)+SUMIF(SAPﾃﾞｰﾀ貼付!$D:$D,科目マスタ!$B$123,SAPﾃﾞｰﾀ貼付!K:K)</f>
        <v>109542.9</v>
      </c>
      <c r="G24" s="95">
        <f>SUMIF(SAPﾃﾞｰﾀ貼付!$D:$D,科目マスタ!$B$4,SAPﾃﾞｰﾀ貼付!L:L)+SUMIF(SAPﾃﾞｰﾀ貼付!$D:$D,科目マスタ!$B$123,SAPﾃﾞｰﾀ貼付!L:L)</f>
        <v>90068.83</v>
      </c>
      <c r="H24" s="93">
        <f>SUMIF(SAPﾃﾞｰﾀ貼付!$D:$D,科目マスタ!$B$4,SAPﾃﾞｰﾀ貼付!M:M)+SUMIF(SAPﾃﾞｰﾀ貼付!$D:$D,科目マスタ!$B$123,SAPﾃﾞｰﾀ貼付!M:M)+AT24</f>
        <v>246752.14</v>
      </c>
      <c r="I24" s="94">
        <f>SUMIF(SAPﾃﾞｰﾀ貼付!$D:$D,科目マスタ!$B$4,SAPﾃﾞｰﾀ貼付!N:N)+SUMIF(SAPﾃﾞｰﾀ貼付!$D:$D,科目マスタ!$B$123,SAPﾃﾞｰﾀ貼付!N:N)</f>
        <v>0</v>
      </c>
      <c r="J24" s="94">
        <f>SUMIF(SAPﾃﾞｰﾀ貼付!$D:$D,科目マスタ!$B$4,SAPﾃﾞｰﾀ貼付!O:O)+SUMIF(SAPﾃﾞｰﾀ貼付!$D:$D,科目マスタ!$B$123,SAPﾃﾞｰﾀ貼付!O:O)</f>
        <v>55496.65</v>
      </c>
      <c r="K24" s="96">
        <f>SUMIF(SAPﾃﾞｰﾀ貼付!$D:$D,科目マスタ!$B$4,SAPﾃﾞｰﾀ貼付!P:P)+SUMIF(SAPﾃﾞｰﾀ貼付!$D:$D,科目マスタ!$B$123,SAPﾃﾞｰﾀ貼付!P:P)</f>
        <v>52287</v>
      </c>
      <c r="L24" s="94">
        <f>SUMIF(SAPﾃﾞｰﾀ貼付!$D:$D,科目マスタ!$B$4,SAPﾃﾞｰﾀ貼付!Q:Q)+SUMIF(SAPﾃﾞｰﾀ貼付!$D:$D,科目マスタ!$B$123,SAPﾃﾞｰﾀ貼付!Q:Q)</f>
        <v>0</v>
      </c>
      <c r="M24" s="95">
        <f>SUMIF(SAPﾃﾞｰﾀ貼付!$D:$D,科目マスタ!$B$4,SAPﾃﾞｰﾀ貼付!R:R)+SUMIF(SAPﾃﾞｰﾀ貼付!$D:$D,科目マスタ!$B$123,SAPﾃﾞｰﾀ貼付!R:R)</f>
        <v>0</v>
      </c>
      <c r="N24" s="97">
        <f>SUMIF(SAPﾃﾞｰﾀ貼付!$D:$D,科目マスタ!$B$4,SAPﾃﾞｰﾀ貼付!S:S)+SUMIF(SAPﾃﾞｰﾀ貼付!$D:$D,科目マスタ!$B$123,SAPﾃﾞｰﾀ貼付!S:S)</f>
        <v>0</v>
      </c>
      <c r="O24" s="93">
        <f t="shared" si="23"/>
        <v>168063.82</v>
      </c>
      <c r="P24" s="94">
        <f t="shared" si="24"/>
        <v>40964</v>
      </c>
      <c r="Q24" s="95">
        <f>SUMIF(SAPﾃﾞｰﾀ貼付!$D:$D,科目マスタ!$B$4,SAPﾃﾞｰﾀ貼付!AC:AC)+SUMIF(SAPﾃﾞｰﾀ貼付!$D:$D,科目マスタ!$B$123,SAPﾃﾞｰﾀ貼付!AC:AC)</f>
        <v>4532.62</v>
      </c>
      <c r="R24" s="93">
        <f>SUMIF(SAPﾃﾞｰﾀ貼付!$D:$D,科目マスタ!$B$4,SAPﾃﾞｰﾀ貼付!AD:AD)+SUMIF(SAPﾃﾞｰﾀ貼付!$D:$D,科目マスタ!$B$123,SAPﾃﾞｰﾀ貼付!AD:AD)</f>
        <v>26506.29</v>
      </c>
      <c r="S24" s="98">
        <f>SUMIF(SAPﾃﾞｰﾀ貼付!$D:$D,科目マスタ!$B$4,SAPﾃﾞｰﾀ貼付!AE:AE)+SUMIF(SAPﾃﾞｰﾀ貼付!$D:$D,科目マスタ!$B$123,SAPﾃﾞｰﾀ貼付!AE:AE)</f>
        <v>0</v>
      </c>
      <c r="T24" s="94">
        <f>SUMIF(SAPﾃﾞｰﾀ貼付!$D:$D,科目マスタ!$B$4,SAPﾃﾞｰﾀ貼付!AF:AF)+SUMIF(SAPﾃﾞｰﾀ貼付!$D:$D,科目マスタ!$B$123,SAPﾃﾞｰﾀ貼付!AF:AF)</f>
        <v>117862.51</v>
      </c>
      <c r="U24" s="94">
        <f>SUMIF(SAPﾃﾞｰﾀ貼付!$D:$D,科目マスタ!$B$4,SAPﾃﾞｰﾀ貼付!AG:AG)+SUMIF(SAPﾃﾞｰﾀ貼付!$D:$D,科目マスタ!$B$123,SAPﾃﾞｰﾀ貼付!AG:AG)</f>
        <v>102546.38</v>
      </c>
      <c r="V24" s="94">
        <f>SUMIF(SAPﾃﾞｰﾀ貼付!$D:$D,科目マスタ!$B$4,SAPﾃﾞｰﾀ貼付!AH:AH)+SUMIF(SAPﾃﾞｰﾀ貼付!$D:$D,科目マスタ!$B$123,SAPﾃﾞｰﾀ貼付!AH:AH)</f>
        <v>15243.27</v>
      </c>
      <c r="W24" s="94">
        <f>SUMIF(SAPﾃﾞｰﾀ貼付!$D:$D,科目マスタ!$B$4,SAPﾃﾞｰﾀ貼付!AI:AI)+SUMIF(SAPﾃﾞｰﾀ貼付!$D:$D,科目マスタ!$B$123,SAPﾃﾞｰﾀ貼付!AI:AI)</f>
        <v>88351.69</v>
      </c>
      <c r="X24" s="94">
        <f>SUMIF(SAPﾃﾞｰﾀ貼付!$D:$D,科目マスタ!$B$4,SAPﾃﾞｰﾀ貼付!AJ:AJ)+SUMIF(SAPﾃﾞｰﾀ貼付!$D:$D,科目マスタ!$B$123,SAPﾃﾞｰﾀ貼付!AJ:AJ)</f>
        <v>0</v>
      </c>
      <c r="Y24" s="94">
        <f>SUMIF(SAPﾃﾞｰﾀ貼付!$D:$D,科目マスタ!$B$4,SAPﾃﾞｰﾀ貼付!AK:AK)+SUMIF(SAPﾃﾞｰﾀ貼付!$D:$D,科目マスタ!$B$123,SAPﾃﾞｰﾀ貼付!AK:AK)</f>
        <v>0</v>
      </c>
      <c r="Z24" s="94">
        <f>SUMIF(SAPﾃﾞｰﾀ貼付!$D:$D,科目マスタ!$B$4,SAPﾃﾞｰﾀ貼付!AL:AL)+SUMIF(SAPﾃﾞｰﾀ貼付!$D:$D,科目マスタ!$B$123,SAPﾃﾞｰﾀ貼付!AL:AL)</f>
        <v>75500.23</v>
      </c>
      <c r="AA24" s="94">
        <f>SUMIF(SAPﾃﾞｰﾀ貼付!$D:$D,科目マスタ!$B$4,SAPﾃﾞｰﾀ貼付!AM:AM)+SUMIF(SAPﾃﾞｰﾀ貼付!$D:$D,科目マスタ!$B$123,SAPﾃﾞｰﾀ貼付!AM:AM)</f>
        <v>0</v>
      </c>
      <c r="AB24" s="94">
        <f>SUMIF(SAPﾃﾞｰﾀ貼付!$D:$D,科目マスタ!$B$4,SAPﾃﾞｰﾀ貼付!AN:AN)+SUMIF(SAPﾃﾞｰﾀ貼付!$D:$D,科目マスタ!$B$123,SAPﾃﾞｰﾀ貼付!AN:AN)</f>
        <v>0</v>
      </c>
      <c r="AC24" s="94">
        <f>SUMIF(SAPﾃﾞｰﾀ貼付!$D:$D,科目マスタ!$B$4,SAPﾃﾞｰﾀ貼付!AO:AO)+SUMIF(SAPﾃﾞｰﾀ貼付!$D:$D,科目マスタ!$B$123,SAPﾃﾞｰﾀ貼付!AO:AO)</f>
        <v>174849.18</v>
      </c>
      <c r="AD24" s="94">
        <f>SUMIF(SAPﾃﾞｰﾀ貼付!$D:$D,科目マスタ!$B$4,SAPﾃﾞｰﾀ貼付!AP:AP)+SUMIF(SAPﾃﾞｰﾀ貼付!$D:$D,科目マスタ!$B$123,SAPﾃﾞｰﾀ貼付!AP:AP)</f>
        <v>136838.37</v>
      </c>
      <c r="AE24" s="94">
        <f>SUMIF(SAPﾃﾞｰﾀ貼付!$D:$D,科目マスタ!$B$4,SAPﾃﾞｰﾀ貼付!AQ:AQ)+SUMIF(SAPﾃﾞｰﾀ貼付!$D:$D,科目マスタ!$B$123,SAPﾃﾞｰﾀ貼付!AQ:AQ)</f>
        <v>17768.509999999998</v>
      </c>
      <c r="AF24" s="95">
        <f>SUMIF(SAPﾃﾞｰﾀ貼付!$D:$D,科目マスタ!$B$4,SAPﾃﾞｰﾀ貼付!AR:AR)+SUMIF(SAPﾃﾞｰﾀ貼付!$D:$D,科目マスタ!$B$123,SAPﾃﾞｰﾀ貼付!AR:AR)</f>
        <v>0</v>
      </c>
      <c r="AG24" s="97">
        <f>SUMIF(SAPﾃﾞｰﾀ貼付!$D:$D,科目マスタ!$B$4,SAPﾃﾞｰﾀ貼付!AT:AT)+SUMIF(SAPﾃﾞｰﾀ貼付!$D:$D,科目マスタ!$B$123,SAPﾃﾞｰﾀ貼付!AT:AT)</f>
        <v>0</v>
      </c>
      <c r="AH24" s="97">
        <f t="shared" si="25"/>
        <v>21656.1</v>
      </c>
      <c r="AI24" s="97">
        <f t="shared" si="2"/>
        <v>1863146.18</v>
      </c>
      <c r="AJ24" s="54"/>
      <c r="AK24" s="14">
        <f>SUMIF(SAPﾃﾞｰﾀ貼付!$D:$D,科目マスタ!$B$4,SAPﾃﾞｰﾀ貼付!T:T)+SUMIF(SAPﾃﾞｰﾀ貼付!$D:$D,科目マスタ!$B$123,SAPﾃﾞｰﾀ貼付!T:T)</f>
        <v>160017.07</v>
      </c>
      <c r="AL24" s="5">
        <f>SUMIF(SAPﾃﾞｰﾀ貼付!$D:$D,科目マスタ!$B$4,SAPﾃﾞｰﾀ貼付!U:U)+SUMIF(SAPﾃﾞｰﾀ貼付!$D:$D,科目マスタ!$B$123,SAPﾃﾞｰﾀ貼付!U:U)</f>
        <v>0</v>
      </c>
      <c r="AM24" s="5">
        <f>SUMIF(SAPﾃﾞｰﾀ貼付!$D:$D,科目マスタ!$B$4,SAPﾃﾞｰﾀ貼付!V:V)+SUMIF(SAPﾃﾞｰﾀ貼付!$D:$D,科目マスタ!$B$123,SAPﾃﾞｰﾀ貼付!V:V)</f>
        <v>0</v>
      </c>
      <c r="AN24" s="5">
        <f>SUMIF(SAPﾃﾞｰﾀ貼付!$D:$D,科目マスタ!$B$4,SAPﾃﾞｰﾀ貼付!W:W)+SUMIF(SAPﾃﾞｰﾀ貼付!$D:$D,科目マスタ!$B$123,SAPﾃﾞｰﾀ貼付!W:W)</f>
        <v>8046.75</v>
      </c>
      <c r="AO24" s="5">
        <f>SUMIF(SAPﾃﾞｰﾀ貼付!$D:$D,科目マスタ!$B$4,SAPﾃﾞｰﾀ貼付!X:X)+SUMIF(SAPﾃﾞｰﾀ貼付!$D:$D,科目マスタ!$B$123,SAPﾃﾞｰﾀ貼付!X:X)</f>
        <v>0</v>
      </c>
      <c r="AP24" s="14">
        <f>SUMIF(SAPﾃﾞｰﾀ貼付!$D:$D,科目マスタ!$B$4,SAPﾃﾞｰﾀ貼付!Y:Y)+SUMIF(SAPﾃﾞｰﾀ貼付!$D:$D,科目マスタ!$B$123,SAPﾃﾞｰﾀ貼付!Y:Y)</f>
        <v>29025.599999999999</v>
      </c>
      <c r="AQ24" s="5">
        <f>SUMIF(SAPﾃﾞｰﾀ貼付!$D:$D,科目マスタ!$B$4,SAPﾃﾞｰﾀ貼付!Z:Z)+SUMIF(SAPﾃﾞｰﾀ貼付!$D:$D,科目マスタ!$B$123,SAPﾃﾞｰﾀ貼付!Z:Z)</f>
        <v>0</v>
      </c>
      <c r="AR24" s="5">
        <f>SUMIF(SAPﾃﾞｰﾀ貼付!$D:$D,科目マスタ!$B$4,SAPﾃﾞｰﾀ貼付!AA:AA)+SUMIF(SAPﾃﾞｰﾀ貼付!$D:$D,科目マスタ!$B$123,SAPﾃﾞｰﾀ貼付!AA:AA)</f>
        <v>0</v>
      </c>
      <c r="AS24" s="5">
        <f>SUMIF(SAPﾃﾞｰﾀ貼付!$D:$D,科目マスタ!$B$4,SAPﾃﾞｰﾀ貼付!AB:AB)+SUMIF(SAPﾃﾞｰﾀ貼付!$D:$D,科目マスタ!$B$123,SAPﾃﾞｰﾀ貼付!AB:AB)</f>
        <v>11938.4</v>
      </c>
      <c r="AT24" s="5">
        <f>SUMIF(SAPﾃﾞｰﾀ貼付!$D:$D,科目マスタ!$B$4,SAPﾃﾞｰﾀ貼付!AS:AS)+SUMIF(SAPﾃﾞｰﾀ貼付!$D:$D,科目マスタ!$B$123,SAPﾃﾞｰﾀ貼付!AS:AS)</f>
        <v>0</v>
      </c>
      <c r="AU24" s="5">
        <f>SUMIF(SAPﾃﾞｰﾀ貼付!$D:$D,科目マスタ!$B$4,SAPﾃﾞｰﾀ貼付!AU:AU)+SUMIF(SAPﾃﾞｰﾀ貼付!$D:$D,科目マスタ!$B$123,SAPﾃﾞｰﾀ貼付!AU:AU)</f>
        <v>5321.97</v>
      </c>
      <c r="AV24" s="5">
        <f>SUMIF(SAPﾃﾞｰﾀ貼付!$D:$D,科目マスタ!$B$4,SAPﾃﾞｰﾀ貼付!AV:AV)+SUMIF(SAPﾃﾞｰﾀ貼付!$D:$D,科目マスタ!$B$123,SAPﾃﾞｰﾀ貼付!AV:AV)</f>
        <v>16334.13</v>
      </c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</row>
    <row r="25" spans="1:260">
      <c r="A25" s="42" t="s">
        <v>71</v>
      </c>
      <c r="B25" s="99">
        <f>SUMIF(SAPﾃﾞｰﾀ貼付!$D:$D,科目マスタ!$B$5,SAPﾃﾞｰﾀ貼付!G:G)+SUMIF(SAPﾃﾞｰﾀ貼付!$D:$D,科目マスタ!$B$124,SAPﾃﾞｰﾀ貼付!G:G)</f>
        <v>1020</v>
      </c>
      <c r="C25" s="100">
        <f>SUMIF(SAPﾃﾞｰﾀ貼付!$D:$D,科目マスタ!$B$5,SAPﾃﾞｰﾀ貼付!H:H)+SUMIF(SAPﾃﾞｰﾀ貼付!$D:$D,科目マスタ!$B$124,SAPﾃﾞｰﾀ貼付!H:H)</f>
        <v>0</v>
      </c>
      <c r="D25" s="100">
        <f>SUMIF(SAPﾃﾞｰﾀ貼付!$D:$D,科目マスタ!$B$5,SAPﾃﾞｰﾀ貼付!I:I)+SUMIF(SAPﾃﾞｰﾀ貼付!$D:$D,科目マスタ!$B$124,SAPﾃﾞｰﾀ貼付!I:I)</f>
        <v>180</v>
      </c>
      <c r="E25" s="101">
        <f>SUMIF(SAPﾃﾞｰﾀ貼付!$D:$D,科目マスタ!$B$5,SAPﾃﾞｰﾀ貼付!J:J)+SUMIF(SAPﾃﾞｰﾀ貼付!$D:$D,科目マスタ!$B$124,SAPﾃﾞｰﾀ貼付!J:J)</f>
        <v>0</v>
      </c>
      <c r="F25" s="99">
        <f>SUMIF(SAPﾃﾞｰﾀ貼付!$D:$D,科目マスタ!$B$5,SAPﾃﾞｰﾀ貼付!K:K)+SUMIF(SAPﾃﾞｰﾀ貼付!$D:$D,科目マスタ!$B$124,SAPﾃﾞｰﾀ貼付!K:K)</f>
        <v>480</v>
      </c>
      <c r="G25" s="101">
        <f>SUMIF(SAPﾃﾞｰﾀ貼付!$D:$D,科目マスタ!$B$5,SAPﾃﾞｰﾀ貼付!L:L)+SUMIF(SAPﾃﾞｰﾀ貼付!$D:$D,科目マスタ!$B$124,SAPﾃﾞｰﾀ貼付!L:L)</f>
        <v>360</v>
      </c>
      <c r="H25" s="99">
        <f>SUMIF(SAPﾃﾞｰﾀ貼付!$D:$D,科目マスタ!$B$5,SAPﾃﾞｰﾀ貼付!M:M)+SUMIF(SAPﾃﾞｰﾀ貼付!$D:$D,科目マスタ!$B$124,SAPﾃﾞｰﾀ貼付!M:M)+AT25</f>
        <v>540</v>
      </c>
      <c r="I25" s="100">
        <f>SUMIF(SAPﾃﾞｰﾀ貼付!$D:$D,科目マスタ!$B$5,SAPﾃﾞｰﾀ貼付!N:N)+SUMIF(SAPﾃﾞｰﾀ貼付!$D:$D,科目マスタ!$B$124,SAPﾃﾞｰﾀ貼付!N:N)</f>
        <v>0</v>
      </c>
      <c r="J25" s="100">
        <f>SUMIF(SAPﾃﾞｰﾀ貼付!$D:$D,科目マスタ!$B$5,SAPﾃﾞｰﾀ貼付!O:O)+SUMIF(SAPﾃﾞｰﾀ貼付!$D:$D,科目マスタ!$B$124,SAPﾃﾞｰﾀ貼付!O:O)</f>
        <v>0</v>
      </c>
      <c r="K25" s="102">
        <f>SUMIF(SAPﾃﾞｰﾀ貼付!$D:$D,科目マスタ!$B$5,SAPﾃﾞｰﾀ貼付!P:P)+SUMIF(SAPﾃﾞｰﾀ貼付!$D:$D,科目マスタ!$B$124,SAPﾃﾞｰﾀ貼付!P:P)</f>
        <v>0</v>
      </c>
      <c r="L25" s="100">
        <f>SUMIF(SAPﾃﾞｰﾀ貼付!$D:$D,科目マスタ!$B$5,SAPﾃﾞｰﾀ貼付!Q:Q)+SUMIF(SAPﾃﾞｰﾀ貼付!$D:$D,科目マスタ!$B$124,SAPﾃﾞｰﾀ貼付!Q:Q)</f>
        <v>0</v>
      </c>
      <c r="M25" s="101">
        <f>SUMIF(SAPﾃﾞｰﾀ貼付!$D:$D,科目マスタ!$B$5,SAPﾃﾞｰﾀ貼付!R:R)+SUMIF(SAPﾃﾞｰﾀ貼付!$D:$D,科目マスタ!$B$124,SAPﾃﾞｰﾀ貼付!R:R)</f>
        <v>0</v>
      </c>
      <c r="N25" s="103">
        <f>SUMIF(SAPﾃﾞｰﾀ貼付!$D:$D,科目マスタ!$B$5,SAPﾃﾞｰﾀ貼付!S:S)+SUMIF(SAPﾃﾞｰﾀ貼付!$D:$D,科目マスタ!$B$124,SAPﾃﾞｰﾀ貼付!S:S)</f>
        <v>0</v>
      </c>
      <c r="O25" s="99">
        <f t="shared" si="23"/>
        <v>180</v>
      </c>
      <c r="P25" s="100">
        <f t="shared" si="24"/>
        <v>0</v>
      </c>
      <c r="Q25" s="101">
        <f>SUMIF(SAPﾃﾞｰﾀ貼付!$D:$D,科目マスタ!$B$5,SAPﾃﾞｰﾀ貼付!AC:AC)+SUMIF(SAPﾃﾞｰﾀ貼付!$D:$D,科目マスタ!$B$124,SAPﾃﾞｰﾀ貼付!AC:AC)</f>
        <v>0</v>
      </c>
      <c r="R25" s="99">
        <f>SUMIF(SAPﾃﾞｰﾀ貼付!$D:$D,科目マスタ!$B$5,SAPﾃﾞｰﾀ貼付!AD:AD)+SUMIF(SAPﾃﾞｰﾀ貼付!$D:$D,科目マスタ!$B$124,SAPﾃﾞｰﾀ貼付!AD:AD)</f>
        <v>0</v>
      </c>
      <c r="S25" s="104">
        <f>SUMIF(SAPﾃﾞｰﾀ貼付!$D:$D,科目マスタ!$B$5,SAPﾃﾞｰﾀ貼付!AE:AE)+SUMIF(SAPﾃﾞｰﾀ貼付!$D:$D,科目マスタ!$B$124,SAPﾃﾞｰﾀ貼付!AE:AE)</f>
        <v>0</v>
      </c>
      <c r="T25" s="100">
        <f>SUMIF(SAPﾃﾞｰﾀ貼付!$D:$D,科目マスタ!$B$5,SAPﾃﾞｰﾀ貼付!AF:AF)+SUMIF(SAPﾃﾞｰﾀ貼付!$D:$D,科目マスタ!$B$124,SAPﾃﾞｰﾀ貼付!AF:AF)</f>
        <v>0</v>
      </c>
      <c r="U25" s="100">
        <f>SUMIF(SAPﾃﾞｰﾀ貼付!$D:$D,科目マスタ!$B$5,SAPﾃﾞｰﾀ貼付!AG:AG)+SUMIF(SAPﾃﾞｰﾀ貼付!$D:$D,科目マスタ!$B$124,SAPﾃﾞｰﾀ貼付!AG:AG)</f>
        <v>0</v>
      </c>
      <c r="V25" s="100">
        <f>SUMIF(SAPﾃﾞｰﾀ貼付!$D:$D,科目マスタ!$B$5,SAPﾃﾞｰﾀ貼付!AH:AH)+SUMIF(SAPﾃﾞｰﾀ貼付!$D:$D,科目マスタ!$B$124,SAPﾃﾞｰﾀ貼付!AH:AH)</f>
        <v>0</v>
      </c>
      <c r="W25" s="100">
        <f>SUMIF(SAPﾃﾞｰﾀ貼付!$D:$D,科目マスタ!$B$5,SAPﾃﾞｰﾀ貼付!AI:AI)+SUMIF(SAPﾃﾞｰﾀ貼付!$D:$D,科目マスタ!$B$124,SAPﾃﾞｰﾀ貼付!AI:AI)</f>
        <v>970</v>
      </c>
      <c r="X25" s="100">
        <f>SUMIF(SAPﾃﾞｰﾀ貼付!$D:$D,科目マスタ!$B$5,SAPﾃﾞｰﾀ貼付!AJ:AJ)+SUMIF(SAPﾃﾞｰﾀ貼付!$D:$D,科目マスタ!$B$124,SAPﾃﾞｰﾀ貼付!AJ:AJ)</f>
        <v>0</v>
      </c>
      <c r="Y25" s="100">
        <f>SUMIF(SAPﾃﾞｰﾀ貼付!$D:$D,科目マスタ!$B$5,SAPﾃﾞｰﾀ貼付!AK:AK)+SUMIF(SAPﾃﾞｰﾀ貼付!$D:$D,科目マスタ!$B$124,SAPﾃﾞｰﾀ貼付!AK:AK)</f>
        <v>0</v>
      </c>
      <c r="Z25" s="100">
        <f>SUMIF(SAPﾃﾞｰﾀ貼付!$D:$D,科目マスタ!$B$5,SAPﾃﾞｰﾀ貼付!AL:AL)+SUMIF(SAPﾃﾞｰﾀ貼付!$D:$D,科目マスタ!$B$124,SAPﾃﾞｰﾀ貼付!AL:AL)</f>
        <v>360</v>
      </c>
      <c r="AA25" s="100">
        <f>SUMIF(SAPﾃﾞｰﾀ貼付!$D:$D,科目マスタ!$B$5,SAPﾃﾞｰﾀ貼付!AM:AM)+SUMIF(SAPﾃﾞｰﾀ貼付!$D:$D,科目マスタ!$B$124,SAPﾃﾞｰﾀ貼付!AM:AM)</f>
        <v>0</v>
      </c>
      <c r="AB25" s="100">
        <f>SUMIF(SAPﾃﾞｰﾀ貼付!$D:$D,科目マスタ!$B$5,SAPﾃﾞｰﾀ貼付!AN:AN)+SUMIF(SAPﾃﾞｰﾀ貼付!$D:$D,科目マスタ!$B$124,SAPﾃﾞｰﾀ貼付!AN:AN)</f>
        <v>0</v>
      </c>
      <c r="AC25" s="100">
        <f>SUMIF(SAPﾃﾞｰﾀ貼付!$D:$D,科目マスタ!$B$5,SAPﾃﾞｰﾀ貼付!AO:AO)+SUMIF(SAPﾃﾞｰﾀ貼付!$D:$D,科目マスタ!$B$124,SAPﾃﾞｰﾀ貼付!AO:AO)</f>
        <v>2360</v>
      </c>
      <c r="AD25" s="100">
        <f>SUMIF(SAPﾃﾞｰﾀ貼付!$D:$D,科目マスタ!$B$5,SAPﾃﾞｰﾀ貼付!AP:AP)+SUMIF(SAPﾃﾞｰﾀ貼付!$D:$D,科目マスタ!$B$124,SAPﾃﾞｰﾀ貼付!AP:AP)</f>
        <v>2280</v>
      </c>
      <c r="AE25" s="100">
        <f>SUMIF(SAPﾃﾞｰﾀ貼付!$D:$D,科目マスタ!$B$5,SAPﾃﾞｰﾀ貼付!AQ:AQ)+SUMIF(SAPﾃﾞｰﾀ貼付!$D:$D,科目マスタ!$B$124,SAPﾃﾞｰﾀ貼付!AQ:AQ)</f>
        <v>0</v>
      </c>
      <c r="AF25" s="101">
        <f>SUMIF(SAPﾃﾞｰﾀ貼付!$D:$D,科目マスタ!$B$5,SAPﾃﾞｰﾀ貼付!AR:AR)+SUMIF(SAPﾃﾞｰﾀ貼付!$D:$D,科目マスタ!$B$124,SAPﾃﾞｰﾀ貼付!AR:AR)</f>
        <v>0</v>
      </c>
      <c r="AG25" s="103">
        <f>SUMIF(SAPﾃﾞｰﾀ貼付!$D:$D,科目マスタ!$B$5,SAPﾃﾞｰﾀ貼付!AT:AT)+SUMIF(SAPﾃﾞｰﾀ貼付!$D:$D,科目マスタ!$B$124,SAPﾃﾞｰﾀ貼付!AT:AT)</f>
        <v>0</v>
      </c>
      <c r="AH25" s="103">
        <f t="shared" si="25"/>
        <v>0</v>
      </c>
      <c r="AI25" s="103">
        <f t="shared" si="2"/>
        <v>8730</v>
      </c>
      <c r="AJ25" s="54"/>
      <c r="AK25" s="14">
        <f>SUMIF(SAPﾃﾞｰﾀ貼付!$D:$D,科目マスタ!$B$5,SAPﾃﾞｰﾀ貼付!T:T)+SUMIF(SAPﾃﾞｰﾀ貼付!$D:$D,科目マスタ!$B$124,SAPﾃﾞｰﾀ貼付!T:T)</f>
        <v>180</v>
      </c>
      <c r="AL25" s="5">
        <f>SUMIF(SAPﾃﾞｰﾀ貼付!$D:$D,科目マスタ!$B$5,SAPﾃﾞｰﾀ貼付!U:U)+SUMIF(SAPﾃﾞｰﾀ貼付!$D:$D,科目マスタ!$B$124,SAPﾃﾞｰﾀ貼付!U:U)</f>
        <v>0</v>
      </c>
      <c r="AM25" s="5">
        <f>SUMIF(SAPﾃﾞｰﾀ貼付!$D:$D,科目マスタ!$B$5,SAPﾃﾞｰﾀ貼付!V:V)+SUMIF(SAPﾃﾞｰﾀ貼付!$D:$D,科目マスタ!$B$124,SAPﾃﾞｰﾀ貼付!V:V)</f>
        <v>0</v>
      </c>
      <c r="AN25" s="5">
        <f>SUMIF(SAPﾃﾞｰﾀ貼付!$D:$D,科目マスタ!$B$5,SAPﾃﾞｰﾀ貼付!W:W)+SUMIF(SAPﾃﾞｰﾀ貼付!$D:$D,科目マスタ!$B$124,SAPﾃﾞｰﾀ貼付!W:W)</f>
        <v>0</v>
      </c>
      <c r="AO25" s="5">
        <f>SUMIF(SAPﾃﾞｰﾀ貼付!$D:$D,科目マスタ!$B$5,SAPﾃﾞｰﾀ貼付!X:X)+SUMIF(SAPﾃﾞｰﾀ貼付!$D:$D,科目マスタ!$B$124,SAPﾃﾞｰﾀ貼付!X:X)</f>
        <v>0</v>
      </c>
      <c r="AP25" s="14">
        <f>SUMIF(SAPﾃﾞｰﾀ貼付!$D:$D,科目マスタ!$B$5,SAPﾃﾞｰﾀ貼付!Y:Y)+SUMIF(SAPﾃﾞｰﾀ貼付!$D:$D,科目マスタ!$B$124,SAPﾃﾞｰﾀ貼付!Y:Y)</f>
        <v>0</v>
      </c>
      <c r="AQ25" s="5">
        <f>SUMIF(SAPﾃﾞｰﾀ貼付!$D:$D,科目マスタ!$B$5,SAPﾃﾞｰﾀ貼付!Z:Z)+SUMIF(SAPﾃﾞｰﾀ貼付!$D:$D,科目マスタ!$B$124,SAPﾃﾞｰﾀ貼付!Z:Z)</f>
        <v>0</v>
      </c>
      <c r="AR25" s="5">
        <f>SUMIF(SAPﾃﾞｰﾀ貼付!$D:$D,科目マスタ!$B$5,SAPﾃﾞｰﾀ貼付!AA:AA)+SUMIF(SAPﾃﾞｰﾀ貼付!$D:$D,科目マスタ!$B$124,SAPﾃﾞｰﾀ貼付!AA:AA)</f>
        <v>0</v>
      </c>
      <c r="AS25" s="5">
        <f>SUMIF(SAPﾃﾞｰﾀ貼付!$D:$D,科目マスタ!$B$5,SAPﾃﾞｰﾀ貼付!AB:AB)+SUMIF(SAPﾃﾞｰﾀ貼付!$D:$D,科目マスタ!$B$124,SAPﾃﾞｰﾀ貼付!AB:AB)</f>
        <v>0</v>
      </c>
      <c r="AT25" s="5">
        <f>SUMIF(SAPﾃﾞｰﾀ貼付!$D:$D,科目マスタ!$B$5,SAPﾃﾞｰﾀ貼付!AS:AS)+SUMIF(SAPﾃﾞｰﾀ貼付!$D:$D,科目マスタ!$B$124,SAPﾃﾞｰﾀ貼付!AS:AS)</f>
        <v>0</v>
      </c>
      <c r="AU25" s="5">
        <f>SUMIF(SAPﾃﾞｰﾀ貼付!$D:$D,科目マスタ!$B$5,SAPﾃﾞｰﾀ貼付!AU:AU)+SUMIF(SAPﾃﾞｰﾀ貼付!$D:$D,科目マスタ!$B$124,SAPﾃﾞｰﾀ貼付!AU:AU)</f>
        <v>0</v>
      </c>
      <c r="AV25" s="5">
        <f>SUMIF(SAPﾃﾞｰﾀ貼付!$D:$D,科目マスタ!$B$5,SAPﾃﾞｰﾀ貼付!AV:AV)+SUMIF(SAPﾃﾞｰﾀ貼付!$D:$D,科目マスタ!$B$124,SAPﾃﾞｰﾀ貼付!AV:AV)</f>
        <v>0</v>
      </c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</row>
    <row r="26" spans="1:260">
      <c r="A26" s="41" t="s">
        <v>506</v>
      </c>
      <c r="B26" s="93">
        <f>SUMIF(SAPﾃﾞｰﾀ貼付!$D:$D,科目マスタ!$B$3,SAPﾃﾞｰﾀ貼付!G:G)+SUMIF(SAPﾃﾞｰﾀ貼付!$D:$D,科目マスタ!$B$122,SAPﾃﾞｰﾀ貼付!G:G)</f>
        <v>52400</v>
      </c>
      <c r="C26" s="94">
        <f>SUMIF(SAPﾃﾞｰﾀ貼付!$D:$D,科目マスタ!$B$3,SAPﾃﾞｰﾀ貼付!H:H)+SUMIF(SAPﾃﾞｰﾀ貼付!$D:$D,科目マスタ!$B$122,SAPﾃﾞｰﾀ貼付!H:H)</f>
        <v>34600</v>
      </c>
      <c r="D26" s="94">
        <f>SUMIF(SAPﾃﾞｰﾀ貼付!$D:$D,科目マスタ!$B$3,SAPﾃﾞｰﾀ貼付!I:I)+SUMIF(SAPﾃﾞｰﾀ貼付!$D:$D,科目マスタ!$B$122,SAPﾃﾞｰﾀ貼付!I:I)</f>
        <v>67000</v>
      </c>
      <c r="E26" s="95">
        <f>SUMIF(SAPﾃﾞｰﾀ貼付!$D:$D,科目マスタ!$B$3,SAPﾃﾞｰﾀ貼付!J:J)+SUMIF(SAPﾃﾞｰﾀ貼付!$D:$D,科目マスタ!$B$122,SAPﾃﾞｰﾀ貼付!J:J)</f>
        <v>0</v>
      </c>
      <c r="F26" s="93">
        <f>SUMIF(SAPﾃﾞｰﾀ貼付!$D:$D,科目マスタ!$B$3,SAPﾃﾞｰﾀ貼付!K:K)+SUMIF(SAPﾃﾞｰﾀ貼付!$D:$D,科目マスタ!$B$122,SAPﾃﾞｰﾀ貼付!K:K)</f>
        <v>81000</v>
      </c>
      <c r="G26" s="95">
        <f>SUMIF(SAPﾃﾞｰﾀ貼付!$D:$D,科目マスタ!$B$3,SAPﾃﾞｰﾀ貼付!L:L)+SUMIF(SAPﾃﾞｰﾀ貼付!$D:$D,科目マスタ!$B$122,SAPﾃﾞｰﾀ貼付!L:L)</f>
        <v>99000</v>
      </c>
      <c r="H26" s="93">
        <f>SUMIF(SAPﾃﾞｰﾀ貼付!$D:$D,科目マスタ!$B$3,SAPﾃﾞｰﾀ貼付!M:M)+SUMIF(SAPﾃﾞｰﾀ貼付!$D:$D,科目マスタ!$B$122,SAPﾃﾞｰﾀ貼付!M:M)+AT26</f>
        <v>319300</v>
      </c>
      <c r="I26" s="94">
        <f>SUMIF(SAPﾃﾞｰﾀ貼付!$D:$D,科目マスタ!$B$3,SAPﾃﾞｰﾀ貼付!N:N)+SUMIF(SAPﾃﾞｰﾀ貼付!$D:$D,科目マスタ!$B$122,SAPﾃﾞｰﾀ貼付!N:N)</f>
        <v>0</v>
      </c>
      <c r="J26" s="94">
        <f>SUMIF(SAPﾃﾞｰﾀ貼付!$D:$D,科目マスタ!$B$3,SAPﾃﾞｰﾀ貼付!O:O)+SUMIF(SAPﾃﾞｰﾀ貼付!$D:$D,科目マスタ!$B$122,SAPﾃﾞｰﾀ貼付!O:O)</f>
        <v>47700</v>
      </c>
      <c r="K26" s="96">
        <f>SUMIF(SAPﾃﾞｰﾀ貼付!$D:$D,科目マスタ!$B$3,SAPﾃﾞｰﾀ貼付!P:P)+SUMIF(SAPﾃﾞｰﾀ貼付!$D:$D,科目マスタ!$B$122,SAPﾃﾞｰﾀ貼付!P:P)</f>
        <v>0</v>
      </c>
      <c r="L26" s="94">
        <f>SUMIF(SAPﾃﾞｰﾀ貼付!$D:$D,科目マスタ!$B$3,SAPﾃﾞｰﾀ貼付!Q:Q)+SUMIF(SAPﾃﾞｰﾀ貼付!$D:$D,科目マスタ!$B$122,SAPﾃﾞｰﾀ貼付!Q:Q)</f>
        <v>0</v>
      </c>
      <c r="M26" s="95">
        <f>SUMIF(SAPﾃﾞｰﾀ貼付!$D:$D,科目マスタ!$B$3,SAPﾃﾞｰﾀ貼付!R:R)+SUMIF(SAPﾃﾞｰﾀ貼付!$D:$D,科目マスタ!$B$122,SAPﾃﾞｰﾀ貼付!R:R)</f>
        <v>0</v>
      </c>
      <c r="N26" s="97">
        <f>SUMIF(SAPﾃﾞｰﾀ貼付!$D:$D,科目マスタ!$B$3,SAPﾃﾞｰﾀ貼付!S:S)+SUMIF(SAPﾃﾞｰﾀ貼付!$D:$D,科目マスタ!$B$122,SAPﾃﾞｰﾀ貼付!S:S)</f>
        <v>0</v>
      </c>
      <c r="O26" s="93">
        <f t="shared" si="23"/>
        <v>87400</v>
      </c>
      <c r="P26" s="94">
        <f t="shared" si="24"/>
        <v>27600</v>
      </c>
      <c r="Q26" s="95">
        <f>SUMIF(SAPﾃﾞｰﾀ貼付!$D:$D,科目マスタ!$B$3,SAPﾃﾞｰﾀ貼付!AC:AC)+SUMIF(SAPﾃﾞｰﾀ貼付!$D:$D,科目マスタ!$B$122,SAPﾃﾞｰﾀ貼付!AC:AC)</f>
        <v>0</v>
      </c>
      <c r="R26" s="93">
        <f>SUMIF(SAPﾃﾞｰﾀ貼付!$D:$D,科目マスタ!$B$3,SAPﾃﾞｰﾀ貼付!AD:AD)+SUMIF(SAPﾃﾞｰﾀ貼付!$D:$D,科目マスタ!$B$122,SAPﾃﾞｰﾀ貼付!AD:AD)</f>
        <v>60000</v>
      </c>
      <c r="S26" s="98">
        <f>SUMIF(SAPﾃﾞｰﾀ貼付!$D:$D,科目マスタ!$B$3,SAPﾃﾞｰﾀ貼付!AE:AE)+SUMIF(SAPﾃﾞｰﾀ貼付!$D:$D,科目マスタ!$B$122,SAPﾃﾞｰﾀ貼付!AE:AE)</f>
        <v>0</v>
      </c>
      <c r="T26" s="94">
        <f>SUMIF(SAPﾃﾞｰﾀ貼付!$D:$D,科目マスタ!$B$3,SAPﾃﾞｰﾀ貼付!AF:AF)+SUMIF(SAPﾃﾞｰﾀ貼付!$D:$D,科目マスタ!$B$122,SAPﾃﾞｰﾀ貼付!AF:AF)</f>
        <v>0</v>
      </c>
      <c r="U26" s="94">
        <f>SUMIF(SAPﾃﾞｰﾀ貼付!$D:$D,科目マスタ!$B$3,SAPﾃﾞｰﾀ貼付!AG:AG)+SUMIF(SAPﾃﾞｰﾀ貼付!$D:$D,科目マスタ!$B$122,SAPﾃﾞｰﾀ貼付!AG:AG)</f>
        <v>63000</v>
      </c>
      <c r="V26" s="94">
        <f>SUMIF(SAPﾃﾞｰﾀ貼付!$D:$D,科目マスタ!$B$3,SAPﾃﾞｰﾀ貼付!AH:AH)+SUMIF(SAPﾃﾞｰﾀ貼付!$D:$D,科目マスタ!$B$122,SAPﾃﾞｰﾀ貼付!AH:AH)</f>
        <v>0</v>
      </c>
      <c r="W26" s="94">
        <f>SUMIF(SAPﾃﾞｰﾀ貼付!$D:$D,科目マスタ!$B$3,SAPﾃﾞｰﾀ貼付!AI:AI)+SUMIF(SAPﾃﾞｰﾀ貼付!$D:$D,科目マスタ!$B$122,SAPﾃﾞｰﾀ貼付!AI:AI)</f>
        <v>70000</v>
      </c>
      <c r="X26" s="94">
        <f>SUMIF(SAPﾃﾞｰﾀ貼付!$D:$D,科目マスタ!$B$3,SAPﾃﾞｰﾀ貼付!AJ:AJ)+SUMIF(SAPﾃﾞｰﾀ貼付!$D:$D,科目マスタ!$B$122,SAPﾃﾞｰﾀ貼付!AJ:AJ)</f>
        <v>17000</v>
      </c>
      <c r="Y26" s="94">
        <f>SUMIF(SAPﾃﾞｰﾀ貼付!$D:$D,科目マスタ!$B$3,SAPﾃﾞｰﾀ貼付!AK:AK)+SUMIF(SAPﾃﾞｰﾀ貼付!$D:$D,科目マスタ!$B$122,SAPﾃﾞｰﾀ貼付!AK:AK)</f>
        <v>0</v>
      </c>
      <c r="Z26" s="94">
        <f>SUMIF(SAPﾃﾞｰﾀ貼付!$D:$D,科目マスタ!$B$3,SAPﾃﾞｰﾀ貼付!AL:AL)+SUMIF(SAPﾃﾞｰﾀ貼付!$D:$D,科目マスタ!$B$122,SAPﾃﾞｰﾀ貼付!AL:AL)</f>
        <v>108000</v>
      </c>
      <c r="AA26" s="94">
        <f>SUMIF(SAPﾃﾞｰﾀ貼付!$D:$D,科目マスタ!$B$3,SAPﾃﾞｰﾀ貼付!AM:AM)+SUMIF(SAPﾃﾞｰﾀ貼付!$D:$D,科目マスタ!$B$122,SAPﾃﾞｰﾀ貼付!AM:AM)</f>
        <v>0</v>
      </c>
      <c r="AB26" s="94">
        <f>SUMIF(SAPﾃﾞｰﾀ貼付!$D:$D,科目マスタ!$B$3,SAPﾃﾞｰﾀ貼付!AN:AN)+SUMIF(SAPﾃﾞｰﾀ貼付!$D:$D,科目マスタ!$B$122,SAPﾃﾞｰﾀ貼付!AN:AN)</f>
        <v>115000</v>
      </c>
      <c r="AC26" s="94">
        <f>SUMIF(SAPﾃﾞｰﾀ貼付!$D:$D,科目マスタ!$B$3,SAPﾃﾞｰﾀ貼付!AO:AO)+SUMIF(SAPﾃﾞｰﾀ貼付!$D:$D,科目マスタ!$B$122,SAPﾃﾞｰﾀ貼付!AO:AO)</f>
        <v>0</v>
      </c>
      <c r="AD26" s="94">
        <f>SUMIF(SAPﾃﾞｰﾀ貼付!$D:$D,科目マスタ!$B$3,SAPﾃﾞｰﾀ貼付!AP:AP)+SUMIF(SAPﾃﾞｰﾀ貼付!$D:$D,科目マスタ!$B$122,SAPﾃﾞｰﾀ貼付!AP:AP)</f>
        <v>0</v>
      </c>
      <c r="AE26" s="94">
        <f>SUMIF(SAPﾃﾞｰﾀ貼付!$D:$D,科目マスタ!$B$3,SAPﾃﾞｰﾀ貼付!AQ:AQ)+SUMIF(SAPﾃﾞｰﾀ貼付!$D:$D,科目マスタ!$B$122,SAPﾃﾞｰﾀ貼付!AQ:AQ)</f>
        <v>25000</v>
      </c>
      <c r="AF26" s="95">
        <f>SUMIF(SAPﾃﾞｰﾀ貼付!$D:$D,科目マスタ!$B$3,SAPﾃﾞｰﾀ貼付!AR:AR)+SUMIF(SAPﾃﾞｰﾀ貼付!$D:$D,科目マスタ!$B$122,SAPﾃﾞｰﾀ貼付!AR:AR)</f>
        <v>0</v>
      </c>
      <c r="AG26" s="97">
        <f>SUMIF(SAPﾃﾞｰﾀ貼付!$D:$D,科目マスタ!$B$3,SAPﾃﾞｰﾀ貼付!AT:AT)+SUMIF(SAPﾃﾞｰﾀ貼付!$D:$D,科目マスタ!$B$122,SAPﾃﾞｰﾀ貼付!AT:AT)</f>
        <v>0</v>
      </c>
      <c r="AH26" s="97">
        <f t="shared" si="25"/>
        <v>100000</v>
      </c>
      <c r="AI26" s="97">
        <f t="shared" si="2"/>
        <v>1374000</v>
      </c>
      <c r="AJ26" s="53"/>
      <c r="AK26" s="14">
        <f>SUMIF(SAPﾃﾞｰﾀ貼付!$D:$D,科目マスタ!$B$3,SAPﾃﾞｰﾀ貼付!T:T)+SUMIF(SAPﾃﾞｰﾀ貼付!$D:$D,科目マスタ!$B$122,SAPﾃﾞｰﾀ貼付!T:T)</f>
        <v>87400</v>
      </c>
      <c r="AL26" s="5">
        <f>SUMIF(SAPﾃﾞｰﾀ貼付!$D:$D,科目マスタ!$B$3,SAPﾃﾞｰﾀ貼付!U:U)+SUMIF(SAPﾃﾞｰﾀ貼付!$D:$D,科目マスタ!$B$122,SAPﾃﾞｰﾀ貼付!U:U)</f>
        <v>0</v>
      </c>
      <c r="AM26" s="5">
        <f>SUMIF(SAPﾃﾞｰﾀ貼付!$D:$D,科目マスタ!$B$3,SAPﾃﾞｰﾀ貼付!V:V)+SUMIF(SAPﾃﾞｰﾀ貼付!$D:$D,科目マスタ!$B$122,SAPﾃﾞｰﾀ貼付!V:V)</f>
        <v>0</v>
      </c>
      <c r="AN26" s="5">
        <f>SUMIF(SAPﾃﾞｰﾀ貼付!$D:$D,科目マスタ!$B$3,SAPﾃﾞｰﾀ貼付!W:W)+SUMIF(SAPﾃﾞｰﾀ貼付!$D:$D,科目マスタ!$B$122,SAPﾃﾞｰﾀ貼付!W:W)</f>
        <v>0</v>
      </c>
      <c r="AO26" s="5">
        <f>SUMIF(SAPﾃﾞｰﾀ貼付!$D:$D,科目マスタ!$B$3,SAPﾃﾞｰﾀ貼付!X:X)+SUMIF(SAPﾃﾞｰﾀ貼付!$D:$D,科目マスタ!$B$122,SAPﾃﾞｰﾀ貼付!X:X)</f>
        <v>0</v>
      </c>
      <c r="AP26" s="14">
        <f>SUMIF(SAPﾃﾞｰﾀ貼付!$D:$D,科目マスタ!$B$3,SAPﾃﾞｰﾀ貼付!Y:Y)+SUMIF(SAPﾃﾞｰﾀ貼付!$D:$D,科目マスタ!$B$122,SAPﾃﾞｰﾀ貼付!Y:Y)</f>
        <v>27600</v>
      </c>
      <c r="AQ26" s="5">
        <f>SUMIF(SAPﾃﾞｰﾀ貼付!$D:$D,科目マスタ!$B$3,SAPﾃﾞｰﾀ貼付!Z:Z)+SUMIF(SAPﾃﾞｰﾀ貼付!$D:$D,科目マスタ!$B$122,SAPﾃﾞｰﾀ貼付!Z:Z)</f>
        <v>0</v>
      </c>
      <c r="AR26" s="5">
        <f>SUMIF(SAPﾃﾞｰﾀ貼付!$D:$D,科目マスタ!$B$3,SAPﾃﾞｰﾀ貼付!AA:AA)+SUMIF(SAPﾃﾞｰﾀ貼付!$D:$D,科目マスタ!$B$122,SAPﾃﾞｰﾀ貼付!AA:AA)</f>
        <v>0</v>
      </c>
      <c r="AS26" s="5">
        <f>SUMIF(SAPﾃﾞｰﾀ貼付!$D:$D,科目マスタ!$B$3,SAPﾃﾞｰﾀ貼付!AB:AB)+SUMIF(SAPﾃﾞｰﾀ貼付!$D:$D,科目マスタ!$B$122,SAPﾃﾞｰﾀ貼付!AB:AB)</f>
        <v>0</v>
      </c>
      <c r="AT26" s="5">
        <f>SUMIF(SAPﾃﾞｰﾀ貼付!$D:$D,科目マスタ!$B$3,SAPﾃﾞｰﾀ貼付!AS:AS)+SUMIF(SAPﾃﾞｰﾀ貼付!$D:$D,科目マスタ!$B$122,SAPﾃﾞｰﾀ貼付!AS:AS)</f>
        <v>0</v>
      </c>
      <c r="AU26" s="5">
        <f>SUMIF(SAPﾃﾞｰﾀ貼付!$D:$D,科目マスタ!$B$3,SAPﾃﾞｰﾀ貼付!AU:AU)+SUMIF(SAPﾃﾞｰﾀ貼付!$D:$D,科目マスタ!$B$122,SAPﾃﾞｰﾀ貼付!AU:AU)</f>
        <v>75000</v>
      </c>
      <c r="AV26" s="5">
        <f>SUMIF(SAPﾃﾞｰﾀ貼付!$D:$D,科目マスタ!$B$3,SAPﾃﾞｰﾀ貼付!AV:AV)+SUMIF(SAPﾃﾞｰﾀ貼付!$D:$D,科目マスタ!$B$122,SAPﾃﾞｰﾀ貼付!AV:AV)</f>
        <v>25000</v>
      </c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</row>
    <row r="27" spans="1:260">
      <c r="A27" s="41" t="s">
        <v>507</v>
      </c>
      <c r="B27" s="93">
        <f>SUMIF(SAPﾃﾞｰﾀ貼付!$D:$D,科目マスタ!$B$9,SAPﾃﾞｰﾀ貼付!G:G)+SUMIF(SAPﾃﾞｰﾀ貼付!$D:$D,科目マスタ!$B$128,SAPﾃﾞｰﾀ貼付!G:G)</f>
        <v>42035.73</v>
      </c>
      <c r="C27" s="94">
        <f>SUMIF(SAPﾃﾞｰﾀ貼付!$D:$D,科目マスタ!$B$9,SAPﾃﾞｰﾀ貼付!H:H)+SUMIF(SAPﾃﾞｰﾀ貼付!$D:$D,科目マスタ!$B$128,SAPﾃﾞｰﾀ貼付!H:H)</f>
        <v>33404.629999999997</v>
      </c>
      <c r="D27" s="94">
        <f>SUMIF(SAPﾃﾞｰﾀ貼付!$D:$D,科目マスタ!$B$9,SAPﾃﾞｰﾀ貼付!I:I)+SUMIF(SAPﾃﾞｰﾀ貼付!$D:$D,科目マスタ!$B$128,SAPﾃﾞｰﾀ貼付!I:I)</f>
        <v>66699.3</v>
      </c>
      <c r="E27" s="95">
        <f>SUMIF(SAPﾃﾞｰﾀ貼付!$D:$D,科目マスタ!$B$9,SAPﾃﾞｰﾀ貼付!J:J)+SUMIF(SAPﾃﾞｰﾀ貼付!$D:$D,科目マスタ!$B$128,SAPﾃﾞｰﾀ貼付!J:J)</f>
        <v>1880.02</v>
      </c>
      <c r="F27" s="93">
        <f>SUMIF(SAPﾃﾞｰﾀ貼付!$D:$D,科目マスタ!$B$9,SAPﾃﾞｰﾀ貼付!K:K)+SUMIF(SAPﾃﾞｰﾀ貼付!$D:$D,科目マスタ!$B$128,SAPﾃﾞｰﾀ貼付!K:K)</f>
        <v>225.96</v>
      </c>
      <c r="G27" s="95">
        <f>SUMIF(SAPﾃﾞｰﾀ貼付!$D:$D,科目マスタ!$B$9,SAPﾃﾞｰﾀ貼付!L:L)+SUMIF(SAPﾃﾞｰﾀ貼付!$D:$D,科目マスタ!$B$128,SAPﾃﾞｰﾀ貼付!L:L)</f>
        <v>33535.99</v>
      </c>
      <c r="H27" s="93">
        <f>SUMIF(SAPﾃﾞｰﾀ貼付!$D:$D,科目マスタ!$B$9,SAPﾃﾞｰﾀ貼付!M:M)+SUMIF(SAPﾃﾞｰﾀ貼付!$D:$D,科目マスタ!$B$128,SAPﾃﾞｰﾀ貼付!M:M)+AT27</f>
        <v>39638.949999999997</v>
      </c>
      <c r="I27" s="94">
        <f>SUMIF(SAPﾃﾞｰﾀ貼付!$D:$D,科目マスタ!$B$9,SAPﾃﾞｰﾀ貼付!N:N)+SUMIF(SAPﾃﾞｰﾀ貼付!$D:$D,科目マスタ!$B$128,SAPﾃﾞｰﾀ貼付!N:N)</f>
        <v>0</v>
      </c>
      <c r="J27" s="94">
        <f>SUMIF(SAPﾃﾞｰﾀ貼付!$D:$D,科目マスタ!$B$9,SAPﾃﾞｰﾀ貼付!O:O)+SUMIF(SAPﾃﾞｰﾀ貼付!$D:$D,科目マスタ!$B$128,SAPﾃﾞｰﾀ貼付!O:O)</f>
        <v>19242.740000000002</v>
      </c>
      <c r="K27" s="96">
        <f>SUMIF(SAPﾃﾞｰﾀ貼付!$D:$D,科目マスタ!$B$9,SAPﾃﾞｰﾀ貼付!P:P)+SUMIF(SAPﾃﾞｰﾀ貼付!$D:$D,科目マスタ!$B$128,SAPﾃﾞｰﾀ貼付!P:P)</f>
        <v>-5323.89</v>
      </c>
      <c r="L27" s="94">
        <f>SUMIF(SAPﾃﾞｰﾀ貼付!$D:$D,科目マスタ!$B$9,SAPﾃﾞｰﾀ貼付!Q:Q)+SUMIF(SAPﾃﾞｰﾀ貼付!$D:$D,科目マスタ!$B$128,SAPﾃﾞｰﾀ貼付!Q:Q)</f>
        <v>0</v>
      </c>
      <c r="M27" s="95">
        <f>SUMIF(SAPﾃﾞｰﾀ貼付!$D:$D,科目マスタ!$B$9,SAPﾃﾞｰﾀ貼付!R:R)+SUMIF(SAPﾃﾞｰﾀ貼付!$D:$D,科目マスタ!$B$128,SAPﾃﾞｰﾀ貼付!R:R)</f>
        <v>0</v>
      </c>
      <c r="N27" s="97">
        <f>SUMIF(SAPﾃﾞｰﾀ貼付!$D:$D,科目マスタ!$B$9,SAPﾃﾞｰﾀ貼付!S:S)+SUMIF(SAPﾃﾞｰﾀ貼付!$D:$D,科目マスタ!$B$128,SAPﾃﾞｰﾀ貼付!S:S)</f>
        <v>0</v>
      </c>
      <c r="O27" s="93">
        <f t="shared" si="23"/>
        <v>16517.38</v>
      </c>
      <c r="P27" s="94">
        <f t="shared" si="24"/>
        <v>12907.799999999997</v>
      </c>
      <c r="Q27" s="95">
        <f>SUMIF(SAPﾃﾞｰﾀ貼付!$D:$D,科目マスタ!$B$9,SAPﾃﾞｰﾀ貼付!AC:AC)+SUMIF(SAPﾃﾞｰﾀ貼付!$D:$D,科目マスタ!$B$128,SAPﾃﾞｰﾀ貼付!AC:AC)</f>
        <v>-1330</v>
      </c>
      <c r="R27" s="93">
        <f>SUMIF(SAPﾃﾞｰﾀ貼付!$D:$D,科目マスタ!$B$9,SAPﾃﾞｰﾀ貼付!AD:AD)+SUMIF(SAPﾃﾞｰﾀ貼付!$D:$D,科目マスタ!$B$128,SAPﾃﾞｰﾀ貼付!AD:AD)</f>
        <v>-6758.63</v>
      </c>
      <c r="S27" s="98">
        <f>SUMIF(SAPﾃﾞｰﾀ貼付!$D:$D,科目マスタ!$B$9,SAPﾃﾞｰﾀ貼付!AE:AE)+SUMIF(SAPﾃﾞｰﾀ貼付!$D:$D,科目マスタ!$B$128,SAPﾃﾞｰﾀ貼付!AE:AE)</f>
        <v>0</v>
      </c>
      <c r="T27" s="94">
        <f>SUMIF(SAPﾃﾞｰﾀ貼付!$D:$D,科目マスタ!$B$9,SAPﾃﾞｰﾀ貼付!AF:AF)+SUMIF(SAPﾃﾞｰﾀ貼付!$D:$D,科目マスタ!$B$128,SAPﾃﾞｰﾀ貼付!AF:AF)</f>
        <v>19546.78</v>
      </c>
      <c r="U27" s="94">
        <f>SUMIF(SAPﾃﾞｰﾀ貼付!$D:$D,科目マスタ!$B$9,SAPﾃﾞｰﾀ貼付!AG:AG)+SUMIF(SAPﾃﾞｰﾀ貼付!$D:$D,科目マスタ!$B$128,SAPﾃﾞｰﾀ貼付!AG:AG)</f>
        <v>18404.5</v>
      </c>
      <c r="V27" s="94">
        <f>SUMIF(SAPﾃﾞｰﾀ貼付!$D:$D,科目マスタ!$B$9,SAPﾃﾞｰﾀ貼付!AH:AH)+SUMIF(SAPﾃﾞｰﾀ貼付!$D:$D,科目マスタ!$B$128,SAPﾃﾞｰﾀ貼付!AH:AH)</f>
        <v>110990.45</v>
      </c>
      <c r="W27" s="94">
        <f>SUMIF(SAPﾃﾞｰﾀ貼付!$D:$D,科目マスタ!$B$9,SAPﾃﾞｰﾀ貼付!AI:AI)+SUMIF(SAPﾃﾞｰﾀ貼付!$D:$D,科目マスタ!$B$128,SAPﾃﾞｰﾀ貼付!AI:AI)</f>
        <v>23650.799999999999</v>
      </c>
      <c r="X27" s="94">
        <f>SUMIF(SAPﾃﾞｰﾀ貼付!$D:$D,科目マスタ!$B$9,SAPﾃﾞｰﾀ貼付!AJ:AJ)+SUMIF(SAPﾃﾞｰﾀ貼付!$D:$D,科目マスタ!$B$128,SAPﾃﾞｰﾀ貼付!AJ:AJ)</f>
        <v>0</v>
      </c>
      <c r="Y27" s="94">
        <f>SUMIF(SAPﾃﾞｰﾀ貼付!$D:$D,科目マスタ!$B$9,SAPﾃﾞｰﾀ貼付!AK:AK)+SUMIF(SAPﾃﾞｰﾀ貼付!$D:$D,科目マスタ!$B$128,SAPﾃﾞｰﾀ貼付!AK:AK)</f>
        <v>0</v>
      </c>
      <c r="Z27" s="94">
        <f>SUMIF(SAPﾃﾞｰﾀ貼付!$D:$D,科目マスタ!$B$9,SAPﾃﾞｰﾀ貼付!AL:AL)+SUMIF(SAPﾃﾞｰﾀ貼付!$D:$D,科目マスタ!$B$128,SAPﾃﾞｰﾀ貼付!AL:AL)</f>
        <v>67067.490000000005</v>
      </c>
      <c r="AA27" s="94">
        <f>SUMIF(SAPﾃﾞｰﾀ貼付!$D:$D,科目マスタ!$B$9,SAPﾃﾞｰﾀ貼付!AM:AM)+SUMIF(SAPﾃﾞｰﾀ貼付!$D:$D,科目マスタ!$B$128,SAPﾃﾞｰﾀ貼付!AM:AM)</f>
        <v>0</v>
      </c>
      <c r="AB27" s="94">
        <f>SUMIF(SAPﾃﾞｰﾀ貼付!$D:$D,科目マスタ!$B$9,SAPﾃﾞｰﾀ貼付!AN:AN)+SUMIF(SAPﾃﾞｰﾀ貼付!$D:$D,科目マスタ!$B$128,SAPﾃﾞｰﾀ貼付!AN:AN)</f>
        <v>0</v>
      </c>
      <c r="AC27" s="94">
        <f>SUMIF(SAPﾃﾞｰﾀ貼付!$D:$D,科目マスタ!$B$9,SAPﾃﾞｰﾀ貼付!AO:AO)+SUMIF(SAPﾃﾞｰﾀ貼付!$D:$D,科目マスタ!$B$128,SAPﾃﾞｰﾀ貼付!AO:AO)</f>
        <v>106499.1</v>
      </c>
      <c r="AD27" s="94">
        <f>SUMIF(SAPﾃﾞｰﾀ貼付!$D:$D,科目マスタ!$B$9,SAPﾃﾞｰﾀ貼付!AP:AP)+SUMIF(SAPﾃﾞｰﾀ貼付!$D:$D,科目マスタ!$B$128,SAPﾃﾞｰﾀ貼付!AP:AP)</f>
        <v>23877.19</v>
      </c>
      <c r="AE27" s="94">
        <f>SUMIF(SAPﾃﾞｰﾀ貼付!$D:$D,科目マスタ!$B$9,SAPﾃﾞｰﾀ貼付!AQ:AQ)+SUMIF(SAPﾃﾞｰﾀ貼付!$D:$D,科目マスタ!$B$128,SAPﾃﾞｰﾀ貼付!AQ:AQ)</f>
        <v>5128.05</v>
      </c>
      <c r="AF27" s="95">
        <f>SUMIF(SAPﾃﾞｰﾀ貼付!$D:$D,科目マスタ!$B$9,SAPﾃﾞｰﾀ貼付!AR:AR)+SUMIF(SAPﾃﾞｰﾀ貼付!$D:$D,科目マスタ!$B$128,SAPﾃﾞｰﾀ貼付!AR:AR)</f>
        <v>0</v>
      </c>
      <c r="AG27" s="97">
        <f>SUMIF(SAPﾃﾞｰﾀ貼付!$D:$D,科目マスタ!$B$9,SAPﾃﾞｰﾀ貼付!AT:AT)+SUMIF(SAPﾃﾞｰﾀ貼付!$D:$D,科目マスタ!$B$128,SAPﾃﾞｰﾀ貼付!AT:AT)</f>
        <v>0</v>
      </c>
      <c r="AH27" s="97">
        <f t="shared" si="25"/>
        <v>68131.05</v>
      </c>
      <c r="AI27" s="97">
        <f t="shared" si="2"/>
        <v>695971.3899999999</v>
      </c>
      <c r="AJ27" s="54"/>
      <c r="AK27" s="14">
        <f>SUMIF(SAPﾃﾞｰﾀ貼付!$D:$D,科目マスタ!$B$9,SAPﾃﾞｰﾀ貼付!T:T)+SUMIF(SAPﾃﾞｰﾀ貼付!$D:$D,科目マスタ!$B$128,SAPﾃﾞｰﾀ貼付!T:T)</f>
        <v>4538.79</v>
      </c>
      <c r="AL27" s="5">
        <f>SUMIF(SAPﾃﾞｰﾀ貼付!$D:$D,科目マスタ!$B$9,SAPﾃﾞｰﾀ貼付!U:U)+SUMIF(SAPﾃﾞｰﾀ貼付!$D:$D,科目マスタ!$B$128,SAPﾃﾞｰﾀ貼付!U:U)</f>
        <v>0</v>
      </c>
      <c r="AM27" s="5">
        <f>SUMIF(SAPﾃﾞｰﾀ貼付!$D:$D,科目マスタ!$B$9,SAPﾃﾞｰﾀ貼付!V:V)+SUMIF(SAPﾃﾞｰﾀ貼付!$D:$D,科目マスタ!$B$128,SAPﾃﾞｰﾀ貼付!V:V)</f>
        <v>0</v>
      </c>
      <c r="AN27" s="5">
        <f>SUMIF(SAPﾃﾞｰﾀ貼付!$D:$D,科目マスタ!$B$9,SAPﾃﾞｰﾀ貼付!W:W)+SUMIF(SAPﾃﾞｰﾀ貼付!$D:$D,科目マスタ!$B$128,SAPﾃﾞｰﾀ貼付!W:W)</f>
        <v>11978.59</v>
      </c>
      <c r="AO27" s="5">
        <f>SUMIF(SAPﾃﾞｰﾀ貼付!$D:$D,科目マスタ!$B$9,SAPﾃﾞｰﾀ貼付!X:X)+SUMIF(SAPﾃﾞｰﾀ貼付!$D:$D,科目マスタ!$B$128,SAPﾃﾞｰﾀ貼付!X:X)</f>
        <v>0</v>
      </c>
      <c r="AP27" s="14">
        <f>SUMIF(SAPﾃﾞｰﾀ貼付!$D:$D,科目マスタ!$B$9,SAPﾃﾞｰﾀ貼付!Y:Y)+SUMIF(SAPﾃﾞｰﾀ貼付!$D:$D,科目マスタ!$B$128,SAPﾃﾞｰﾀ貼付!Y:Y)</f>
        <v>-14127.62</v>
      </c>
      <c r="AQ27" s="5">
        <f>SUMIF(SAPﾃﾞｰﾀ貼付!$D:$D,科目マスタ!$B$9,SAPﾃﾞｰﾀ貼付!Z:Z)+SUMIF(SAPﾃﾞｰﾀ貼付!$D:$D,科目マスタ!$B$128,SAPﾃﾞｰﾀ貼付!Z:Z)</f>
        <v>0</v>
      </c>
      <c r="AR27" s="5">
        <f>SUMIF(SAPﾃﾞｰﾀ貼付!$D:$D,科目マスタ!$B$9,SAPﾃﾞｰﾀ貼付!AA:AA)+SUMIF(SAPﾃﾞｰﾀ貼付!$D:$D,科目マスタ!$B$128,SAPﾃﾞｰﾀ貼付!AA:AA)</f>
        <v>0</v>
      </c>
      <c r="AS27" s="5">
        <f>SUMIF(SAPﾃﾞｰﾀ貼付!$D:$D,科目マスタ!$B$9,SAPﾃﾞｰﾀ貼付!AB:AB)+SUMIF(SAPﾃﾞｰﾀ貼付!$D:$D,科目マスタ!$B$128,SAPﾃﾞｰﾀ貼付!AB:AB)</f>
        <v>27035.42</v>
      </c>
      <c r="AT27" s="5">
        <f>SUMIF(SAPﾃﾞｰﾀ貼付!$D:$D,科目マスタ!$B$9,SAPﾃﾞｰﾀ貼付!AS:AS)+SUMIF(SAPﾃﾞｰﾀ貼付!$D:$D,科目マスタ!$B$128,SAPﾃﾞｰﾀ貼付!AS:AS)</f>
        <v>0</v>
      </c>
      <c r="AU27" s="5">
        <f>SUMIF(SAPﾃﾞｰﾀ貼付!$D:$D,科目マスタ!$B$9,SAPﾃﾞｰﾀ貼付!AU:AU)+SUMIF(SAPﾃﾞｰﾀ貼付!$D:$D,科目マスタ!$B$128,SAPﾃﾞｰﾀ貼付!AU:AU)</f>
        <v>29245.64</v>
      </c>
      <c r="AV27" s="5">
        <f>SUMIF(SAPﾃﾞｰﾀ貼付!$D:$D,科目マスタ!$B$9,SAPﾃﾞｰﾀ貼付!AV:AV)+SUMIF(SAPﾃﾞｰﾀ貼付!$D:$D,科目マスタ!$B$128,SAPﾃﾞｰﾀ貼付!AV:AV)</f>
        <v>38885.410000000003</v>
      </c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</row>
    <row r="28" spans="1:260">
      <c r="A28" s="47" t="s">
        <v>511</v>
      </c>
      <c r="B28" s="124">
        <f>SUM(B26:B27)</f>
        <v>94435.73000000001</v>
      </c>
      <c r="C28" s="125">
        <f t="shared" ref="C28:AH28" si="26">SUM(C26:C27)</f>
        <v>68004.63</v>
      </c>
      <c r="D28" s="125">
        <f t="shared" si="26"/>
        <v>133699.29999999999</v>
      </c>
      <c r="E28" s="126">
        <f t="shared" si="26"/>
        <v>1880.02</v>
      </c>
      <c r="F28" s="124">
        <f t="shared" si="26"/>
        <v>81225.960000000006</v>
      </c>
      <c r="G28" s="126">
        <f t="shared" si="26"/>
        <v>132535.99</v>
      </c>
      <c r="H28" s="124">
        <f t="shared" si="26"/>
        <v>358938.95</v>
      </c>
      <c r="I28" s="125">
        <f t="shared" si="26"/>
        <v>0</v>
      </c>
      <c r="J28" s="125">
        <f t="shared" si="26"/>
        <v>66942.740000000005</v>
      </c>
      <c r="K28" s="127">
        <f t="shared" si="26"/>
        <v>-5323.89</v>
      </c>
      <c r="L28" s="125">
        <f t="shared" si="26"/>
        <v>0</v>
      </c>
      <c r="M28" s="126">
        <f t="shared" si="26"/>
        <v>0</v>
      </c>
      <c r="N28" s="128">
        <f t="shared" si="26"/>
        <v>0</v>
      </c>
      <c r="O28" s="124">
        <f t="shared" si="26"/>
        <v>103917.38</v>
      </c>
      <c r="P28" s="125">
        <f t="shared" si="26"/>
        <v>40507.799999999996</v>
      </c>
      <c r="Q28" s="126">
        <f t="shared" ref="Q28:R28" si="27">SUM(Q26:Q27)</f>
        <v>-1330</v>
      </c>
      <c r="R28" s="124">
        <f t="shared" si="27"/>
        <v>53241.37</v>
      </c>
      <c r="S28" s="129">
        <f t="shared" ref="S28" si="28">SUM(S26:S27)</f>
        <v>0</v>
      </c>
      <c r="T28" s="125">
        <f t="shared" ref="T28:AF28" si="29">SUM(T26:T27)</f>
        <v>19546.78</v>
      </c>
      <c r="U28" s="125">
        <f t="shared" si="29"/>
        <v>81404.5</v>
      </c>
      <c r="V28" s="125">
        <f t="shared" si="29"/>
        <v>110990.45</v>
      </c>
      <c r="W28" s="125">
        <f t="shared" si="29"/>
        <v>93650.8</v>
      </c>
      <c r="X28" s="125">
        <f t="shared" si="29"/>
        <v>17000</v>
      </c>
      <c r="Y28" s="125">
        <f t="shared" si="29"/>
        <v>0</v>
      </c>
      <c r="Z28" s="125">
        <f t="shared" si="29"/>
        <v>175067.49</v>
      </c>
      <c r="AA28" s="125">
        <f t="shared" si="29"/>
        <v>0</v>
      </c>
      <c r="AB28" s="125">
        <f t="shared" si="29"/>
        <v>115000</v>
      </c>
      <c r="AC28" s="125">
        <f t="shared" si="29"/>
        <v>106499.1</v>
      </c>
      <c r="AD28" s="125">
        <f t="shared" si="29"/>
        <v>23877.19</v>
      </c>
      <c r="AE28" s="125">
        <f t="shared" si="29"/>
        <v>30128.05</v>
      </c>
      <c r="AF28" s="126">
        <f t="shared" si="29"/>
        <v>0</v>
      </c>
      <c r="AG28" s="128">
        <f t="shared" ref="AG28" si="30">SUM(AG26:AG27)</f>
        <v>0</v>
      </c>
      <c r="AH28" s="128">
        <f t="shared" si="26"/>
        <v>168131.05</v>
      </c>
      <c r="AI28" s="128">
        <f t="shared" si="2"/>
        <v>2069971.3900000004</v>
      </c>
      <c r="AJ28" s="54"/>
      <c r="AK28" s="14">
        <f t="shared" ref="AK28:AS28" si="31">SUM(AK26:AK27)</f>
        <v>91938.79</v>
      </c>
      <c r="AL28" s="5">
        <f t="shared" si="31"/>
        <v>0</v>
      </c>
      <c r="AM28" s="5">
        <f t="shared" si="31"/>
        <v>0</v>
      </c>
      <c r="AN28" s="5">
        <f t="shared" si="31"/>
        <v>11978.59</v>
      </c>
      <c r="AO28" s="5">
        <f t="shared" si="31"/>
        <v>0</v>
      </c>
      <c r="AP28" s="14">
        <f t="shared" si="31"/>
        <v>13472.38</v>
      </c>
      <c r="AQ28" s="5">
        <f t="shared" si="31"/>
        <v>0</v>
      </c>
      <c r="AR28" s="5">
        <f t="shared" si="31"/>
        <v>0</v>
      </c>
      <c r="AS28" s="5">
        <f t="shared" si="31"/>
        <v>27035.42</v>
      </c>
      <c r="AT28" s="5">
        <f t="shared" ref="AT28:AU28" si="32">SUM(AT26:AT27)</f>
        <v>0</v>
      </c>
      <c r="AU28" s="5">
        <f t="shared" si="32"/>
        <v>104245.64</v>
      </c>
      <c r="AV28" s="5">
        <f t="shared" ref="AV28" si="33">SUM(AV26:AV27)</f>
        <v>63885.41</v>
      </c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</row>
    <row r="29" spans="1:260">
      <c r="A29" s="41" t="s">
        <v>506</v>
      </c>
      <c r="B29" s="93">
        <f>SUMIF(SAPﾃﾞｰﾀ貼付!$D:$D,科目マスタ!$B$6,SAPﾃﾞｰﾀ貼付!G:G)+SUMIF(SAPﾃﾞｰﾀ貼付!$D:$D,科目マスタ!$B$125,SAPﾃﾞｰﾀ貼付!G:G)</f>
        <v>53720</v>
      </c>
      <c r="C29" s="94">
        <f>SUMIF(SAPﾃﾞｰﾀ貼付!$D:$D,科目マスタ!$B$6,SAPﾃﾞｰﾀ貼付!H:H)+SUMIF(SAPﾃﾞｰﾀ貼付!$D:$D,科目マスタ!$B$125,SAPﾃﾞｰﾀ貼付!H:H)</f>
        <v>35550</v>
      </c>
      <c r="D29" s="94">
        <f>SUMIF(SAPﾃﾞｰﾀ貼付!$D:$D,科目マスタ!$B$6,SAPﾃﾞｰﾀ貼付!I:I)+SUMIF(SAPﾃﾞｰﾀ貼付!$D:$D,科目マスタ!$B$125,SAPﾃﾞｰﾀ貼付!I:I)</f>
        <v>68730</v>
      </c>
      <c r="E29" s="95">
        <f>SUMIF(SAPﾃﾞｰﾀ貼付!$D:$D,科目マスタ!$B$6,SAPﾃﾞｰﾀ貼付!J:J)+SUMIF(SAPﾃﾞｰﾀ貼付!$D:$D,科目マスタ!$B$125,SAPﾃﾞｰﾀ貼付!J:J)</f>
        <v>0</v>
      </c>
      <c r="F29" s="93">
        <f>SUMIF(SAPﾃﾞｰﾀ貼付!$D:$D,科目マスタ!$B$6,SAPﾃﾞｰﾀ貼付!K:K)+SUMIF(SAPﾃﾞｰﾀ貼付!$D:$D,科目マスタ!$B$125,SAPﾃﾞｰﾀ貼付!K:K)</f>
        <v>113400</v>
      </c>
      <c r="G29" s="95">
        <f>SUMIF(SAPﾃﾞｰﾀ貼付!$D:$D,科目マスタ!$B$6,SAPﾃﾞｰﾀ貼付!L:L)+SUMIF(SAPﾃﾞｰﾀ貼付!$D:$D,科目マスタ!$B$125,SAPﾃﾞｰﾀ貼付!L:L)</f>
        <v>138600</v>
      </c>
      <c r="H29" s="93">
        <f>SUMIF(SAPﾃﾞｰﾀ貼付!$D:$D,科目マスタ!$B$6,SAPﾃﾞｰﾀ貼付!M:M)+SUMIF(SAPﾃﾞｰﾀ貼付!$D:$D,科目マスタ!$B$125,SAPﾃﾞｰﾀ貼付!M:M)+AT29</f>
        <v>302760</v>
      </c>
      <c r="I29" s="94">
        <f>SUMIF(SAPﾃﾞｰﾀ貼付!$D:$D,科目マスタ!$B$6,SAPﾃﾞｰﾀ貼付!N:N)+SUMIF(SAPﾃﾞｰﾀ貼付!$D:$D,科目マスタ!$B$125,SAPﾃﾞｰﾀ貼付!N:N)</f>
        <v>0</v>
      </c>
      <c r="J29" s="94">
        <f>SUMIF(SAPﾃﾞｰﾀ貼付!$D:$D,科目マスタ!$B$6,SAPﾃﾞｰﾀ貼付!O:O)+SUMIF(SAPﾃﾞｰﾀ貼付!$D:$D,科目マスタ!$B$125,SAPﾃﾞｰﾀ貼付!O:O)</f>
        <v>45240</v>
      </c>
      <c r="K29" s="96">
        <f>SUMIF(SAPﾃﾞｰﾀ貼付!$D:$D,科目マスタ!$B$6,SAPﾃﾞｰﾀ貼付!P:P)+SUMIF(SAPﾃﾞｰﾀ貼付!$D:$D,科目マスタ!$B$125,SAPﾃﾞｰﾀ貼付!P:P)</f>
        <v>0</v>
      </c>
      <c r="L29" s="94">
        <f>SUMIF(SAPﾃﾞｰﾀ貼付!$D:$D,科目マスタ!$B$6,SAPﾃﾞｰﾀ貼付!Q:Q)+SUMIF(SAPﾃﾞｰﾀ貼付!$D:$D,科目マスタ!$B$125,SAPﾃﾞｰﾀ貼付!Q:Q)</f>
        <v>0</v>
      </c>
      <c r="M29" s="95">
        <f>SUMIF(SAPﾃﾞｰﾀ貼付!$D:$D,科目マスタ!$B$6,SAPﾃﾞｰﾀ貼付!R:R)+SUMIF(SAPﾃﾞｰﾀ貼付!$D:$D,科目マスタ!$B$125,SAPﾃﾞｰﾀ貼付!R:R)</f>
        <v>0</v>
      </c>
      <c r="N29" s="97">
        <f>SUMIF(SAPﾃﾞｰﾀ貼付!$D:$D,科目マスタ!$B$6,SAPﾃﾞｰﾀ貼付!S:S)+SUMIF(SAPﾃﾞｰﾀ貼付!$D:$D,科目マスタ!$B$125,SAPﾃﾞｰﾀ貼付!S:S)</f>
        <v>0</v>
      </c>
      <c r="O29" s="93">
        <f t="shared" ref="O29:O30" si="34">AK29+AL29+AM29+AN29+AO29</f>
        <v>66880</v>
      </c>
      <c r="P29" s="94">
        <f t="shared" ref="P29:P30" si="35">AP29+AQ29+AR29+AS29</f>
        <v>21120</v>
      </c>
      <c r="Q29" s="95">
        <f>SUMIF(SAPﾃﾞｰﾀ貼付!$D:$D,科目マスタ!$B$6,SAPﾃﾞｰﾀ貼付!AC:AC)+SUMIF(SAPﾃﾞｰﾀ貼付!$D:$D,科目マスタ!$B$125,SAPﾃﾞｰﾀ貼付!AC:AC)</f>
        <v>0</v>
      </c>
      <c r="R29" s="93">
        <f>SUMIF(SAPﾃﾞｰﾀ貼付!$D:$D,科目マスタ!$B$6,SAPﾃﾞｰﾀ貼付!AD:AD)+SUMIF(SAPﾃﾞｰﾀ貼付!$D:$D,科目マスタ!$B$125,SAPﾃﾞｰﾀ貼付!AD:AD)</f>
        <v>55000</v>
      </c>
      <c r="S29" s="98">
        <f>SUMIF(SAPﾃﾞｰﾀ貼付!$D:$D,科目マスタ!$B$6,SAPﾃﾞｰﾀ貼付!AE:AE)+SUMIF(SAPﾃﾞｰﾀ貼付!$D:$D,科目マスタ!$B$125,SAPﾃﾞｰﾀ貼付!AE:AE)</f>
        <v>0</v>
      </c>
      <c r="T29" s="94">
        <f>SUMIF(SAPﾃﾞｰﾀ貼付!$D:$D,科目マスタ!$B$6,SAPﾃﾞｰﾀ貼付!AF:AF)+SUMIF(SAPﾃﾞｰﾀ貼付!$D:$D,科目マスタ!$B$125,SAPﾃﾞｰﾀ貼付!AF:AF)</f>
        <v>0</v>
      </c>
      <c r="U29" s="94">
        <f>SUMIF(SAPﾃﾞｰﾀ貼付!$D:$D,科目マスタ!$B$6,SAPﾃﾞｰﾀ貼付!AG:AG)+SUMIF(SAPﾃﾞｰﾀ貼付!$D:$D,科目マスタ!$B$125,SAPﾃﾞｰﾀ貼付!AG:AG)</f>
        <v>60000</v>
      </c>
      <c r="V29" s="94">
        <f>SUMIF(SAPﾃﾞｰﾀ貼付!$D:$D,科目マスタ!$B$6,SAPﾃﾞｰﾀ貼付!AH:AH)+SUMIF(SAPﾃﾞｰﾀ貼付!$D:$D,科目マスタ!$B$125,SAPﾃﾞｰﾀ貼付!AH:AH)</f>
        <v>0</v>
      </c>
      <c r="W29" s="94">
        <f>SUMIF(SAPﾃﾞｰﾀ貼付!$D:$D,科目マスタ!$B$6,SAPﾃﾞｰﾀ貼付!AI:AI)+SUMIF(SAPﾃﾞｰﾀ貼付!$D:$D,科目マスタ!$B$125,SAPﾃﾞｰﾀ貼付!AI:AI)</f>
        <v>90000</v>
      </c>
      <c r="X29" s="94">
        <f>SUMIF(SAPﾃﾞｰﾀ貼付!$D:$D,科目マスタ!$B$6,SAPﾃﾞｰﾀ貼付!AJ:AJ)+SUMIF(SAPﾃﾞｰﾀ貼付!$D:$D,科目マスタ!$B$125,SAPﾃﾞｰﾀ貼付!AJ:AJ)</f>
        <v>20000</v>
      </c>
      <c r="Y29" s="94">
        <f>SUMIF(SAPﾃﾞｰﾀ貼付!$D:$D,科目マスタ!$B$6,SAPﾃﾞｰﾀ貼付!AK:AK)+SUMIF(SAPﾃﾞｰﾀ貼付!$D:$D,科目マスタ!$B$125,SAPﾃﾞｰﾀ貼付!AK:AK)</f>
        <v>0</v>
      </c>
      <c r="Z29" s="94">
        <f>SUMIF(SAPﾃﾞｰﾀ貼付!$D:$D,科目マスタ!$B$6,SAPﾃﾞｰﾀ貼付!AL:AL)+SUMIF(SAPﾃﾞｰﾀ貼付!$D:$D,科目マスタ!$B$125,SAPﾃﾞｰﾀ貼付!AL:AL)</f>
        <v>150000</v>
      </c>
      <c r="AA29" s="94">
        <f>SUMIF(SAPﾃﾞｰﾀ貼付!$D:$D,科目マスタ!$B$6,SAPﾃﾞｰﾀ貼付!AM:AM)+SUMIF(SAPﾃﾞｰﾀ貼付!$D:$D,科目マスタ!$B$125,SAPﾃﾞｰﾀ貼付!AM:AM)</f>
        <v>0</v>
      </c>
      <c r="AB29" s="94">
        <f>SUMIF(SAPﾃﾞｰﾀ貼付!$D:$D,科目マスタ!$B$6,SAPﾃﾞｰﾀ貼付!AN:AN)+SUMIF(SAPﾃﾞｰﾀ貼付!$D:$D,科目マスタ!$B$125,SAPﾃﾞｰﾀ貼付!AN:AN)</f>
        <v>176000</v>
      </c>
      <c r="AC29" s="94">
        <f>SUMIF(SAPﾃﾞｰﾀ貼付!$D:$D,科目マスタ!$B$6,SAPﾃﾞｰﾀ貼付!AO:AO)+SUMIF(SAPﾃﾞｰﾀ貼付!$D:$D,科目マスタ!$B$125,SAPﾃﾞｰﾀ貼付!AO:AO)</f>
        <v>0</v>
      </c>
      <c r="AD29" s="94">
        <f>SUMIF(SAPﾃﾞｰﾀ貼付!$D:$D,科目マスタ!$B$6,SAPﾃﾞｰﾀ貼付!AP:AP)+SUMIF(SAPﾃﾞｰﾀ貼付!$D:$D,科目マスタ!$B$125,SAPﾃﾞｰﾀ貼付!AP:AP)</f>
        <v>0</v>
      </c>
      <c r="AE29" s="94">
        <f>SUMIF(SAPﾃﾞｰﾀ貼付!$D:$D,科目マスタ!$B$6,SAPﾃﾞｰﾀ貼付!AQ:AQ)+SUMIF(SAPﾃﾞｰﾀ貼付!$D:$D,科目マスタ!$B$125,SAPﾃﾞｰﾀ貼付!AQ:AQ)</f>
        <v>20000</v>
      </c>
      <c r="AF29" s="95">
        <f>SUMIF(SAPﾃﾞｰﾀ貼付!$D:$D,科目マスタ!$B$6,SAPﾃﾞｰﾀ貼付!AR:AR)+SUMIF(SAPﾃﾞｰﾀ貼付!$D:$D,科目マスタ!$B$125,SAPﾃﾞｰﾀ貼付!AR:AR)</f>
        <v>0</v>
      </c>
      <c r="AG29" s="97">
        <f>SUMIF(SAPﾃﾞｰﾀ貼付!$D:$D,科目マスタ!$B$6,SAPﾃﾞｰﾀ貼付!AT:AT)+SUMIF(SAPﾃﾞｰﾀ貼付!$D:$D,科目マスタ!$B$125,SAPﾃﾞｰﾀ貼付!AT:AT)</f>
        <v>0</v>
      </c>
      <c r="AH29" s="97">
        <f t="shared" ref="AH29:AH30" si="36">AU29+AV29</f>
        <v>115000</v>
      </c>
      <c r="AI29" s="97">
        <f t="shared" si="2"/>
        <v>1532000</v>
      </c>
      <c r="AJ29" s="54"/>
      <c r="AK29" s="14">
        <f>SUMIF(SAPﾃﾞｰﾀ貼付!$D:$D,科目マスタ!$B$6,SAPﾃﾞｰﾀ貼付!T:T)+SUMIF(SAPﾃﾞｰﾀ貼付!$D:$D,科目マスタ!$B$125,SAPﾃﾞｰﾀ貼付!T:T)</f>
        <v>66880</v>
      </c>
      <c r="AL29" s="5">
        <f>SUMIF(SAPﾃﾞｰﾀ貼付!$D:$D,科目マスタ!$B$6,SAPﾃﾞｰﾀ貼付!U:U)+SUMIF(SAPﾃﾞｰﾀ貼付!$D:$D,科目マスタ!$B$125,SAPﾃﾞｰﾀ貼付!U:U)</f>
        <v>0</v>
      </c>
      <c r="AM29" s="5">
        <f>SUMIF(SAPﾃﾞｰﾀ貼付!$D:$D,科目マスタ!$B$6,SAPﾃﾞｰﾀ貼付!V:V)+SUMIF(SAPﾃﾞｰﾀ貼付!$D:$D,科目マスタ!$B$125,SAPﾃﾞｰﾀ貼付!V:V)</f>
        <v>0</v>
      </c>
      <c r="AN29" s="5">
        <f>SUMIF(SAPﾃﾞｰﾀ貼付!$D:$D,科目マスタ!$B$6,SAPﾃﾞｰﾀ貼付!W:W)+SUMIF(SAPﾃﾞｰﾀ貼付!$D:$D,科目マスタ!$B$125,SAPﾃﾞｰﾀ貼付!W:W)</f>
        <v>0</v>
      </c>
      <c r="AO29" s="5">
        <f>SUMIF(SAPﾃﾞｰﾀ貼付!$D:$D,科目マスタ!$B$6,SAPﾃﾞｰﾀ貼付!X:X)+SUMIF(SAPﾃﾞｰﾀ貼付!$D:$D,科目マスタ!$B$125,SAPﾃﾞｰﾀ貼付!X:X)</f>
        <v>0</v>
      </c>
      <c r="AP29" s="14">
        <f>SUMIF(SAPﾃﾞｰﾀ貼付!$D:$D,科目マスタ!$B$6,SAPﾃﾞｰﾀ貼付!Y:Y)+SUMIF(SAPﾃﾞｰﾀ貼付!$D:$D,科目マスタ!$B$125,SAPﾃﾞｰﾀ貼付!Y:Y)</f>
        <v>21120</v>
      </c>
      <c r="AQ29" s="5">
        <f>SUMIF(SAPﾃﾞｰﾀ貼付!$D:$D,科目マスタ!$B$6,SAPﾃﾞｰﾀ貼付!Z:Z)+SUMIF(SAPﾃﾞｰﾀ貼付!$D:$D,科目マスタ!$B$125,SAPﾃﾞｰﾀ貼付!Z:Z)</f>
        <v>0</v>
      </c>
      <c r="AR29" s="5">
        <f>SUMIF(SAPﾃﾞｰﾀ貼付!$D:$D,科目マスタ!$B$6,SAPﾃﾞｰﾀ貼付!AA:AA)+SUMIF(SAPﾃﾞｰﾀ貼付!$D:$D,科目マスタ!$B$125,SAPﾃﾞｰﾀ貼付!AA:AA)</f>
        <v>0</v>
      </c>
      <c r="AS29" s="5">
        <f>SUMIF(SAPﾃﾞｰﾀ貼付!$D:$D,科目マスタ!$B$6,SAPﾃﾞｰﾀ貼付!AB:AB)+SUMIF(SAPﾃﾞｰﾀ貼付!$D:$D,科目マスタ!$B$125,SAPﾃﾞｰﾀ貼付!AB:AB)</f>
        <v>0</v>
      </c>
      <c r="AT29" s="5">
        <f>SUMIF(SAPﾃﾞｰﾀ貼付!$D:$D,科目マスタ!$B$6,SAPﾃﾞｰﾀ貼付!AS:AS)+SUMIF(SAPﾃﾞｰﾀ貼付!$D:$D,科目マスタ!$B$125,SAPﾃﾞｰﾀ貼付!AS:AS)</f>
        <v>0</v>
      </c>
      <c r="AU29" s="5">
        <f>SUMIF(SAPﾃﾞｰﾀ貼付!$D:$D,科目マスタ!$B$6,SAPﾃﾞｰﾀ貼付!AU:AU)+SUMIF(SAPﾃﾞｰﾀ貼付!$D:$D,科目マスタ!$B$125,SAPﾃﾞｰﾀ貼付!AU:AU)</f>
        <v>57500</v>
      </c>
      <c r="AV29" s="5">
        <f>SUMIF(SAPﾃﾞｰﾀ貼付!$D:$D,科目マスタ!$B$6,SAPﾃﾞｰﾀ貼付!AV:AV)+SUMIF(SAPﾃﾞｰﾀ貼付!$D:$D,科目マスタ!$B$125,SAPﾃﾞｰﾀ貼付!AV:AV)</f>
        <v>57500</v>
      </c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</row>
    <row r="30" spans="1:260">
      <c r="A30" s="41" t="s">
        <v>507</v>
      </c>
      <c r="B30" s="93">
        <f>SUMIF(SAPﾃﾞｰﾀ貼付!$D:$D,科目マスタ!$B$10,SAPﾃﾞｰﾀ貼付!G:G)+SUMIF(SAPﾃﾞｰﾀ貼付!$D:$D,科目マスタ!$B$129,SAPﾃﾞｰﾀ貼付!G:G)</f>
        <v>-19461.830000000002</v>
      </c>
      <c r="C30" s="94">
        <f>SUMIF(SAPﾃﾞｰﾀ貼付!$D:$D,科目マスタ!$B$10,SAPﾃﾞｰﾀ貼付!H:H)+SUMIF(SAPﾃﾞｰﾀ貼付!$D:$D,科目マスタ!$B$129,SAPﾃﾞｰﾀ貼付!H:H)</f>
        <v>-8171.94</v>
      </c>
      <c r="D30" s="94">
        <f>SUMIF(SAPﾃﾞｰﾀ貼付!$D:$D,科目マスタ!$B$10,SAPﾃﾞｰﾀ貼付!I:I)+SUMIF(SAPﾃﾞｰﾀ貼付!$D:$D,科目マスタ!$B$129,SAPﾃﾞｰﾀ貼付!I:I)</f>
        <v>-3652.18</v>
      </c>
      <c r="E30" s="95">
        <f>SUMIF(SAPﾃﾞｰﾀ貼付!$D:$D,科目マスタ!$B$10,SAPﾃﾞｰﾀ貼付!J:J)+SUMIF(SAPﾃﾞｰﾀ貼付!$D:$D,科目マスタ!$B$129,SAPﾃﾞｰﾀ貼付!J:J)</f>
        <v>-2475.6</v>
      </c>
      <c r="F30" s="93">
        <f>SUMIF(SAPﾃﾞｰﾀ貼付!$D:$D,科目マスタ!$B$10,SAPﾃﾞｰﾀ貼付!K:K)+SUMIF(SAPﾃﾞｰﾀ貼付!$D:$D,科目マスタ!$B$129,SAPﾃﾞｰﾀ貼付!K:K)</f>
        <v>-27764.9</v>
      </c>
      <c r="G30" s="95">
        <f>SUMIF(SAPﾃﾞｰﾀ貼付!$D:$D,科目マスタ!$B$10,SAPﾃﾞｰﾀ貼付!L:L)+SUMIF(SAPﾃﾞｰﾀ貼付!$D:$D,科目マスタ!$B$129,SAPﾃﾞｰﾀ貼付!L:L)</f>
        <v>-8596.82</v>
      </c>
      <c r="H30" s="93">
        <f>SUMIF(SAPﾃﾞｰﾀ貼付!$D:$D,科目マスタ!$B$10,SAPﾃﾞｰﾀ貼付!M:M)+SUMIF(SAPﾃﾞｰﾀ貼付!$D:$D,科目マスタ!$B$129,SAPﾃﾞｰﾀ貼付!M:M)+AT30</f>
        <v>-41322.67</v>
      </c>
      <c r="I30" s="94">
        <f>SUMIF(SAPﾃﾞｰﾀ貼付!$D:$D,科目マスタ!$B$10,SAPﾃﾞｰﾀ貼付!N:N)+SUMIF(SAPﾃﾞｰﾀ貼付!$D:$D,科目マスタ!$B$129,SAPﾃﾞｰﾀ貼付!N:N)</f>
        <v>0</v>
      </c>
      <c r="J30" s="94">
        <f>SUMIF(SAPﾃﾞｰﾀ貼付!$D:$D,科目マスタ!$B$10,SAPﾃﾞｰﾀ貼付!O:O)+SUMIF(SAPﾃﾞｰﾀ貼付!$D:$D,科目マスタ!$B$129,SAPﾃﾞｰﾀ貼付!O:O)</f>
        <v>-8957.16</v>
      </c>
      <c r="K30" s="96">
        <f>SUMIF(SAPﾃﾞｰﾀ貼付!$D:$D,科目マスタ!$B$10,SAPﾃﾞｰﾀ貼付!P:P)+SUMIF(SAPﾃﾞｰﾀ貼付!$D:$D,科目マスタ!$B$129,SAPﾃﾞｰﾀ貼付!P:P)</f>
        <v>-5567.74</v>
      </c>
      <c r="L30" s="94">
        <f>SUMIF(SAPﾃﾞｰﾀ貼付!$D:$D,科目マスタ!$B$10,SAPﾃﾞｰﾀ貼付!Q:Q)+SUMIF(SAPﾃﾞｰﾀ貼付!$D:$D,科目マスタ!$B$129,SAPﾃﾞｰﾀ貼付!Q:Q)</f>
        <v>0</v>
      </c>
      <c r="M30" s="95">
        <f>SUMIF(SAPﾃﾞｰﾀ貼付!$D:$D,科目マスタ!$B$10,SAPﾃﾞｰﾀ貼付!R:R)+SUMIF(SAPﾃﾞｰﾀ貼付!$D:$D,科目マスタ!$B$129,SAPﾃﾞｰﾀ貼付!R:R)</f>
        <v>0</v>
      </c>
      <c r="N30" s="97">
        <f>SUMIF(SAPﾃﾞｰﾀ貼付!$D:$D,科目マスタ!$B$10,SAPﾃﾞｰﾀ貼付!S:S)+SUMIF(SAPﾃﾞｰﾀ貼付!$D:$D,科目マスタ!$B$129,SAPﾃﾞｰﾀ貼付!S:S)</f>
        <v>0</v>
      </c>
      <c r="O30" s="93">
        <f t="shared" si="34"/>
        <v>-27265.66</v>
      </c>
      <c r="P30" s="94">
        <f t="shared" si="35"/>
        <v>-8441.1200000000008</v>
      </c>
      <c r="Q30" s="95">
        <f>SUMIF(SAPﾃﾞｰﾀ貼付!$D:$D,科目マスタ!$B$10,SAPﾃﾞｰﾀ貼付!AC:AC)+SUMIF(SAPﾃﾞｰﾀ貼付!$D:$D,科目マスタ!$B$129,SAPﾃﾞｰﾀ貼付!AC:AC)</f>
        <v>-1595.98</v>
      </c>
      <c r="R30" s="93">
        <f>SUMIF(SAPﾃﾞｰﾀ貼付!$D:$D,科目マスタ!$B$10,SAPﾃﾞｰﾀ貼付!AD:AD)+SUMIF(SAPﾃﾞｰﾀ貼付!$D:$D,科目マスタ!$B$129,SAPﾃﾞｰﾀ貼付!AD:AD)</f>
        <v>-6384.28</v>
      </c>
      <c r="S30" s="98">
        <f>SUMIF(SAPﾃﾞｰﾀ貼付!$D:$D,科目マスタ!$B$10,SAPﾃﾞｰﾀ貼付!AE:AE)+SUMIF(SAPﾃﾞｰﾀ貼付!$D:$D,科目マスタ!$B$129,SAPﾃﾞｰﾀ貼付!AE:AE)</f>
        <v>0</v>
      </c>
      <c r="T30" s="94">
        <f>SUMIF(SAPﾃﾞｰﾀ貼付!$D:$D,科目マスタ!$B$10,SAPﾃﾞｰﾀ貼付!AF:AF)+SUMIF(SAPﾃﾞｰﾀ貼付!$D:$D,科目マスタ!$B$129,SAPﾃﾞｰﾀ貼付!AF:AF)</f>
        <v>-30000</v>
      </c>
      <c r="U30" s="94">
        <f>SUMIF(SAPﾃﾞｰﾀ貼付!$D:$D,科目マスタ!$B$10,SAPﾃﾞｰﾀ貼付!AG:AG)+SUMIF(SAPﾃﾞｰﾀ貼付!$D:$D,科目マスタ!$B$129,SAPﾃﾞｰﾀ貼付!AG:AG)</f>
        <v>-11568.35</v>
      </c>
      <c r="V30" s="94">
        <f>SUMIF(SAPﾃﾞｰﾀ貼付!$D:$D,科目マスタ!$B$10,SAPﾃﾞｰﾀ貼付!AH:AH)+SUMIF(SAPﾃﾞｰﾀ貼付!$D:$D,科目マスタ!$B$129,SAPﾃﾞｰﾀ貼付!AH:AH)</f>
        <v>6098.52</v>
      </c>
      <c r="W30" s="94">
        <f>SUMIF(SAPﾃﾞｰﾀ貼付!$D:$D,科目マスタ!$B$10,SAPﾃﾞｰﾀ貼付!AI:AI)+SUMIF(SAPﾃﾞｰﾀ貼付!$D:$D,科目マスタ!$B$129,SAPﾃﾞｰﾀ貼付!AI:AI)</f>
        <v>-8519.14</v>
      </c>
      <c r="X30" s="94">
        <f>SUMIF(SAPﾃﾞｰﾀ貼付!$D:$D,科目マスタ!$B$10,SAPﾃﾞｰﾀ貼付!AJ:AJ)+SUMIF(SAPﾃﾞｰﾀ貼付!$D:$D,科目マスタ!$B$129,SAPﾃﾞｰﾀ貼付!AJ:AJ)</f>
        <v>0</v>
      </c>
      <c r="Y30" s="94">
        <f>SUMIF(SAPﾃﾞｰﾀ貼付!$D:$D,科目マスタ!$B$10,SAPﾃﾞｰﾀ貼付!AK:AK)+SUMIF(SAPﾃﾞｰﾀ貼付!$D:$D,科目マスタ!$B$129,SAPﾃﾞｰﾀ貼付!AK:AK)</f>
        <v>0</v>
      </c>
      <c r="Z30" s="94">
        <f>SUMIF(SAPﾃﾞｰﾀ貼付!$D:$D,科目マスタ!$B$10,SAPﾃﾞｰﾀ貼付!AL:AL)+SUMIF(SAPﾃﾞｰﾀ貼付!$D:$D,科目マスタ!$B$129,SAPﾃﾞｰﾀ貼付!AL:AL)</f>
        <v>-3368.91</v>
      </c>
      <c r="AA30" s="94">
        <f>SUMIF(SAPﾃﾞｰﾀ貼付!$D:$D,科目マスタ!$B$10,SAPﾃﾞｰﾀ貼付!AM:AM)+SUMIF(SAPﾃﾞｰﾀ貼付!$D:$D,科目マスタ!$B$129,SAPﾃﾞｰﾀ貼付!AM:AM)</f>
        <v>0</v>
      </c>
      <c r="AB30" s="94">
        <f>SUMIF(SAPﾃﾞｰﾀ貼付!$D:$D,科目マスタ!$B$10,SAPﾃﾞｰﾀ貼付!AN:AN)+SUMIF(SAPﾃﾞｰﾀ貼付!$D:$D,科目マスタ!$B$129,SAPﾃﾞｰﾀ貼付!AN:AN)</f>
        <v>0</v>
      </c>
      <c r="AC30" s="94">
        <f>SUMIF(SAPﾃﾞｰﾀ貼付!$D:$D,科目マスタ!$B$10,SAPﾃﾞｰﾀ貼付!AO:AO)+SUMIF(SAPﾃﾞｰﾀ貼付!$D:$D,科目マスタ!$B$129,SAPﾃﾞｰﾀ貼付!AO:AO)</f>
        <v>-3989.89</v>
      </c>
      <c r="AD30" s="94">
        <f>SUMIF(SAPﾃﾞｰﾀ貼付!$D:$D,科目マスタ!$B$10,SAPﾃﾞｰﾀ貼付!AP:AP)+SUMIF(SAPﾃﾞｰﾀ貼付!$D:$D,科目マスタ!$B$129,SAPﾃﾞｰﾀ貼付!AP:AP)</f>
        <v>-12472.75</v>
      </c>
      <c r="AE30" s="94">
        <f>SUMIF(SAPﾃﾞｰﾀ貼付!$D:$D,科目マスタ!$B$10,SAPﾃﾞｰﾀ貼付!AQ:AQ)+SUMIF(SAPﾃﾞｰﾀ貼付!$D:$D,科目マスタ!$B$129,SAPﾃﾞｰﾀ貼付!AQ:AQ)</f>
        <v>-3731.45</v>
      </c>
      <c r="AF30" s="95">
        <f>SUMIF(SAPﾃﾞｰﾀ貼付!$D:$D,科目マスタ!$B$10,SAPﾃﾞｰﾀ貼付!AR:AR)+SUMIF(SAPﾃﾞｰﾀ貼付!$D:$D,科目マスタ!$B$129,SAPﾃﾞｰﾀ貼付!AR:AR)</f>
        <v>0</v>
      </c>
      <c r="AG30" s="97">
        <f>SUMIF(SAPﾃﾞｰﾀ貼付!$D:$D,科目マスタ!$B$10,SAPﾃﾞｰﾀ貼付!AT:AT)+SUMIF(SAPﾃﾞｰﾀ貼付!$D:$D,科目マスタ!$B$129,SAPﾃﾞｰﾀ貼付!AT:AT)</f>
        <v>0</v>
      </c>
      <c r="AH30" s="97">
        <f t="shared" si="36"/>
        <v>1375.81</v>
      </c>
      <c r="AI30" s="97">
        <f t="shared" si="2"/>
        <v>-235834.04000000007</v>
      </c>
      <c r="AJ30" s="54"/>
      <c r="AK30" s="14">
        <f>SUMIF(SAPﾃﾞｰﾀ貼付!$D:$D,科目マスタ!$B$10,SAPﾃﾞｰﾀ貼付!T:T)+SUMIF(SAPﾃﾞｰﾀ貼付!$D:$D,科目マスタ!$B$129,SAPﾃﾞｰﾀ貼付!T:T)</f>
        <v>-27636.13</v>
      </c>
      <c r="AL30" s="5">
        <f>SUMIF(SAPﾃﾞｰﾀ貼付!$D:$D,科目マスタ!$B$10,SAPﾃﾞｰﾀ貼付!U:U)+SUMIF(SAPﾃﾞｰﾀ貼付!$D:$D,科目マスタ!$B$129,SAPﾃﾞｰﾀ貼付!U:U)</f>
        <v>0</v>
      </c>
      <c r="AM30" s="5">
        <f>SUMIF(SAPﾃﾞｰﾀ貼付!$D:$D,科目マスタ!$B$10,SAPﾃﾞｰﾀ貼付!V:V)+SUMIF(SAPﾃﾞｰﾀ貼付!$D:$D,科目マスタ!$B$129,SAPﾃﾞｰﾀ貼付!V:V)</f>
        <v>0</v>
      </c>
      <c r="AN30" s="5">
        <f>SUMIF(SAPﾃﾞｰﾀ貼付!$D:$D,科目マスタ!$B$10,SAPﾃﾞｰﾀ貼付!W:W)+SUMIF(SAPﾃﾞｰﾀ貼付!$D:$D,科目マスタ!$B$129,SAPﾃﾞｰﾀ貼付!W:W)</f>
        <v>370.47</v>
      </c>
      <c r="AO30" s="5">
        <f>SUMIF(SAPﾃﾞｰﾀ貼付!$D:$D,科目マスタ!$B$10,SAPﾃﾞｰﾀ貼付!X:X)+SUMIF(SAPﾃﾞｰﾀ貼付!$D:$D,科目マスタ!$B$129,SAPﾃﾞｰﾀ貼付!X:X)</f>
        <v>0</v>
      </c>
      <c r="AP30" s="14">
        <f>SUMIF(SAPﾃﾞｰﾀ貼付!$D:$D,科目マスタ!$B$10,SAPﾃﾞｰﾀ貼付!Y:Y)+SUMIF(SAPﾃﾞｰﾀ貼付!$D:$D,科目マスタ!$B$129,SAPﾃﾞｰﾀ貼付!Y:Y)</f>
        <v>-9248.85</v>
      </c>
      <c r="AQ30" s="5">
        <f>SUMIF(SAPﾃﾞｰﾀ貼付!$D:$D,科目マスタ!$B$10,SAPﾃﾞｰﾀ貼付!Z:Z)+SUMIF(SAPﾃﾞｰﾀ貼付!$D:$D,科目マスタ!$B$129,SAPﾃﾞｰﾀ貼付!Z:Z)</f>
        <v>0</v>
      </c>
      <c r="AR30" s="5">
        <f>SUMIF(SAPﾃﾞｰﾀ貼付!$D:$D,科目マスタ!$B$10,SAPﾃﾞｰﾀ貼付!AA:AA)+SUMIF(SAPﾃﾞｰﾀ貼付!$D:$D,科目マスタ!$B$129,SAPﾃﾞｰﾀ貼付!AA:AA)</f>
        <v>0</v>
      </c>
      <c r="AS30" s="5">
        <f>SUMIF(SAPﾃﾞｰﾀ貼付!$D:$D,科目マスタ!$B$10,SAPﾃﾞｰﾀ貼付!AB:AB)+SUMIF(SAPﾃﾞｰﾀ貼付!$D:$D,科目マスタ!$B$129,SAPﾃﾞｰﾀ貼付!AB:AB)</f>
        <v>807.73</v>
      </c>
      <c r="AT30" s="5">
        <f>SUMIF(SAPﾃﾞｰﾀ貼付!$D:$D,科目マスタ!$B$10,SAPﾃﾞｰﾀ貼付!AS:AS)+SUMIF(SAPﾃﾞｰﾀ貼付!$D:$D,科目マスタ!$B$129,SAPﾃﾞｰﾀ貼付!AS:AS)</f>
        <v>0</v>
      </c>
      <c r="AU30" s="5">
        <f>SUMIF(SAPﾃﾞｰﾀ貼付!$D:$D,科目マスタ!$B$10,SAPﾃﾞｰﾀ貼付!AU:AU)+SUMIF(SAPﾃﾞｰﾀ貼付!$D:$D,科目マスタ!$B$129,SAPﾃﾞｰﾀ貼付!AU:AU)</f>
        <v>-139</v>
      </c>
      <c r="AV30" s="5">
        <f>SUMIF(SAPﾃﾞｰﾀ貼付!$D:$D,科目マスタ!$B$10,SAPﾃﾞｰﾀ貼付!AV:AV)+SUMIF(SAPﾃﾞｰﾀ貼付!$D:$D,科目マスタ!$B$129,SAPﾃﾞｰﾀ貼付!AV:AV)</f>
        <v>1514.81</v>
      </c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</row>
    <row r="31" spans="1:260" ht="14.25" thickBot="1">
      <c r="A31" s="49" t="s">
        <v>512</v>
      </c>
      <c r="B31" s="130">
        <f>SUM(B29:B30)</f>
        <v>34258.17</v>
      </c>
      <c r="C31" s="131">
        <f t="shared" ref="C31:AH31" si="37">SUM(C29:C30)</f>
        <v>27378.06</v>
      </c>
      <c r="D31" s="131">
        <f t="shared" si="37"/>
        <v>65077.82</v>
      </c>
      <c r="E31" s="132">
        <f t="shared" si="37"/>
        <v>-2475.6</v>
      </c>
      <c r="F31" s="130">
        <f t="shared" si="37"/>
        <v>85635.1</v>
      </c>
      <c r="G31" s="132">
        <f t="shared" si="37"/>
        <v>130003.18</v>
      </c>
      <c r="H31" s="130">
        <f t="shared" si="37"/>
        <v>261437.33000000002</v>
      </c>
      <c r="I31" s="131">
        <f t="shared" si="37"/>
        <v>0</v>
      </c>
      <c r="J31" s="131">
        <f t="shared" si="37"/>
        <v>36282.839999999997</v>
      </c>
      <c r="K31" s="133">
        <f t="shared" si="37"/>
        <v>-5567.74</v>
      </c>
      <c r="L31" s="131">
        <f t="shared" si="37"/>
        <v>0</v>
      </c>
      <c r="M31" s="132">
        <f t="shared" si="37"/>
        <v>0</v>
      </c>
      <c r="N31" s="134">
        <f t="shared" si="37"/>
        <v>0</v>
      </c>
      <c r="O31" s="130">
        <f t="shared" si="37"/>
        <v>39614.339999999997</v>
      </c>
      <c r="P31" s="131">
        <f t="shared" si="37"/>
        <v>12678.88</v>
      </c>
      <c r="Q31" s="132">
        <f t="shared" ref="Q31:R31" si="38">SUM(Q29:Q30)</f>
        <v>-1595.98</v>
      </c>
      <c r="R31" s="130">
        <f t="shared" si="38"/>
        <v>48615.72</v>
      </c>
      <c r="S31" s="135">
        <f t="shared" ref="S31" si="39">SUM(S29:S30)</f>
        <v>0</v>
      </c>
      <c r="T31" s="131">
        <f t="shared" ref="T31:AF31" si="40">SUM(T29:T30)</f>
        <v>-30000</v>
      </c>
      <c r="U31" s="131">
        <f t="shared" si="40"/>
        <v>48431.65</v>
      </c>
      <c r="V31" s="131">
        <f t="shared" si="40"/>
        <v>6098.52</v>
      </c>
      <c r="W31" s="131">
        <f t="shared" si="40"/>
        <v>81480.86</v>
      </c>
      <c r="X31" s="131">
        <f t="shared" si="40"/>
        <v>20000</v>
      </c>
      <c r="Y31" s="131">
        <f t="shared" si="40"/>
        <v>0</v>
      </c>
      <c r="Z31" s="131">
        <f t="shared" si="40"/>
        <v>146631.09</v>
      </c>
      <c r="AA31" s="131">
        <f t="shared" si="40"/>
        <v>0</v>
      </c>
      <c r="AB31" s="131">
        <f t="shared" si="40"/>
        <v>176000</v>
      </c>
      <c r="AC31" s="131">
        <f t="shared" si="40"/>
        <v>-3989.89</v>
      </c>
      <c r="AD31" s="131">
        <f t="shared" si="40"/>
        <v>-12472.75</v>
      </c>
      <c r="AE31" s="131">
        <f t="shared" si="40"/>
        <v>16268.55</v>
      </c>
      <c r="AF31" s="132">
        <f t="shared" si="40"/>
        <v>0</v>
      </c>
      <c r="AG31" s="134">
        <f t="shared" ref="AG31" si="41">SUM(AG29:AG30)</f>
        <v>0</v>
      </c>
      <c r="AH31" s="134">
        <f t="shared" si="37"/>
        <v>116375.81</v>
      </c>
      <c r="AI31" s="134">
        <f t="shared" si="2"/>
        <v>1296165.9600000002</v>
      </c>
      <c r="AJ31" s="54"/>
      <c r="AK31" s="14">
        <f t="shared" ref="AK31:AS31" si="42">SUM(AK29:AK30)</f>
        <v>39243.869999999995</v>
      </c>
      <c r="AL31" s="5">
        <f t="shared" si="42"/>
        <v>0</v>
      </c>
      <c r="AM31" s="5">
        <f t="shared" si="42"/>
        <v>0</v>
      </c>
      <c r="AN31" s="5">
        <f t="shared" si="42"/>
        <v>370.47</v>
      </c>
      <c r="AO31" s="5">
        <f t="shared" si="42"/>
        <v>0</v>
      </c>
      <c r="AP31" s="14">
        <f t="shared" si="42"/>
        <v>11871.15</v>
      </c>
      <c r="AQ31" s="5">
        <f t="shared" si="42"/>
        <v>0</v>
      </c>
      <c r="AR31" s="5">
        <f t="shared" si="42"/>
        <v>0</v>
      </c>
      <c r="AS31" s="5">
        <f t="shared" si="42"/>
        <v>807.73</v>
      </c>
      <c r="AT31" s="5">
        <f t="shared" ref="AT31:AU31" si="43">SUM(AT29:AT30)</f>
        <v>0</v>
      </c>
      <c r="AU31" s="5">
        <f t="shared" si="43"/>
        <v>57361</v>
      </c>
      <c r="AV31" s="5">
        <f t="shared" ref="AV31" si="44">SUM(AV29:AV30)</f>
        <v>59014.81</v>
      </c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</row>
    <row r="32" spans="1:260" ht="15" thickBot="1">
      <c r="A32" s="50" t="s">
        <v>72</v>
      </c>
      <c r="B32" s="79">
        <f>SUM(B31,B28,B25,B24,B23,B22,B21)</f>
        <v>567474.76</v>
      </c>
      <c r="C32" s="80">
        <f t="shared" ref="C32:AH32" si="45">SUM(C31,C28,C25,C24,C23,C22,C21)</f>
        <v>392539.91</v>
      </c>
      <c r="D32" s="80">
        <f t="shared" si="45"/>
        <v>469423.64999999997</v>
      </c>
      <c r="E32" s="81">
        <f t="shared" si="45"/>
        <v>35315.839999999997</v>
      </c>
      <c r="F32" s="79">
        <f t="shared" si="45"/>
        <v>528474.51</v>
      </c>
      <c r="G32" s="82">
        <f t="shared" si="45"/>
        <v>708911.88</v>
      </c>
      <c r="H32" s="79">
        <f t="shared" si="45"/>
        <v>1948183.53</v>
      </c>
      <c r="I32" s="80">
        <f t="shared" si="45"/>
        <v>0</v>
      </c>
      <c r="J32" s="80">
        <f t="shared" si="45"/>
        <v>317270.13</v>
      </c>
      <c r="K32" s="83">
        <f t="shared" si="45"/>
        <v>60303.369999999995</v>
      </c>
      <c r="L32" s="80">
        <f t="shared" si="45"/>
        <v>0</v>
      </c>
      <c r="M32" s="82">
        <f t="shared" si="45"/>
        <v>0</v>
      </c>
      <c r="N32" s="84">
        <f t="shared" si="45"/>
        <v>0</v>
      </c>
      <c r="O32" s="79">
        <f t="shared" si="45"/>
        <v>626285.28</v>
      </c>
      <c r="P32" s="80">
        <f t="shared" si="45"/>
        <v>217866.56</v>
      </c>
      <c r="Q32" s="82">
        <f t="shared" ref="Q32:R32" si="46">SUM(Q31,Q28,Q25,Q24,Q23,Q22,Q21)</f>
        <v>7491.6399999999994</v>
      </c>
      <c r="R32" s="79">
        <f t="shared" si="46"/>
        <v>267322.46999999997</v>
      </c>
      <c r="S32" s="85">
        <f t="shared" ref="S32" si="47">SUM(S31,S28,S25,S24,S23,S22,S21)</f>
        <v>0</v>
      </c>
      <c r="T32" s="80">
        <f t="shared" ref="T32:AF32" si="48">SUM(T31,T28,T25,T24,T23,T22,T21)</f>
        <v>237741.13</v>
      </c>
      <c r="U32" s="80">
        <f t="shared" si="48"/>
        <v>453514.89</v>
      </c>
      <c r="V32" s="80">
        <f t="shared" si="48"/>
        <v>193660.24</v>
      </c>
      <c r="W32" s="80">
        <f t="shared" si="48"/>
        <v>550669.18999999994</v>
      </c>
      <c r="X32" s="80">
        <f t="shared" si="48"/>
        <v>82221.649999999994</v>
      </c>
      <c r="Y32" s="80">
        <f t="shared" si="48"/>
        <v>0</v>
      </c>
      <c r="Z32" s="80">
        <f t="shared" si="48"/>
        <v>758993.67999999993</v>
      </c>
      <c r="AA32" s="80">
        <f t="shared" si="48"/>
        <v>0</v>
      </c>
      <c r="AB32" s="80">
        <f t="shared" si="48"/>
        <v>467860.45</v>
      </c>
      <c r="AC32" s="80">
        <f t="shared" si="48"/>
        <v>548995.14</v>
      </c>
      <c r="AD32" s="80">
        <f t="shared" si="48"/>
        <v>279087.81</v>
      </c>
      <c r="AE32" s="80">
        <f t="shared" si="48"/>
        <v>145084.53</v>
      </c>
      <c r="AF32" s="82">
        <f t="shared" si="48"/>
        <v>0</v>
      </c>
      <c r="AG32" s="84">
        <f t="shared" ref="AG32" si="49">SUM(AG31,AG28,AG25,AG24,AG23,AG22,AG21)</f>
        <v>59256.160000000003</v>
      </c>
      <c r="AH32" s="84">
        <f t="shared" si="45"/>
        <v>525951.35999999987</v>
      </c>
      <c r="AI32" s="84">
        <f t="shared" si="2"/>
        <v>10449899.759999998</v>
      </c>
      <c r="AJ32" s="54"/>
      <c r="AK32" s="14">
        <f t="shared" ref="AK32:AS32" si="50">SUM(AK31,AK28,AK25,AK24,AK23,AK22,AK21)</f>
        <v>518861.51999999996</v>
      </c>
      <c r="AL32" s="5">
        <f t="shared" si="50"/>
        <v>0</v>
      </c>
      <c r="AM32" s="5">
        <f t="shared" si="50"/>
        <v>0</v>
      </c>
      <c r="AN32" s="5">
        <f t="shared" si="50"/>
        <v>107423.76000000001</v>
      </c>
      <c r="AO32" s="5">
        <f t="shared" si="50"/>
        <v>0</v>
      </c>
      <c r="AP32" s="14">
        <f t="shared" si="50"/>
        <v>129599.7</v>
      </c>
      <c r="AQ32" s="5">
        <f t="shared" si="50"/>
        <v>0</v>
      </c>
      <c r="AR32" s="5">
        <f t="shared" si="50"/>
        <v>0</v>
      </c>
      <c r="AS32" s="5">
        <f t="shared" si="50"/>
        <v>88266.86</v>
      </c>
      <c r="AT32" s="5">
        <f t="shared" ref="AT32:AU32" si="51">SUM(AT31,AT28,AT25,AT24,AT23,AT22,AT21)</f>
        <v>0</v>
      </c>
      <c r="AU32" s="5">
        <f t="shared" si="51"/>
        <v>289974.28000000003</v>
      </c>
      <c r="AV32" s="5">
        <f t="shared" ref="AV32" si="52">SUM(AV31,AV28,AV25,AV24,AV23,AV22,AV21)</f>
        <v>235977.08000000002</v>
      </c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</row>
    <row r="33" spans="1:260">
      <c r="A33" s="41" t="s">
        <v>73</v>
      </c>
      <c r="B33" s="93">
        <f>SUMIF(SAPﾃﾞｰﾀ貼付!$D:$D,科目マスタ!$B$18,SAPﾃﾞｰﾀ貼付!G:G)+SUMIF(SAPﾃﾞｰﾀ貼付!$D:$D,科目マスタ!$B$131,SAPﾃﾞｰﾀ貼付!G:G)</f>
        <v>0</v>
      </c>
      <c r="C33" s="94">
        <f>SUMIF(SAPﾃﾞｰﾀ貼付!$D:$D,科目マスタ!$B$18,SAPﾃﾞｰﾀ貼付!H:H)+SUMIF(SAPﾃﾞｰﾀ貼付!$D:$D,科目マスタ!$B$131,SAPﾃﾞｰﾀ貼付!H:H)</f>
        <v>85.34</v>
      </c>
      <c r="D33" s="94">
        <f>SUMIF(SAPﾃﾞｰﾀ貼付!$D:$D,科目マスタ!$B$18,SAPﾃﾞｰﾀ貼付!I:I)+SUMIF(SAPﾃﾞｰﾀ貼付!$D:$D,科目マスタ!$B$131,SAPﾃﾞｰﾀ貼付!I:I)</f>
        <v>0</v>
      </c>
      <c r="E33" s="95">
        <f>SUMIF(SAPﾃﾞｰﾀ貼付!$D:$D,科目マスタ!$B$18,SAPﾃﾞｰﾀ貼付!J:J)+SUMIF(SAPﾃﾞｰﾀ貼付!$D:$D,科目マスタ!$B$131,SAPﾃﾞｰﾀ貼付!J:J)</f>
        <v>0</v>
      </c>
      <c r="F33" s="93">
        <f>SUMIF(SAPﾃﾞｰﾀ貼付!$D:$D,科目マスタ!$B$18,SAPﾃﾞｰﾀ貼付!K:K)+SUMIF(SAPﾃﾞｰﾀ貼付!$D:$D,科目マスタ!$B$131,SAPﾃﾞｰﾀ貼付!K:K)</f>
        <v>0</v>
      </c>
      <c r="G33" s="95">
        <f>SUMIF(SAPﾃﾞｰﾀ貼付!$D:$D,科目マスタ!$B$18,SAPﾃﾞｰﾀ貼付!L:L)+SUMIF(SAPﾃﾞｰﾀ貼付!$D:$D,科目マスタ!$B$131,SAPﾃﾞｰﾀ貼付!L:L)</f>
        <v>371.72</v>
      </c>
      <c r="H33" s="93">
        <f>SUMIF(SAPﾃﾞｰﾀ貼付!$D:$D,科目マスタ!$B$18,SAPﾃﾞｰﾀ貼付!M:M)+SUMIF(SAPﾃﾞｰﾀ貼付!$D:$D,科目マスタ!$B$131,SAPﾃﾞｰﾀ貼付!M:M)+AT33</f>
        <v>0</v>
      </c>
      <c r="I33" s="94">
        <f>SUMIF(SAPﾃﾞｰﾀ貼付!$D:$D,科目マスタ!$B$18,SAPﾃﾞｰﾀ貼付!N:N)+SUMIF(SAPﾃﾞｰﾀ貼付!$D:$D,科目マスタ!$B$131,SAPﾃﾞｰﾀ貼付!N:N)</f>
        <v>0</v>
      </c>
      <c r="J33" s="94">
        <f>SUMIF(SAPﾃﾞｰﾀ貼付!$D:$D,科目マスタ!$B$18,SAPﾃﾞｰﾀ貼付!O:O)+SUMIF(SAPﾃﾞｰﾀ貼付!$D:$D,科目マスタ!$B$131,SAPﾃﾞｰﾀ貼付!O:O)</f>
        <v>0</v>
      </c>
      <c r="K33" s="96">
        <f>SUMIF(SAPﾃﾞｰﾀ貼付!$D:$D,科目マスタ!$B$18,SAPﾃﾞｰﾀ貼付!P:P)+SUMIF(SAPﾃﾞｰﾀ貼付!$D:$D,科目マスタ!$B$131,SAPﾃﾞｰﾀ貼付!P:P)</f>
        <v>0</v>
      </c>
      <c r="L33" s="94">
        <f>SUMIF(SAPﾃﾞｰﾀ貼付!$D:$D,科目マスタ!$B$18,SAPﾃﾞｰﾀ貼付!Q:Q)+SUMIF(SAPﾃﾞｰﾀ貼付!$D:$D,科目マスタ!$B$131,SAPﾃﾞｰﾀ貼付!Q:Q)</f>
        <v>0</v>
      </c>
      <c r="M33" s="95">
        <f>SUMIF(SAPﾃﾞｰﾀ貼付!$D:$D,科目マスタ!$B$18,SAPﾃﾞｰﾀ貼付!R:R)+SUMIF(SAPﾃﾞｰﾀ貼付!$D:$D,科目マスタ!$B$131,SAPﾃﾞｰﾀ貼付!R:R)</f>
        <v>0</v>
      </c>
      <c r="N33" s="97">
        <f>SUMIF(SAPﾃﾞｰﾀ貼付!$D:$D,科目マスタ!$B$18,SAPﾃﾞｰﾀ貼付!S:S)+SUMIF(SAPﾃﾞｰﾀ貼付!$D:$D,科目マスタ!$B$131,SAPﾃﾞｰﾀ貼付!S:S)</f>
        <v>0</v>
      </c>
      <c r="O33" s="93">
        <f t="shared" ref="O33:O45" si="53">AK33+AL33+AM33+AN33+AO33</f>
        <v>4541.1000000000004</v>
      </c>
      <c r="P33" s="94">
        <f t="shared" ref="P33:P45" si="54">AP33+AQ33+AR33+AS33</f>
        <v>2818.77</v>
      </c>
      <c r="Q33" s="95">
        <f>SUMIF(SAPﾃﾞｰﾀ貼付!$D:$D,科目マスタ!$B$18,SAPﾃﾞｰﾀ貼付!AC:AC)+SUMIF(SAPﾃﾞｰﾀ貼付!$D:$D,科目マスタ!$B$131,SAPﾃﾞｰﾀ貼付!AC:AC)</f>
        <v>0</v>
      </c>
      <c r="R33" s="93">
        <f>SUMIF(SAPﾃﾞｰﾀ貼付!$D:$D,科目マスタ!$B$18,SAPﾃﾞｰﾀ貼付!AD:AD)+SUMIF(SAPﾃﾞｰﾀ貼付!$D:$D,科目マスタ!$B$131,SAPﾃﾞｰﾀ貼付!AD:AD)</f>
        <v>0</v>
      </c>
      <c r="S33" s="98">
        <f>SUMIF(SAPﾃﾞｰﾀ貼付!$D:$D,科目マスタ!$B$18,SAPﾃﾞｰﾀ貼付!AE:AE)+SUMIF(SAPﾃﾞｰﾀ貼付!$D:$D,科目マスタ!$B$131,SAPﾃﾞｰﾀ貼付!AE:AE)</f>
        <v>0</v>
      </c>
      <c r="T33" s="94">
        <f>SUMIF(SAPﾃﾞｰﾀ貼付!$D:$D,科目マスタ!$B$18,SAPﾃﾞｰﾀ貼付!AF:AF)+SUMIF(SAPﾃﾞｰﾀ貼付!$D:$D,科目マスタ!$B$131,SAPﾃﾞｰﾀ貼付!AF:AF)</f>
        <v>0</v>
      </c>
      <c r="U33" s="94">
        <f>SUMIF(SAPﾃﾞｰﾀ貼付!$D:$D,科目マスタ!$B$18,SAPﾃﾞｰﾀ貼付!AG:AG)+SUMIF(SAPﾃﾞｰﾀ貼付!$D:$D,科目マスタ!$B$131,SAPﾃﾞｰﾀ貼付!AG:AG)</f>
        <v>4956.3599999999997</v>
      </c>
      <c r="V33" s="94">
        <f>SUMIF(SAPﾃﾞｰﾀ貼付!$D:$D,科目マスタ!$B$18,SAPﾃﾞｰﾀ貼付!AH:AH)+SUMIF(SAPﾃﾞｰﾀ貼付!$D:$D,科目マスタ!$B$131,SAPﾃﾞｰﾀ貼付!AH:AH)</f>
        <v>5245.5</v>
      </c>
      <c r="W33" s="94">
        <f>SUMIF(SAPﾃﾞｰﾀ貼付!$D:$D,科目マスタ!$B$18,SAPﾃﾞｰﾀ貼付!AI:AI)+SUMIF(SAPﾃﾞｰﾀ貼付!$D:$D,科目マスタ!$B$131,SAPﾃﾞｰﾀ貼付!AI:AI)</f>
        <v>0</v>
      </c>
      <c r="X33" s="94">
        <f>SUMIF(SAPﾃﾞｰﾀ貼付!$D:$D,科目マスタ!$B$18,SAPﾃﾞｰﾀ貼付!AJ:AJ)+SUMIF(SAPﾃﾞｰﾀ貼付!$D:$D,科目マスタ!$B$131,SAPﾃﾞｰﾀ貼付!AJ:AJ)</f>
        <v>0</v>
      </c>
      <c r="Y33" s="94">
        <f>SUMIF(SAPﾃﾞｰﾀ貼付!$D:$D,科目マスタ!$B$18,SAPﾃﾞｰﾀ貼付!AK:AK)+SUMIF(SAPﾃﾞｰﾀ貼付!$D:$D,科目マスタ!$B$131,SAPﾃﾞｰﾀ貼付!AK:AK)</f>
        <v>0</v>
      </c>
      <c r="Z33" s="94">
        <f>SUMIF(SAPﾃﾞｰﾀ貼付!$D:$D,科目マスタ!$B$18,SAPﾃﾞｰﾀ貼付!AL:AL)+SUMIF(SAPﾃﾞｰﾀ貼付!$D:$D,科目マスタ!$B$131,SAPﾃﾞｰﾀ貼付!AL:AL)</f>
        <v>9970.91</v>
      </c>
      <c r="AA33" s="94">
        <f>SUMIF(SAPﾃﾞｰﾀ貼付!$D:$D,科目マスタ!$B$18,SAPﾃﾞｰﾀ貼付!AM:AM)+SUMIF(SAPﾃﾞｰﾀ貼付!$D:$D,科目マスタ!$B$131,SAPﾃﾞｰﾀ貼付!AM:AM)</f>
        <v>0</v>
      </c>
      <c r="AB33" s="94">
        <f>SUMIF(SAPﾃﾞｰﾀ貼付!$D:$D,科目マスタ!$B$18,SAPﾃﾞｰﾀ貼付!AN:AN)+SUMIF(SAPﾃﾞｰﾀ貼付!$D:$D,科目マスタ!$B$131,SAPﾃﾞｰﾀ貼付!AN:AN)</f>
        <v>0</v>
      </c>
      <c r="AC33" s="94">
        <f>SUMIF(SAPﾃﾞｰﾀ貼付!$D:$D,科目マスタ!$B$18,SAPﾃﾞｰﾀ貼付!AO:AO)+SUMIF(SAPﾃﾞｰﾀ貼付!$D:$D,科目マスタ!$B$131,SAPﾃﾞｰﾀ貼付!AO:AO)</f>
        <v>17898.45</v>
      </c>
      <c r="AD33" s="94">
        <f>SUMIF(SAPﾃﾞｰﾀ貼付!$D:$D,科目マスタ!$B$18,SAPﾃﾞｰﾀ貼付!AP:AP)+SUMIF(SAPﾃﾞｰﾀ貼付!$D:$D,科目マスタ!$B$131,SAPﾃﾞｰﾀ貼付!AP:AP)</f>
        <v>0</v>
      </c>
      <c r="AE33" s="94">
        <f>SUMIF(SAPﾃﾞｰﾀ貼付!$D:$D,科目マスタ!$B$18,SAPﾃﾞｰﾀ貼付!AQ:AQ)+SUMIF(SAPﾃﾞｰﾀ貼付!$D:$D,科目マスタ!$B$131,SAPﾃﾞｰﾀ貼付!AQ:AQ)</f>
        <v>112.72</v>
      </c>
      <c r="AF33" s="95">
        <f>SUMIF(SAPﾃﾞｰﾀ貼付!$D:$D,科目マスタ!$B$18,SAPﾃﾞｰﾀ貼付!AR:AR)+SUMIF(SAPﾃﾞｰﾀ貼付!$D:$D,科目マスタ!$B$131,SAPﾃﾞｰﾀ貼付!AR:AR)</f>
        <v>0</v>
      </c>
      <c r="AG33" s="97">
        <f>SUMIF(SAPﾃﾞｰﾀ貼付!$D:$D,科目マスタ!$B$18,SAPﾃﾞｰﾀ貼付!AT:AT)+SUMIF(SAPﾃﾞｰﾀ貼付!$D:$D,科目マスタ!$B$131,SAPﾃﾞｰﾀ貼付!AT:AT)</f>
        <v>0</v>
      </c>
      <c r="AH33" s="97">
        <f t="shared" ref="AH33:AH67" si="55">AU33+AV33</f>
        <v>-345.38000000000011</v>
      </c>
      <c r="AI33" s="97">
        <f t="shared" si="2"/>
        <v>45655.490000000005</v>
      </c>
      <c r="AJ33" s="54"/>
      <c r="AK33" s="14">
        <f>SUMIF(SAPﾃﾞｰﾀ貼付!$D:$D,科目マスタ!$B$18,SAPﾃﾞｰﾀ貼付!T:T)+SUMIF(SAPﾃﾞｰﾀ貼付!$D:$D,科目マスタ!$B$131,SAPﾃﾞｰﾀ貼付!T:T)</f>
        <v>4541.1000000000004</v>
      </c>
      <c r="AL33" s="5">
        <f>SUMIF(SAPﾃﾞｰﾀ貼付!$D:$D,科目マスタ!$B$18,SAPﾃﾞｰﾀ貼付!U:U)+SUMIF(SAPﾃﾞｰﾀ貼付!$D:$D,科目マスタ!$B$131,SAPﾃﾞｰﾀ貼付!U:U)</f>
        <v>0</v>
      </c>
      <c r="AM33" s="5">
        <f>SUMIF(SAPﾃﾞｰﾀ貼付!$D:$D,科目マスタ!$B$18,SAPﾃﾞｰﾀ貼付!V:V)+SUMIF(SAPﾃﾞｰﾀ貼付!$D:$D,科目マスタ!$B$131,SAPﾃﾞｰﾀ貼付!V:V)</f>
        <v>0</v>
      </c>
      <c r="AN33" s="5">
        <f>SUMIF(SAPﾃﾞｰﾀ貼付!$D:$D,科目マスタ!$B$18,SAPﾃﾞｰﾀ貼付!W:W)+SUMIF(SAPﾃﾞｰﾀ貼付!$D:$D,科目マスタ!$B$131,SAPﾃﾞｰﾀ貼付!W:W)</f>
        <v>0</v>
      </c>
      <c r="AO33" s="5">
        <f>SUMIF(SAPﾃﾞｰﾀ貼付!$D:$D,科目マスタ!$B$18,SAPﾃﾞｰﾀ貼付!X:X)+SUMIF(SAPﾃﾞｰﾀ貼付!$D:$D,科目マスタ!$B$131,SAPﾃﾞｰﾀ貼付!X:X)</f>
        <v>0</v>
      </c>
      <c r="AP33" s="14">
        <f>SUMIF(SAPﾃﾞｰﾀ貼付!$D:$D,科目マスタ!$B$18,SAPﾃﾞｰﾀ貼付!Y:Y)+SUMIF(SAPﾃﾞｰﾀ貼付!$D:$D,科目マスタ!$B$131,SAPﾃﾞｰﾀ貼付!Y:Y)</f>
        <v>2639.17</v>
      </c>
      <c r="AQ33" s="5">
        <f>SUMIF(SAPﾃﾞｰﾀ貼付!$D:$D,科目マスタ!$B$18,SAPﾃﾞｰﾀ貼付!Z:Z)+SUMIF(SAPﾃﾞｰﾀ貼付!$D:$D,科目マスタ!$B$131,SAPﾃﾞｰﾀ貼付!Z:Z)</f>
        <v>0</v>
      </c>
      <c r="AR33" s="5">
        <f>SUMIF(SAPﾃﾞｰﾀ貼付!$D:$D,科目マスタ!$B$18,SAPﾃﾞｰﾀ貼付!AA:AA)+SUMIF(SAPﾃﾞｰﾀ貼付!$D:$D,科目マスタ!$B$131,SAPﾃﾞｰﾀ貼付!AA:AA)</f>
        <v>0</v>
      </c>
      <c r="AS33" s="5">
        <f>SUMIF(SAPﾃﾞｰﾀ貼付!$D:$D,科目マスタ!$B$18,SAPﾃﾞｰﾀ貼付!AB:AB)+SUMIF(SAPﾃﾞｰﾀ貼付!$D:$D,科目マスタ!$B$131,SAPﾃﾞｰﾀ貼付!AB:AB)</f>
        <v>179.6</v>
      </c>
      <c r="AT33" s="5">
        <f>SUMIF(SAPﾃﾞｰﾀ貼付!$D:$D,科目マスタ!$B$18,SAPﾃﾞｰﾀ貼付!AS:AS)+SUMIF(SAPﾃﾞｰﾀ貼付!$D:$D,科目マスタ!$B$131,SAPﾃﾞｰﾀ貼付!AS:AS)</f>
        <v>0</v>
      </c>
      <c r="AU33" s="5">
        <f>SUMIF(SAPﾃﾞｰﾀ貼付!$D:$D,科目マスタ!$B$18,SAPﾃﾞｰﾀ貼付!AU:AU)+SUMIF(SAPﾃﾞｰﾀ貼付!$D:$D,科目マスタ!$B$131,SAPﾃﾞｰﾀ貼付!AU:AU)</f>
        <v>-1355.9</v>
      </c>
      <c r="AV33" s="5">
        <f>SUMIF(SAPﾃﾞｰﾀ貼付!$D:$D,科目マスタ!$B$18,SAPﾃﾞｰﾀ貼付!AV:AV)+SUMIF(SAPﾃﾞｰﾀ貼付!$D:$D,科目マスタ!$B$131,SAPﾃﾞｰﾀ貼付!AV:AV)</f>
        <v>1010.52</v>
      </c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</row>
    <row r="34" spans="1:260">
      <c r="A34" s="42" t="s">
        <v>74</v>
      </c>
      <c r="B34" s="99">
        <f>SUMIF(SAPﾃﾞｰﾀ貼付!$D:$D,科目マスタ!$B$19,SAPﾃﾞｰﾀ貼付!G:G)+SUMIF(SAPﾃﾞｰﾀ貼付!$D:$D,科目マスタ!$B$132,SAPﾃﾞｰﾀ貼付!G:G)</f>
        <v>0</v>
      </c>
      <c r="C34" s="100">
        <f>SUMIF(SAPﾃﾞｰﾀ貼付!$D:$D,科目マスタ!$B$19,SAPﾃﾞｰﾀ貼付!H:H)+SUMIF(SAPﾃﾞｰﾀ貼付!$D:$D,科目マスタ!$B$132,SAPﾃﾞｰﾀ貼付!H:H)</f>
        <v>138</v>
      </c>
      <c r="D34" s="100">
        <f>SUMIF(SAPﾃﾞｰﾀ貼付!$D:$D,科目マスタ!$B$19,SAPﾃﾞｰﾀ貼付!I:I)+SUMIF(SAPﾃﾞｰﾀ貼付!$D:$D,科目マスタ!$B$132,SAPﾃﾞｰﾀ貼付!I:I)</f>
        <v>315.98</v>
      </c>
      <c r="E34" s="101">
        <f>SUMIF(SAPﾃﾞｰﾀ貼付!$D:$D,科目マスタ!$B$19,SAPﾃﾞｰﾀ貼付!J:J)+SUMIF(SAPﾃﾞｰﾀ貼付!$D:$D,科目マスタ!$B$132,SAPﾃﾞｰﾀ貼付!J:J)</f>
        <v>0</v>
      </c>
      <c r="F34" s="99">
        <f>SUMIF(SAPﾃﾞｰﾀ貼付!$D:$D,科目マスタ!$B$19,SAPﾃﾞｰﾀ貼付!K:K)+SUMIF(SAPﾃﾞｰﾀ貼付!$D:$D,科目マスタ!$B$132,SAPﾃﾞｰﾀ貼付!K:K)</f>
        <v>0</v>
      </c>
      <c r="G34" s="101">
        <f>SUMIF(SAPﾃﾞｰﾀ貼付!$D:$D,科目マスタ!$B$19,SAPﾃﾞｰﾀ貼付!L:L)+SUMIF(SAPﾃﾞｰﾀ貼付!$D:$D,科目マスタ!$B$132,SAPﾃﾞｰﾀ貼付!L:L)</f>
        <v>0</v>
      </c>
      <c r="H34" s="99">
        <f>SUMIF(SAPﾃﾞｰﾀ貼付!$D:$D,科目マスタ!$B$19,SAPﾃﾞｰﾀ貼付!M:M)+SUMIF(SAPﾃﾞｰﾀ貼付!$D:$D,科目マスタ!$B$132,SAPﾃﾞｰﾀ貼付!M:M)+AT34</f>
        <v>0</v>
      </c>
      <c r="I34" s="100">
        <f>SUMIF(SAPﾃﾞｰﾀ貼付!$D:$D,科目マスタ!$B$19,SAPﾃﾞｰﾀ貼付!N:N)+SUMIF(SAPﾃﾞｰﾀ貼付!$D:$D,科目マスタ!$B$132,SAPﾃﾞｰﾀ貼付!N:N)</f>
        <v>0</v>
      </c>
      <c r="J34" s="100">
        <f>SUMIF(SAPﾃﾞｰﾀ貼付!$D:$D,科目マスタ!$B$19,SAPﾃﾞｰﾀ貼付!O:O)+SUMIF(SAPﾃﾞｰﾀ貼付!$D:$D,科目マスタ!$B$132,SAPﾃﾞｰﾀ貼付!O:O)</f>
        <v>0</v>
      </c>
      <c r="K34" s="102">
        <f>SUMIF(SAPﾃﾞｰﾀ貼付!$D:$D,科目マスタ!$B$19,SAPﾃﾞｰﾀ貼付!P:P)+SUMIF(SAPﾃﾞｰﾀ貼付!$D:$D,科目マスタ!$B$132,SAPﾃﾞｰﾀ貼付!P:P)</f>
        <v>0</v>
      </c>
      <c r="L34" s="100">
        <f>SUMIF(SAPﾃﾞｰﾀ貼付!$D:$D,科目マスタ!$B$19,SAPﾃﾞｰﾀ貼付!Q:Q)+SUMIF(SAPﾃﾞｰﾀ貼付!$D:$D,科目マスタ!$B$132,SAPﾃﾞｰﾀ貼付!Q:Q)</f>
        <v>0</v>
      </c>
      <c r="M34" s="101">
        <f>SUMIF(SAPﾃﾞｰﾀ貼付!$D:$D,科目マスタ!$B$19,SAPﾃﾞｰﾀ貼付!R:R)+SUMIF(SAPﾃﾞｰﾀ貼付!$D:$D,科目マスタ!$B$132,SAPﾃﾞｰﾀ貼付!R:R)</f>
        <v>0</v>
      </c>
      <c r="N34" s="103">
        <f>SUMIF(SAPﾃﾞｰﾀ貼付!$D:$D,科目マスタ!$B$19,SAPﾃﾞｰﾀ貼付!S:S)+SUMIF(SAPﾃﾞｰﾀ貼付!$D:$D,科目マスタ!$B$132,SAPﾃﾞｰﾀ貼付!S:S)</f>
        <v>0</v>
      </c>
      <c r="O34" s="99">
        <f t="shared" si="53"/>
        <v>242.97</v>
      </c>
      <c r="P34" s="100">
        <f t="shared" si="54"/>
        <v>308.32</v>
      </c>
      <c r="Q34" s="101">
        <f>SUMIF(SAPﾃﾞｰﾀ貼付!$D:$D,科目マスタ!$B$19,SAPﾃﾞｰﾀ貼付!AC:AC)+SUMIF(SAPﾃﾞｰﾀ貼付!$D:$D,科目マスタ!$B$132,SAPﾃﾞｰﾀ貼付!AC:AC)</f>
        <v>0</v>
      </c>
      <c r="R34" s="99">
        <f>SUMIF(SAPﾃﾞｰﾀ貼付!$D:$D,科目マスタ!$B$19,SAPﾃﾞｰﾀ貼付!AD:AD)+SUMIF(SAPﾃﾞｰﾀ貼付!$D:$D,科目マスタ!$B$132,SAPﾃﾞｰﾀ貼付!AD:AD)</f>
        <v>0</v>
      </c>
      <c r="S34" s="104">
        <f>SUMIF(SAPﾃﾞｰﾀ貼付!$D:$D,科目マスタ!$B$19,SAPﾃﾞｰﾀ貼付!AE:AE)+SUMIF(SAPﾃﾞｰﾀ貼付!$D:$D,科目マスタ!$B$132,SAPﾃﾞｰﾀ貼付!AE:AE)</f>
        <v>0</v>
      </c>
      <c r="T34" s="100">
        <f>SUMIF(SAPﾃﾞｰﾀ貼付!$D:$D,科目マスタ!$B$19,SAPﾃﾞｰﾀ貼付!AF:AF)+SUMIF(SAPﾃﾞｰﾀ貼付!$D:$D,科目マスタ!$B$132,SAPﾃﾞｰﾀ貼付!AF:AF)</f>
        <v>1611.98</v>
      </c>
      <c r="U34" s="100">
        <f>SUMIF(SAPﾃﾞｰﾀ貼付!$D:$D,科目マスタ!$B$19,SAPﾃﾞｰﾀ貼付!AG:AG)+SUMIF(SAPﾃﾞｰﾀ貼付!$D:$D,科目マスタ!$B$132,SAPﾃﾞｰﾀ貼付!AG:AG)</f>
        <v>475</v>
      </c>
      <c r="V34" s="100">
        <f>SUMIF(SAPﾃﾞｰﾀ貼付!$D:$D,科目マスタ!$B$19,SAPﾃﾞｰﾀ貼付!AH:AH)+SUMIF(SAPﾃﾞｰﾀ貼付!$D:$D,科目マスタ!$B$132,SAPﾃﾞｰﾀ貼付!AH:AH)</f>
        <v>231.8</v>
      </c>
      <c r="W34" s="100">
        <f>SUMIF(SAPﾃﾞｰﾀ貼付!$D:$D,科目マスタ!$B$19,SAPﾃﾞｰﾀ貼付!AI:AI)+SUMIF(SAPﾃﾞｰﾀ貼付!$D:$D,科目マスタ!$B$132,SAPﾃﾞｰﾀ貼付!AI:AI)</f>
        <v>0</v>
      </c>
      <c r="X34" s="100">
        <f>SUMIF(SAPﾃﾞｰﾀ貼付!$D:$D,科目マスタ!$B$19,SAPﾃﾞｰﾀ貼付!AJ:AJ)+SUMIF(SAPﾃﾞｰﾀ貼付!$D:$D,科目マスタ!$B$132,SAPﾃﾞｰﾀ貼付!AJ:AJ)</f>
        <v>0</v>
      </c>
      <c r="Y34" s="100">
        <f>SUMIF(SAPﾃﾞｰﾀ貼付!$D:$D,科目マスタ!$B$19,SAPﾃﾞｰﾀ貼付!AK:AK)+SUMIF(SAPﾃﾞｰﾀ貼付!$D:$D,科目マスタ!$B$132,SAPﾃﾞｰﾀ貼付!AK:AK)</f>
        <v>0</v>
      </c>
      <c r="Z34" s="100">
        <f>SUMIF(SAPﾃﾞｰﾀ貼付!$D:$D,科目マスタ!$B$19,SAPﾃﾞｰﾀ貼付!AL:AL)+SUMIF(SAPﾃﾞｰﾀ貼付!$D:$D,科目マスタ!$B$132,SAPﾃﾞｰﾀ貼付!AL:AL)</f>
        <v>0</v>
      </c>
      <c r="AA34" s="100">
        <f>SUMIF(SAPﾃﾞｰﾀ貼付!$D:$D,科目マスタ!$B$19,SAPﾃﾞｰﾀ貼付!AM:AM)+SUMIF(SAPﾃﾞｰﾀ貼付!$D:$D,科目マスタ!$B$132,SAPﾃﾞｰﾀ貼付!AM:AM)</f>
        <v>0</v>
      </c>
      <c r="AB34" s="100">
        <f>SUMIF(SAPﾃﾞｰﾀ貼付!$D:$D,科目マスタ!$B$19,SAPﾃﾞｰﾀ貼付!AN:AN)+SUMIF(SAPﾃﾞｰﾀ貼付!$D:$D,科目マスタ!$B$132,SAPﾃﾞｰﾀ貼付!AN:AN)</f>
        <v>0</v>
      </c>
      <c r="AC34" s="100">
        <f>SUMIF(SAPﾃﾞｰﾀ貼付!$D:$D,科目マスタ!$B$19,SAPﾃﾞｰﾀ貼付!AO:AO)+SUMIF(SAPﾃﾞｰﾀ貼付!$D:$D,科目マスタ!$B$132,SAPﾃﾞｰﾀ貼付!AO:AO)</f>
        <v>6405.22</v>
      </c>
      <c r="AD34" s="100">
        <f>SUMIF(SAPﾃﾞｰﾀ貼付!$D:$D,科目マスタ!$B$19,SAPﾃﾞｰﾀ貼付!AP:AP)+SUMIF(SAPﾃﾞｰﾀ貼付!$D:$D,科目マスタ!$B$132,SAPﾃﾞｰﾀ貼付!AP:AP)</f>
        <v>0</v>
      </c>
      <c r="AE34" s="100">
        <f>SUMIF(SAPﾃﾞｰﾀ貼付!$D:$D,科目マスタ!$B$19,SAPﾃﾞｰﾀ貼付!AQ:AQ)+SUMIF(SAPﾃﾞｰﾀ貼付!$D:$D,科目マスタ!$B$132,SAPﾃﾞｰﾀ貼付!AQ:AQ)</f>
        <v>638.28</v>
      </c>
      <c r="AF34" s="101">
        <f>SUMIF(SAPﾃﾞｰﾀ貼付!$D:$D,科目マスタ!$B$19,SAPﾃﾞｰﾀ貼付!AR:AR)+SUMIF(SAPﾃﾞｰﾀ貼付!$D:$D,科目マスタ!$B$132,SAPﾃﾞｰﾀ貼付!AR:AR)</f>
        <v>0</v>
      </c>
      <c r="AG34" s="103">
        <f>SUMIF(SAPﾃﾞｰﾀ貼付!$D:$D,科目マスタ!$B$19,SAPﾃﾞｰﾀ貼付!AT:AT)+SUMIF(SAPﾃﾞｰﾀ貼付!$D:$D,科目マスタ!$B$132,SAPﾃﾞｰﾀ貼付!AT:AT)</f>
        <v>0</v>
      </c>
      <c r="AH34" s="103">
        <f t="shared" si="55"/>
        <v>0</v>
      </c>
      <c r="AI34" s="103">
        <f t="shared" si="2"/>
        <v>10367.550000000001</v>
      </c>
      <c r="AJ34" s="54"/>
      <c r="AK34" s="14">
        <f>SUMIF(SAPﾃﾞｰﾀ貼付!$D:$D,科目マスタ!$B$19,SAPﾃﾞｰﾀ貼付!T:T)+SUMIF(SAPﾃﾞｰﾀ貼付!$D:$D,科目マスタ!$B$132,SAPﾃﾞｰﾀ貼付!T:T)</f>
        <v>242.97</v>
      </c>
      <c r="AL34" s="5">
        <f>SUMIF(SAPﾃﾞｰﾀ貼付!$D:$D,科目マスタ!$B$19,SAPﾃﾞｰﾀ貼付!U:U)+SUMIF(SAPﾃﾞｰﾀ貼付!$D:$D,科目マスタ!$B$132,SAPﾃﾞｰﾀ貼付!U:U)</f>
        <v>0</v>
      </c>
      <c r="AM34" s="5">
        <f>SUMIF(SAPﾃﾞｰﾀ貼付!$D:$D,科目マスタ!$B$19,SAPﾃﾞｰﾀ貼付!V:V)+SUMIF(SAPﾃﾞｰﾀ貼付!$D:$D,科目マスタ!$B$132,SAPﾃﾞｰﾀ貼付!V:V)</f>
        <v>0</v>
      </c>
      <c r="AN34" s="5">
        <f>SUMIF(SAPﾃﾞｰﾀ貼付!$D:$D,科目マスタ!$B$19,SAPﾃﾞｰﾀ貼付!W:W)+SUMIF(SAPﾃﾞｰﾀ貼付!$D:$D,科目マスタ!$B$132,SAPﾃﾞｰﾀ貼付!W:W)</f>
        <v>0</v>
      </c>
      <c r="AO34" s="5">
        <f>SUMIF(SAPﾃﾞｰﾀ貼付!$D:$D,科目マスタ!$B$19,SAPﾃﾞｰﾀ貼付!X:X)+SUMIF(SAPﾃﾞｰﾀ貼付!$D:$D,科目マスタ!$B$132,SAPﾃﾞｰﾀ貼付!X:X)</f>
        <v>0</v>
      </c>
      <c r="AP34" s="14">
        <f>SUMIF(SAPﾃﾞｰﾀ貼付!$D:$D,科目マスタ!$B$19,SAPﾃﾞｰﾀ貼付!Y:Y)+SUMIF(SAPﾃﾞｰﾀ貼付!$D:$D,科目マスタ!$B$132,SAPﾃﾞｰﾀ貼付!Y:Y)</f>
        <v>308.32</v>
      </c>
      <c r="AQ34" s="5">
        <f>SUMIF(SAPﾃﾞｰﾀ貼付!$D:$D,科目マスタ!$B$19,SAPﾃﾞｰﾀ貼付!Z:Z)+SUMIF(SAPﾃﾞｰﾀ貼付!$D:$D,科目マスタ!$B$132,SAPﾃﾞｰﾀ貼付!Z:Z)</f>
        <v>0</v>
      </c>
      <c r="AR34" s="5">
        <f>SUMIF(SAPﾃﾞｰﾀ貼付!$D:$D,科目マスタ!$B$19,SAPﾃﾞｰﾀ貼付!AA:AA)+SUMIF(SAPﾃﾞｰﾀ貼付!$D:$D,科目マスタ!$B$132,SAPﾃﾞｰﾀ貼付!AA:AA)</f>
        <v>0</v>
      </c>
      <c r="AS34" s="5">
        <f>SUMIF(SAPﾃﾞｰﾀ貼付!$D:$D,科目マスタ!$B$19,SAPﾃﾞｰﾀ貼付!AB:AB)+SUMIF(SAPﾃﾞｰﾀ貼付!$D:$D,科目マスタ!$B$132,SAPﾃﾞｰﾀ貼付!AB:AB)</f>
        <v>0</v>
      </c>
      <c r="AT34" s="5">
        <f>SUMIF(SAPﾃﾞｰﾀ貼付!$D:$D,科目マスタ!$B$19,SAPﾃﾞｰﾀ貼付!AS:AS)+SUMIF(SAPﾃﾞｰﾀ貼付!$D:$D,科目マスタ!$B$132,SAPﾃﾞｰﾀ貼付!AS:AS)</f>
        <v>0</v>
      </c>
      <c r="AU34" s="5">
        <f>SUMIF(SAPﾃﾞｰﾀ貼付!$D:$D,科目マスタ!$B$19,SAPﾃﾞｰﾀ貼付!AU:AU)+SUMIF(SAPﾃﾞｰﾀ貼付!$D:$D,科目マスタ!$B$132,SAPﾃﾞｰﾀ貼付!AU:AU)</f>
        <v>0</v>
      </c>
      <c r="AV34" s="5">
        <f>SUMIF(SAPﾃﾞｰﾀ貼付!$D:$D,科目マスタ!$B$19,SAPﾃﾞｰﾀ貼付!AV:AV)+SUMIF(SAPﾃﾞｰﾀ貼付!$D:$D,科目マスタ!$B$132,SAPﾃﾞｰﾀ貼付!AV:AV)</f>
        <v>0</v>
      </c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</row>
    <row r="35" spans="1:260">
      <c r="A35" s="42" t="s">
        <v>75</v>
      </c>
      <c r="B35" s="99">
        <f>SUMIF(SAPﾃﾞｰﾀ貼付!$D:$D,科目マスタ!$B$20,SAPﾃﾞｰﾀ貼付!G:G)+SUMIF(SAPﾃﾞｰﾀ貼付!$D:$D,科目マスタ!$B$133,SAPﾃﾞｰﾀ貼付!G:G)</f>
        <v>0</v>
      </c>
      <c r="C35" s="100">
        <f>SUMIF(SAPﾃﾞｰﾀ貼付!$D:$D,科目マスタ!$B$20,SAPﾃﾞｰﾀ貼付!H:H)+SUMIF(SAPﾃﾞｰﾀ貼付!$D:$D,科目マスタ!$B$133,SAPﾃﾞｰﾀ貼付!H:H)</f>
        <v>0</v>
      </c>
      <c r="D35" s="100">
        <f>SUMIF(SAPﾃﾞｰﾀ貼付!$D:$D,科目マスタ!$B$20,SAPﾃﾞｰﾀ貼付!I:I)+SUMIF(SAPﾃﾞｰﾀ貼付!$D:$D,科目マスタ!$B$133,SAPﾃﾞｰﾀ貼付!I:I)</f>
        <v>0</v>
      </c>
      <c r="E35" s="101">
        <f>SUMIF(SAPﾃﾞｰﾀ貼付!$D:$D,科目マスタ!$B$20,SAPﾃﾞｰﾀ貼付!J:J)+SUMIF(SAPﾃﾞｰﾀ貼付!$D:$D,科目マスタ!$B$133,SAPﾃﾞｰﾀ貼付!J:J)</f>
        <v>0</v>
      </c>
      <c r="F35" s="99">
        <f>SUMIF(SAPﾃﾞｰﾀ貼付!$D:$D,科目マスタ!$B$20,SAPﾃﾞｰﾀ貼付!K:K)+SUMIF(SAPﾃﾞｰﾀ貼付!$D:$D,科目マスタ!$B$133,SAPﾃﾞｰﾀ貼付!K:K)</f>
        <v>0</v>
      </c>
      <c r="G35" s="101">
        <f>SUMIF(SAPﾃﾞｰﾀ貼付!$D:$D,科目マスタ!$B$20,SAPﾃﾞｰﾀ貼付!L:L)+SUMIF(SAPﾃﾞｰﾀ貼付!$D:$D,科目マスタ!$B$133,SAPﾃﾞｰﾀ貼付!L:L)</f>
        <v>0</v>
      </c>
      <c r="H35" s="99">
        <f>SUMIF(SAPﾃﾞｰﾀ貼付!$D:$D,科目マスタ!$B$20,SAPﾃﾞｰﾀ貼付!M:M)+SUMIF(SAPﾃﾞｰﾀ貼付!$D:$D,科目マスタ!$B$133,SAPﾃﾞｰﾀ貼付!M:M)+AT35</f>
        <v>0</v>
      </c>
      <c r="I35" s="100">
        <f>SUMIF(SAPﾃﾞｰﾀ貼付!$D:$D,科目マスタ!$B$20,SAPﾃﾞｰﾀ貼付!N:N)+SUMIF(SAPﾃﾞｰﾀ貼付!$D:$D,科目マスタ!$B$133,SAPﾃﾞｰﾀ貼付!N:N)</f>
        <v>0</v>
      </c>
      <c r="J35" s="100">
        <f>SUMIF(SAPﾃﾞｰﾀ貼付!$D:$D,科目マスタ!$B$20,SAPﾃﾞｰﾀ貼付!O:O)+SUMIF(SAPﾃﾞｰﾀ貼付!$D:$D,科目マスタ!$B$133,SAPﾃﾞｰﾀ貼付!O:O)</f>
        <v>0</v>
      </c>
      <c r="K35" s="102">
        <f>SUMIF(SAPﾃﾞｰﾀ貼付!$D:$D,科目マスタ!$B$20,SAPﾃﾞｰﾀ貼付!P:P)+SUMIF(SAPﾃﾞｰﾀ貼付!$D:$D,科目マスタ!$B$133,SAPﾃﾞｰﾀ貼付!P:P)</f>
        <v>0</v>
      </c>
      <c r="L35" s="100">
        <f>SUMIF(SAPﾃﾞｰﾀ貼付!$D:$D,科目マスタ!$B$20,SAPﾃﾞｰﾀ貼付!Q:Q)+SUMIF(SAPﾃﾞｰﾀ貼付!$D:$D,科目マスタ!$B$133,SAPﾃﾞｰﾀ貼付!Q:Q)</f>
        <v>0</v>
      </c>
      <c r="M35" s="101">
        <f>SUMIF(SAPﾃﾞｰﾀ貼付!$D:$D,科目マスタ!$B$20,SAPﾃﾞｰﾀ貼付!R:R)+SUMIF(SAPﾃﾞｰﾀ貼付!$D:$D,科目マスタ!$B$133,SAPﾃﾞｰﾀ貼付!R:R)</f>
        <v>0</v>
      </c>
      <c r="N35" s="103">
        <f>SUMIF(SAPﾃﾞｰﾀ貼付!$D:$D,科目マスタ!$B$20,SAPﾃﾞｰﾀ貼付!S:S)+SUMIF(SAPﾃﾞｰﾀ貼付!$D:$D,科目マスタ!$B$133,SAPﾃﾞｰﾀ貼付!S:S)</f>
        <v>0</v>
      </c>
      <c r="O35" s="99">
        <f t="shared" si="53"/>
        <v>0</v>
      </c>
      <c r="P35" s="100">
        <f t="shared" si="54"/>
        <v>0</v>
      </c>
      <c r="Q35" s="101">
        <f>SUMIF(SAPﾃﾞｰﾀ貼付!$D:$D,科目マスタ!$B$20,SAPﾃﾞｰﾀ貼付!AC:AC)+SUMIF(SAPﾃﾞｰﾀ貼付!$D:$D,科目マスタ!$B$133,SAPﾃﾞｰﾀ貼付!AC:AC)</f>
        <v>0</v>
      </c>
      <c r="R35" s="99">
        <f>SUMIF(SAPﾃﾞｰﾀ貼付!$D:$D,科目マスタ!$B$20,SAPﾃﾞｰﾀ貼付!AD:AD)+SUMIF(SAPﾃﾞｰﾀ貼付!$D:$D,科目マスタ!$B$133,SAPﾃﾞｰﾀ貼付!AD:AD)</f>
        <v>0</v>
      </c>
      <c r="S35" s="104">
        <f>SUMIF(SAPﾃﾞｰﾀ貼付!$D:$D,科目マスタ!$B$20,SAPﾃﾞｰﾀ貼付!AE:AE)+SUMIF(SAPﾃﾞｰﾀ貼付!$D:$D,科目マスタ!$B$133,SAPﾃﾞｰﾀ貼付!AE:AE)</f>
        <v>0</v>
      </c>
      <c r="T35" s="100">
        <f>SUMIF(SAPﾃﾞｰﾀ貼付!$D:$D,科目マスタ!$B$20,SAPﾃﾞｰﾀ貼付!AF:AF)+SUMIF(SAPﾃﾞｰﾀ貼付!$D:$D,科目マスタ!$B$133,SAPﾃﾞｰﾀ貼付!AF:AF)</f>
        <v>1038.3499999999999</v>
      </c>
      <c r="U35" s="100">
        <f>SUMIF(SAPﾃﾞｰﾀ貼付!$D:$D,科目マスタ!$B$20,SAPﾃﾞｰﾀ貼付!AG:AG)+SUMIF(SAPﾃﾞｰﾀ貼付!$D:$D,科目マスタ!$B$133,SAPﾃﾞｰﾀ貼付!AG:AG)</f>
        <v>3884.03</v>
      </c>
      <c r="V35" s="100">
        <f>SUMIF(SAPﾃﾞｰﾀ貼付!$D:$D,科目マスタ!$B$20,SAPﾃﾞｰﾀ貼付!AH:AH)+SUMIF(SAPﾃﾞｰﾀ貼付!$D:$D,科目マスタ!$B$133,SAPﾃﾞｰﾀ貼付!AH:AH)</f>
        <v>11802.09</v>
      </c>
      <c r="W35" s="100">
        <f>SUMIF(SAPﾃﾞｰﾀ貼付!$D:$D,科目マスタ!$B$20,SAPﾃﾞｰﾀ貼付!AI:AI)+SUMIF(SAPﾃﾞｰﾀ貼付!$D:$D,科目マスタ!$B$133,SAPﾃﾞｰﾀ貼付!AI:AI)</f>
        <v>0</v>
      </c>
      <c r="X35" s="100">
        <f>SUMIF(SAPﾃﾞｰﾀ貼付!$D:$D,科目マスタ!$B$20,SAPﾃﾞｰﾀ貼付!AJ:AJ)+SUMIF(SAPﾃﾞｰﾀ貼付!$D:$D,科目マスタ!$B$133,SAPﾃﾞｰﾀ貼付!AJ:AJ)</f>
        <v>0</v>
      </c>
      <c r="Y35" s="100">
        <f>SUMIF(SAPﾃﾞｰﾀ貼付!$D:$D,科目マスタ!$B$20,SAPﾃﾞｰﾀ貼付!AK:AK)+SUMIF(SAPﾃﾞｰﾀ貼付!$D:$D,科目マスタ!$B$133,SAPﾃﾞｰﾀ貼付!AK:AK)</f>
        <v>0</v>
      </c>
      <c r="Z35" s="100">
        <f>SUMIF(SAPﾃﾞｰﾀ貼付!$D:$D,科目マスタ!$B$20,SAPﾃﾞｰﾀ貼付!AL:AL)+SUMIF(SAPﾃﾞｰﾀ貼付!$D:$D,科目マスタ!$B$133,SAPﾃﾞｰﾀ貼付!AL:AL)</f>
        <v>0</v>
      </c>
      <c r="AA35" s="100">
        <f>SUMIF(SAPﾃﾞｰﾀ貼付!$D:$D,科目マスタ!$B$20,SAPﾃﾞｰﾀ貼付!AM:AM)+SUMIF(SAPﾃﾞｰﾀ貼付!$D:$D,科目マスタ!$B$133,SAPﾃﾞｰﾀ貼付!AM:AM)</f>
        <v>0</v>
      </c>
      <c r="AB35" s="100">
        <f>SUMIF(SAPﾃﾞｰﾀ貼付!$D:$D,科目マスタ!$B$20,SAPﾃﾞｰﾀ貼付!AN:AN)+SUMIF(SAPﾃﾞｰﾀ貼付!$D:$D,科目マスタ!$B$133,SAPﾃﾞｰﾀ貼付!AN:AN)</f>
        <v>0</v>
      </c>
      <c r="AC35" s="100">
        <f>SUMIF(SAPﾃﾞｰﾀ貼付!$D:$D,科目マスタ!$B$20,SAPﾃﾞｰﾀ貼付!AO:AO)+SUMIF(SAPﾃﾞｰﾀ貼付!$D:$D,科目マスタ!$B$133,SAPﾃﾞｰﾀ貼付!AO:AO)</f>
        <v>49288.28</v>
      </c>
      <c r="AD35" s="100">
        <f>SUMIF(SAPﾃﾞｰﾀ貼付!$D:$D,科目マスタ!$B$20,SAPﾃﾞｰﾀ貼付!AP:AP)+SUMIF(SAPﾃﾞｰﾀ貼付!$D:$D,科目マスタ!$B$133,SAPﾃﾞｰﾀ貼付!AP:AP)</f>
        <v>0</v>
      </c>
      <c r="AE35" s="100">
        <f>SUMIF(SAPﾃﾞｰﾀ貼付!$D:$D,科目マスタ!$B$20,SAPﾃﾞｰﾀ貼付!AQ:AQ)+SUMIF(SAPﾃﾞｰﾀ貼付!$D:$D,科目マスタ!$B$133,SAPﾃﾞｰﾀ貼付!AQ:AQ)</f>
        <v>677.78</v>
      </c>
      <c r="AF35" s="101">
        <f>SUMIF(SAPﾃﾞｰﾀ貼付!$D:$D,科目マスタ!$B$20,SAPﾃﾞｰﾀ貼付!AR:AR)+SUMIF(SAPﾃﾞｰﾀ貼付!$D:$D,科目マスタ!$B$133,SAPﾃﾞｰﾀ貼付!AR:AR)</f>
        <v>0</v>
      </c>
      <c r="AG35" s="103">
        <f>SUMIF(SAPﾃﾞｰﾀ貼付!$D:$D,科目マスタ!$B$20,SAPﾃﾞｰﾀ貼付!AT:AT)+SUMIF(SAPﾃﾞｰﾀ貼付!$D:$D,科目マスタ!$B$133,SAPﾃﾞｰﾀ貼付!AT:AT)</f>
        <v>0</v>
      </c>
      <c r="AH35" s="103">
        <f t="shared" si="55"/>
        <v>0</v>
      </c>
      <c r="AI35" s="103">
        <f t="shared" si="2"/>
        <v>66690.53</v>
      </c>
      <c r="AJ35" s="54"/>
      <c r="AK35" s="14">
        <f>SUMIF(SAPﾃﾞｰﾀ貼付!$D:$D,科目マスタ!$B$20,SAPﾃﾞｰﾀ貼付!T:T)+SUMIF(SAPﾃﾞｰﾀ貼付!$D:$D,科目マスタ!$B$133,SAPﾃﾞｰﾀ貼付!T:T)</f>
        <v>0</v>
      </c>
      <c r="AL35" s="5">
        <f>SUMIF(SAPﾃﾞｰﾀ貼付!$D:$D,科目マスタ!$B$20,SAPﾃﾞｰﾀ貼付!U:U)+SUMIF(SAPﾃﾞｰﾀ貼付!$D:$D,科目マスタ!$B$133,SAPﾃﾞｰﾀ貼付!U:U)</f>
        <v>0</v>
      </c>
      <c r="AM35" s="5">
        <f>SUMIF(SAPﾃﾞｰﾀ貼付!$D:$D,科目マスタ!$B$20,SAPﾃﾞｰﾀ貼付!V:V)+SUMIF(SAPﾃﾞｰﾀ貼付!$D:$D,科目マスタ!$B$133,SAPﾃﾞｰﾀ貼付!V:V)</f>
        <v>0</v>
      </c>
      <c r="AN35" s="5">
        <f>SUMIF(SAPﾃﾞｰﾀ貼付!$D:$D,科目マスタ!$B$20,SAPﾃﾞｰﾀ貼付!W:W)+SUMIF(SAPﾃﾞｰﾀ貼付!$D:$D,科目マスタ!$B$133,SAPﾃﾞｰﾀ貼付!W:W)</f>
        <v>0</v>
      </c>
      <c r="AO35" s="5">
        <f>SUMIF(SAPﾃﾞｰﾀ貼付!$D:$D,科目マスタ!$B$20,SAPﾃﾞｰﾀ貼付!X:X)+SUMIF(SAPﾃﾞｰﾀ貼付!$D:$D,科目マスタ!$B$133,SAPﾃﾞｰﾀ貼付!X:X)</f>
        <v>0</v>
      </c>
      <c r="AP35" s="14">
        <f>SUMIF(SAPﾃﾞｰﾀ貼付!$D:$D,科目マスタ!$B$20,SAPﾃﾞｰﾀ貼付!Y:Y)+SUMIF(SAPﾃﾞｰﾀ貼付!$D:$D,科目マスタ!$B$133,SAPﾃﾞｰﾀ貼付!Y:Y)</f>
        <v>0</v>
      </c>
      <c r="AQ35" s="5">
        <f>SUMIF(SAPﾃﾞｰﾀ貼付!$D:$D,科目マスタ!$B$20,SAPﾃﾞｰﾀ貼付!Z:Z)+SUMIF(SAPﾃﾞｰﾀ貼付!$D:$D,科目マスタ!$B$133,SAPﾃﾞｰﾀ貼付!Z:Z)</f>
        <v>0</v>
      </c>
      <c r="AR35" s="5">
        <f>SUMIF(SAPﾃﾞｰﾀ貼付!$D:$D,科目マスタ!$B$20,SAPﾃﾞｰﾀ貼付!AA:AA)+SUMIF(SAPﾃﾞｰﾀ貼付!$D:$D,科目マスタ!$B$133,SAPﾃﾞｰﾀ貼付!AA:AA)</f>
        <v>0</v>
      </c>
      <c r="AS35" s="5">
        <f>SUMIF(SAPﾃﾞｰﾀ貼付!$D:$D,科目マスタ!$B$20,SAPﾃﾞｰﾀ貼付!AB:AB)+SUMIF(SAPﾃﾞｰﾀ貼付!$D:$D,科目マスタ!$B$133,SAPﾃﾞｰﾀ貼付!AB:AB)</f>
        <v>0</v>
      </c>
      <c r="AT35" s="5">
        <f>SUMIF(SAPﾃﾞｰﾀ貼付!$D:$D,科目マスタ!$B$20,SAPﾃﾞｰﾀ貼付!AS:AS)+SUMIF(SAPﾃﾞｰﾀ貼付!$D:$D,科目マスタ!$B$133,SAPﾃﾞｰﾀ貼付!AS:AS)</f>
        <v>0</v>
      </c>
      <c r="AU35" s="5">
        <f>SUMIF(SAPﾃﾞｰﾀ貼付!$D:$D,科目マスタ!$B$20,SAPﾃﾞｰﾀ貼付!AU:AU)+SUMIF(SAPﾃﾞｰﾀ貼付!$D:$D,科目マスタ!$B$133,SAPﾃﾞｰﾀ貼付!AU:AU)</f>
        <v>0</v>
      </c>
      <c r="AV35" s="5">
        <f>SUMIF(SAPﾃﾞｰﾀ貼付!$D:$D,科目マスタ!$B$20,SAPﾃﾞｰﾀ貼付!AV:AV)+SUMIF(SAPﾃﾞｰﾀ貼付!$D:$D,科目マスタ!$B$133,SAPﾃﾞｰﾀ貼付!AV:AV)</f>
        <v>0</v>
      </c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</row>
    <row r="36" spans="1:260">
      <c r="A36" s="42" t="s">
        <v>513</v>
      </c>
      <c r="B36" s="99"/>
      <c r="C36" s="100"/>
      <c r="D36" s="100"/>
      <c r="E36" s="101"/>
      <c r="F36" s="99"/>
      <c r="G36" s="101"/>
      <c r="H36" s="99"/>
      <c r="I36" s="100"/>
      <c r="J36" s="100"/>
      <c r="K36" s="102"/>
      <c r="L36" s="100"/>
      <c r="M36" s="101"/>
      <c r="N36" s="103"/>
      <c r="O36" s="99">
        <f t="shared" si="53"/>
        <v>0</v>
      </c>
      <c r="P36" s="100">
        <f t="shared" si="54"/>
        <v>0</v>
      </c>
      <c r="Q36" s="101"/>
      <c r="R36" s="99"/>
      <c r="S36" s="104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1"/>
      <c r="AG36" s="103"/>
      <c r="AH36" s="103"/>
      <c r="AI36" s="103">
        <f t="shared" si="2"/>
        <v>0</v>
      </c>
      <c r="AJ36" s="54"/>
      <c r="AK36" s="14"/>
      <c r="AL36" s="5"/>
      <c r="AM36" s="5"/>
      <c r="AN36" s="5"/>
      <c r="AO36" s="5"/>
      <c r="AP36" s="14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</row>
    <row r="37" spans="1:260">
      <c r="A37" s="42" t="s">
        <v>76</v>
      </c>
      <c r="B37" s="99">
        <f>SUMIF(SAPﾃﾞｰﾀ貼付!$D:$D,科目マスタ!$B$21,SAPﾃﾞｰﾀ貼付!G:G)+SUMIF(SAPﾃﾞｰﾀ貼付!$D:$D,科目マスタ!$B$134,SAPﾃﾞｰﾀ貼付!G:G)</f>
        <v>90589.64</v>
      </c>
      <c r="C37" s="100">
        <f>SUMIF(SAPﾃﾞｰﾀ貼付!$D:$D,科目マスタ!$B$21,SAPﾃﾞｰﾀ貼付!H:H)+SUMIF(SAPﾃﾞｰﾀ貼付!$D:$D,科目マスタ!$B$134,SAPﾃﾞｰﾀ貼付!H:H)</f>
        <v>56938.99</v>
      </c>
      <c r="D37" s="100">
        <f>SUMIF(SAPﾃﾞｰﾀ貼付!$D:$D,科目マスタ!$B$21,SAPﾃﾞｰﾀ貼付!I:I)+SUMIF(SAPﾃﾞｰﾀ貼付!$D:$D,科目マスタ!$B$134,SAPﾃﾞｰﾀ貼付!I:I)</f>
        <v>42869.8</v>
      </c>
      <c r="E37" s="101">
        <f>SUMIF(SAPﾃﾞｰﾀ貼付!$D:$D,科目マスタ!$B$21,SAPﾃﾞｰﾀ貼付!J:J)+SUMIF(SAPﾃﾞｰﾀ貼付!$D:$D,科目マスタ!$B$134,SAPﾃﾞｰﾀ貼付!J:J)</f>
        <v>6844.14</v>
      </c>
      <c r="F37" s="99">
        <f>SUMIF(SAPﾃﾞｰﾀ貼付!$D:$D,科目マスタ!$B$21,SAPﾃﾞｰﾀ貼付!K:K)+SUMIF(SAPﾃﾞｰﾀ貼付!$D:$D,科目マスタ!$B$134,SAPﾃﾞｰﾀ貼付!K:K)</f>
        <v>65138.77</v>
      </c>
      <c r="G37" s="101">
        <f>SUMIF(SAPﾃﾞｰﾀ貼付!$D:$D,科目マスタ!$B$21,SAPﾃﾞｰﾀ貼付!L:L)+SUMIF(SAPﾃﾞｰﾀ貼付!$D:$D,科目マスタ!$B$134,SAPﾃﾞｰﾀ貼付!L:L)</f>
        <v>96873.83</v>
      </c>
      <c r="H37" s="99">
        <f>SUMIF(SAPﾃﾞｰﾀ貼付!$D:$D,科目マスタ!$B$21,SAPﾃﾞｰﾀ貼付!M:M)+SUMIF(SAPﾃﾞｰﾀ貼付!$D:$D,科目マスタ!$B$134,SAPﾃﾞｰﾀ貼付!M:M)+AT37</f>
        <v>150040.20000000001</v>
      </c>
      <c r="I37" s="100">
        <f>SUMIF(SAPﾃﾞｰﾀ貼付!$D:$D,科目マスタ!$B$21,SAPﾃﾞｰﾀ貼付!N:N)+SUMIF(SAPﾃﾞｰﾀ貼付!$D:$D,科目マスタ!$B$134,SAPﾃﾞｰﾀ貼付!N:N)</f>
        <v>0</v>
      </c>
      <c r="J37" s="100">
        <f>SUMIF(SAPﾃﾞｰﾀ貼付!$D:$D,科目マスタ!$B$21,SAPﾃﾞｰﾀ貼付!O:O)+SUMIF(SAPﾃﾞｰﾀ貼付!$D:$D,科目マスタ!$B$134,SAPﾃﾞｰﾀ貼付!O:O)</f>
        <v>30039.82</v>
      </c>
      <c r="K37" s="102">
        <f>SUMIF(SAPﾃﾞｰﾀ貼付!$D:$D,科目マスタ!$B$21,SAPﾃﾞｰﾀ貼付!P:P)+SUMIF(SAPﾃﾞｰﾀ貼付!$D:$D,科目マスタ!$B$134,SAPﾃﾞｰﾀ貼付!P:P)</f>
        <v>7986.41</v>
      </c>
      <c r="L37" s="100">
        <f>SUMIF(SAPﾃﾞｰﾀ貼付!$D:$D,科目マスタ!$B$21,SAPﾃﾞｰﾀ貼付!Q:Q)+SUMIF(SAPﾃﾞｰﾀ貼付!$D:$D,科目マスタ!$B$134,SAPﾃﾞｰﾀ貼付!Q:Q)</f>
        <v>0</v>
      </c>
      <c r="M37" s="101">
        <f>SUMIF(SAPﾃﾞｰﾀ貼付!$D:$D,科目マスタ!$B$21,SAPﾃﾞｰﾀ貼付!R:R)+SUMIF(SAPﾃﾞｰﾀ貼付!$D:$D,科目マスタ!$B$134,SAPﾃﾞｰﾀ貼付!R:R)</f>
        <v>0</v>
      </c>
      <c r="N37" s="103">
        <f>SUMIF(SAPﾃﾞｰﾀ貼付!$D:$D,科目マスタ!$B$21,SAPﾃﾞｰﾀ貼付!S:S)+SUMIF(SAPﾃﾞｰﾀ貼付!$D:$D,科目マスタ!$B$134,SAPﾃﾞｰﾀ貼付!S:S)</f>
        <v>0</v>
      </c>
      <c r="O37" s="99">
        <f t="shared" si="53"/>
        <v>71446.540000000008</v>
      </c>
      <c r="P37" s="100">
        <f t="shared" si="54"/>
        <v>19138.73</v>
      </c>
      <c r="Q37" s="101">
        <f>SUMIF(SAPﾃﾞｰﾀ貼付!$D:$D,科目マスタ!$B$21,SAPﾃﾞｰﾀ貼付!AC:AC)+SUMIF(SAPﾃﾞｰﾀ貼付!$D:$D,科目マスタ!$B$134,SAPﾃﾞｰﾀ貼付!AC:AC)</f>
        <v>1671.68</v>
      </c>
      <c r="R37" s="99">
        <f>SUMIF(SAPﾃﾞｰﾀ貼付!$D:$D,科目マスタ!$B$21,SAPﾃﾞｰﾀ貼付!AD:AD)+SUMIF(SAPﾃﾞｰﾀ貼付!$D:$D,科目マスタ!$B$134,SAPﾃﾞｰﾀ貼付!AD:AD)</f>
        <v>7481.67</v>
      </c>
      <c r="S37" s="104">
        <f>SUMIF(SAPﾃﾞｰﾀ貼付!$D:$D,科目マスタ!$B$21,SAPﾃﾞｰﾀ貼付!AE:AE)+SUMIF(SAPﾃﾞｰﾀ貼付!$D:$D,科目マスタ!$B$134,SAPﾃﾞｰﾀ貼付!AE:AE)</f>
        <v>0</v>
      </c>
      <c r="T37" s="100">
        <f>SUMIF(SAPﾃﾞｰﾀ貼付!$D:$D,科目マスタ!$B$21,SAPﾃﾞｰﾀ貼付!AF:AF)+SUMIF(SAPﾃﾞｰﾀ貼付!$D:$D,科目マスタ!$B$134,SAPﾃﾞｰﾀ貼付!AF:AF)</f>
        <v>39714.51</v>
      </c>
      <c r="U37" s="100">
        <f>SUMIF(SAPﾃﾞｰﾀ貼付!$D:$D,科目マスタ!$B$21,SAPﾃﾞｰﾀ貼付!AG:AG)+SUMIF(SAPﾃﾞｰﾀ貼付!$D:$D,科目マスタ!$B$134,SAPﾃﾞｰﾀ貼付!AG:AG)</f>
        <v>25421.63</v>
      </c>
      <c r="V37" s="100">
        <f>SUMIF(SAPﾃﾞｰﾀ貼付!$D:$D,科目マスタ!$B$21,SAPﾃﾞｰﾀ貼付!AH:AH)+SUMIF(SAPﾃﾞｰﾀ貼付!$D:$D,科目マスタ!$B$134,SAPﾃﾞｰﾀ貼付!AH:AH)</f>
        <v>21200.95</v>
      </c>
      <c r="W37" s="100">
        <f>SUMIF(SAPﾃﾞｰﾀ貼付!$D:$D,科目マスタ!$B$21,SAPﾃﾞｰﾀ貼付!AI:AI)+SUMIF(SAPﾃﾞｰﾀ貼付!$D:$D,科目マスタ!$B$134,SAPﾃﾞｰﾀ貼付!AI:AI)</f>
        <v>14907.12</v>
      </c>
      <c r="X37" s="100">
        <f>SUMIF(SAPﾃﾞｰﾀ貼付!$D:$D,科目マスタ!$B$21,SAPﾃﾞｰﾀ貼付!AJ:AJ)+SUMIF(SAPﾃﾞｰﾀ貼付!$D:$D,科目マスタ!$B$134,SAPﾃﾞｰﾀ貼付!AJ:AJ)</f>
        <v>0</v>
      </c>
      <c r="Y37" s="100">
        <f>SUMIF(SAPﾃﾞｰﾀ貼付!$D:$D,科目マスタ!$B$21,SAPﾃﾞｰﾀ貼付!AK:AK)+SUMIF(SAPﾃﾞｰﾀ貼付!$D:$D,科目マスタ!$B$134,SAPﾃﾞｰﾀ貼付!AK:AK)</f>
        <v>0</v>
      </c>
      <c r="Z37" s="100">
        <f>SUMIF(SAPﾃﾞｰﾀ貼付!$D:$D,科目マスタ!$B$21,SAPﾃﾞｰﾀ貼付!AL:AL)+SUMIF(SAPﾃﾞｰﾀ貼付!$D:$D,科目マスタ!$B$134,SAPﾃﾞｰﾀ貼付!AL:AL)</f>
        <v>29918.880000000001</v>
      </c>
      <c r="AA37" s="100">
        <f>SUMIF(SAPﾃﾞｰﾀ貼付!$D:$D,科目マスタ!$B$21,SAPﾃﾞｰﾀ貼付!AM:AM)+SUMIF(SAPﾃﾞｰﾀ貼付!$D:$D,科目マスタ!$B$134,SAPﾃﾞｰﾀ貼付!AM:AM)</f>
        <v>0</v>
      </c>
      <c r="AB37" s="100">
        <f>SUMIF(SAPﾃﾞｰﾀ貼付!$D:$D,科目マスタ!$B$21,SAPﾃﾞｰﾀ貼付!AN:AN)+SUMIF(SAPﾃﾞｰﾀ貼付!$D:$D,科目マスタ!$B$134,SAPﾃﾞｰﾀ貼付!AN:AN)</f>
        <v>14579.17</v>
      </c>
      <c r="AC37" s="100">
        <f>SUMIF(SAPﾃﾞｰﾀ貼付!$D:$D,科目マスタ!$B$21,SAPﾃﾞｰﾀ貼付!AO:AO)+SUMIF(SAPﾃﾞｰﾀ貼付!$D:$D,科目マスタ!$B$134,SAPﾃﾞｰﾀ貼付!AO:AO)</f>
        <v>20484.14</v>
      </c>
      <c r="AD37" s="100">
        <f>SUMIF(SAPﾃﾞｰﾀ貼付!$D:$D,科目マスタ!$B$21,SAPﾃﾞｰﾀ貼付!AP:AP)+SUMIF(SAPﾃﾞｰﾀ貼付!$D:$D,科目マスタ!$B$134,SAPﾃﾞｰﾀ貼付!AP:AP)</f>
        <v>4087</v>
      </c>
      <c r="AE37" s="100">
        <f>SUMIF(SAPﾃﾞｰﾀ貼付!$D:$D,科目マスタ!$B$21,SAPﾃﾞｰﾀ貼付!AQ:AQ)+SUMIF(SAPﾃﾞｰﾀ貼付!$D:$D,科目マスタ!$B$134,SAPﾃﾞｰﾀ貼付!AQ:AQ)</f>
        <v>10282.969999999999</v>
      </c>
      <c r="AF37" s="101">
        <f>SUMIF(SAPﾃﾞｰﾀ貼付!$D:$D,科目マスタ!$B$21,SAPﾃﾞｰﾀ貼付!AR:AR)+SUMIF(SAPﾃﾞｰﾀ貼付!$D:$D,科目マスタ!$B$134,SAPﾃﾞｰﾀ貼付!AR:AR)</f>
        <v>0</v>
      </c>
      <c r="AG37" s="103">
        <f>SUMIF(SAPﾃﾞｰﾀ貼付!$D:$D,科目マスタ!$B$21,SAPﾃﾞｰﾀ貼付!AT:AT)+SUMIF(SAPﾃﾞｰﾀ貼付!$D:$D,科目マスタ!$B$134,SAPﾃﾞｰﾀ貼付!AT:AT)</f>
        <v>1360</v>
      </c>
      <c r="AH37" s="103">
        <f t="shared" si="55"/>
        <v>42260.71</v>
      </c>
      <c r="AI37" s="103">
        <f t="shared" si="2"/>
        <v>871277.30000000016</v>
      </c>
      <c r="AJ37" s="54"/>
      <c r="AK37" s="14">
        <f>SUMIF(SAPﾃﾞｰﾀ貼付!$D:$D,科目マスタ!$B$21,SAPﾃﾞｰﾀ貼付!T:T)+SUMIF(SAPﾃﾞｰﾀ貼付!$D:$D,科目マスタ!$B$134,SAPﾃﾞｰﾀ貼付!T:T)</f>
        <v>14756.5</v>
      </c>
      <c r="AL37" s="5">
        <f>SUMIF(SAPﾃﾞｰﾀ貼付!$D:$D,科目マスタ!$B$21,SAPﾃﾞｰﾀ貼付!U:U)+SUMIF(SAPﾃﾞｰﾀ貼付!$D:$D,科目マスタ!$B$134,SAPﾃﾞｰﾀ貼付!U:U)</f>
        <v>32763.68</v>
      </c>
      <c r="AM37" s="5">
        <f>SUMIF(SAPﾃﾞｰﾀ貼付!$D:$D,科目マスタ!$B$21,SAPﾃﾞｰﾀ貼付!V:V)+SUMIF(SAPﾃﾞｰﾀ貼付!$D:$D,科目マスタ!$B$134,SAPﾃﾞｰﾀ貼付!V:V)</f>
        <v>2874.44</v>
      </c>
      <c r="AN37" s="5">
        <f>SUMIF(SAPﾃﾞｰﾀ貼付!$D:$D,科目マスタ!$B$21,SAPﾃﾞｰﾀ貼付!W:W)+SUMIF(SAPﾃﾞｰﾀ貼付!$D:$D,科目マスタ!$B$134,SAPﾃﾞｰﾀ貼付!W:W)</f>
        <v>9553.3799999999992</v>
      </c>
      <c r="AO37" s="5">
        <f>SUMIF(SAPﾃﾞｰﾀ貼付!$D:$D,科目マスタ!$B$21,SAPﾃﾞｰﾀ貼付!X:X)+SUMIF(SAPﾃﾞｰﾀ貼付!$D:$D,科目マスタ!$B$134,SAPﾃﾞｰﾀ貼付!X:X)</f>
        <v>11498.54</v>
      </c>
      <c r="AP37" s="14">
        <f>SUMIF(SAPﾃﾞｰﾀ貼付!$D:$D,科目マスタ!$B$21,SAPﾃﾞｰﾀ貼付!Y:Y)+SUMIF(SAPﾃﾞｰﾀ貼付!$D:$D,科目マスタ!$B$134,SAPﾃﾞｰﾀ貼付!Y:Y)</f>
        <v>6540.83</v>
      </c>
      <c r="AQ37" s="5">
        <f>SUMIF(SAPﾃﾞｰﾀ貼付!$D:$D,科目マスタ!$B$21,SAPﾃﾞｰﾀ貼付!Z:Z)+SUMIF(SAPﾃﾞｰﾀ貼付!$D:$D,科目マスタ!$B$134,SAPﾃﾞｰﾀ貼付!Z:Z)</f>
        <v>0</v>
      </c>
      <c r="AR37" s="5">
        <f>SUMIF(SAPﾃﾞｰﾀ貼付!$D:$D,科目マスタ!$B$21,SAPﾃﾞｰﾀ貼付!AA:AA)+SUMIF(SAPﾃﾞｰﾀ貼付!$D:$D,科目マスタ!$B$134,SAPﾃﾞｰﾀ貼付!AA:AA)</f>
        <v>0</v>
      </c>
      <c r="AS37" s="5">
        <f>SUMIF(SAPﾃﾞｰﾀ貼付!$D:$D,科目マスタ!$B$21,SAPﾃﾞｰﾀ貼付!AB:AB)+SUMIF(SAPﾃﾞｰﾀ貼付!$D:$D,科目マスタ!$B$134,SAPﾃﾞｰﾀ貼付!AB:AB)</f>
        <v>12597.9</v>
      </c>
      <c r="AT37" s="5">
        <f>SUMIF(SAPﾃﾞｰﾀ貼付!$D:$D,科目マスタ!$B$21,SAPﾃﾞｰﾀ貼付!AS:AS)+SUMIF(SAPﾃﾞｰﾀ貼付!$D:$D,科目マスタ!$B$134,SAPﾃﾞｰﾀ貼付!AS:AS)</f>
        <v>0</v>
      </c>
      <c r="AU37" s="5">
        <f>SUMIF(SAPﾃﾞｰﾀ貼付!$D:$D,科目マスタ!$B$21,SAPﾃﾞｰﾀ貼付!AU:AU)+SUMIF(SAPﾃﾞｰﾀ貼付!$D:$D,科目マスタ!$B$134,SAPﾃﾞｰﾀ貼付!AU:AU)</f>
        <v>11476.17</v>
      </c>
      <c r="AV37" s="5">
        <f>SUMIF(SAPﾃﾞｰﾀ貼付!$D:$D,科目マスタ!$B$21,SAPﾃﾞｰﾀ貼付!AV:AV)+SUMIF(SAPﾃﾞｰﾀ貼付!$D:$D,科目マスタ!$B$134,SAPﾃﾞｰﾀ貼付!AV:AV)</f>
        <v>30784.54</v>
      </c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</row>
    <row r="38" spans="1:260">
      <c r="A38" s="42" t="s">
        <v>77</v>
      </c>
      <c r="B38" s="99">
        <f>SUMIF(SAPﾃﾞｰﾀ貼付!$D:$D,科目マスタ!$B$22,SAPﾃﾞｰﾀ貼付!G:G)+SUMIF(SAPﾃﾞｰﾀ貼付!$D:$D,科目マスタ!$B$23,SAPﾃﾞｰﾀ貼付!G:G)+SUMIF(SAPﾃﾞｰﾀ貼付!$D:$D,科目マスタ!$B$135,SAPﾃﾞｰﾀ貼付!G:G)+SUMIF(SAPﾃﾞｰﾀ貼付!$D:$D,科目マスタ!$B$136,SAPﾃﾞｰﾀ貼付!G:G)</f>
        <v>2788.5899999999997</v>
      </c>
      <c r="C38" s="100">
        <f>SUMIF(SAPﾃﾞｰﾀ貼付!$D:$D,科目マスタ!$B$22,SAPﾃﾞｰﾀ貼付!H:H)+SUMIF(SAPﾃﾞｰﾀ貼付!$D:$D,科目マスタ!$B$23,SAPﾃﾞｰﾀ貼付!H:H)+SUMIF(SAPﾃﾞｰﾀ貼付!$D:$D,科目マスタ!$B$135,SAPﾃﾞｰﾀ貼付!H:H)+SUMIF(SAPﾃﾞｰﾀ貼付!$D:$D,科目マスタ!$B$136,SAPﾃﾞｰﾀ貼付!H:H)</f>
        <v>1524.98</v>
      </c>
      <c r="D38" s="100">
        <f>SUMIF(SAPﾃﾞｰﾀ貼付!$D:$D,科目マスタ!$B$22,SAPﾃﾞｰﾀ貼付!I:I)+SUMIF(SAPﾃﾞｰﾀ貼付!$D:$D,科目マスタ!$B$23,SAPﾃﾞｰﾀ貼付!I:I)+SUMIF(SAPﾃﾞｰﾀ貼付!$D:$D,科目マスタ!$B$135,SAPﾃﾞｰﾀ貼付!I:I)+SUMIF(SAPﾃﾞｰﾀ貼付!$D:$D,科目マスタ!$B$136,SAPﾃﾞｰﾀ貼付!I:I)</f>
        <v>2840.8</v>
      </c>
      <c r="E38" s="101">
        <f>SUMIF(SAPﾃﾞｰﾀ貼付!$D:$D,科目マスタ!$B$22,SAPﾃﾞｰﾀ貼付!J:J)+SUMIF(SAPﾃﾞｰﾀ貼付!$D:$D,科目マスタ!$B$23,SAPﾃﾞｰﾀ貼付!J:J)+SUMIF(SAPﾃﾞｰﾀ貼付!$D:$D,科目マスタ!$B$135,SAPﾃﾞｰﾀ貼付!J:J)+SUMIF(SAPﾃﾞｰﾀ貼付!$D:$D,科目マスタ!$B$136,SAPﾃﾞｰﾀ貼付!J:J)</f>
        <v>27</v>
      </c>
      <c r="F38" s="99">
        <f>SUMIF(SAPﾃﾞｰﾀ貼付!$D:$D,科目マスタ!$B$22,SAPﾃﾞｰﾀ貼付!K:K)+SUMIF(SAPﾃﾞｰﾀ貼付!$D:$D,科目マスタ!$B$23,SAPﾃﾞｰﾀ貼付!K:K)+SUMIF(SAPﾃﾞｰﾀ貼付!$D:$D,科目マスタ!$B$135,SAPﾃﾞｰﾀ貼付!K:K)+SUMIF(SAPﾃﾞｰﾀ貼付!$D:$D,科目マスタ!$B$136,SAPﾃﾞｰﾀ貼付!K:K)</f>
        <v>3355.17</v>
      </c>
      <c r="G38" s="101">
        <f>SUMIF(SAPﾃﾞｰﾀ貼付!$D:$D,科目マスタ!$B$22,SAPﾃﾞｰﾀ貼付!L:L)+SUMIF(SAPﾃﾞｰﾀ貼付!$D:$D,科目マスタ!$B$23,SAPﾃﾞｰﾀ貼付!L:L)+SUMIF(SAPﾃﾞｰﾀ貼付!$D:$D,科目マスタ!$B$135,SAPﾃﾞｰﾀ貼付!L:L)+SUMIF(SAPﾃﾞｰﾀ貼付!$D:$D,科目マスタ!$B$136,SAPﾃﾞｰﾀ貼付!L:L)</f>
        <v>2631.49</v>
      </c>
      <c r="H38" s="99">
        <f>SUMIF(SAPﾃﾞｰﾀ貼付!$D:$D,科目マスタ!$B$22,SAPﾃﾞｰﾀ貼付!M:M)+SUMIF(SAPﾃﾞｰﾀ貼付!$D:$D,科目マスタ!$B$23,SAPﾃﾞｰﾀ貼付!M:M)+SUMIF(SAPﾃﾞｰﾀ貼付!$D:$D,科目マスタ!$B$135,SAPﾃﾞｰﾀ貼付!M:M)+SUMIF(SAPﾃﾞｰﾀ貼付!$D:$D,科目マスタ!$B$136,SAPﾃﾞｰﾀ貼付!M:M)+AT38</f>
        <v>10593.68</v>
      </c>
      <c r="I38" s="100">
        <f>SUMIF(SAPﾃﾞｰﾀ貼付!$D:$D,科目マスタ!$B$22,SAPﾃﾞｰﾀ貼付!N:N)+SUMIF(SAPﾃﾞｰﾀ貼付!$D:$D,科目マスタ!$B$23,SAPﾃﾞｰﾀ貼付!N:N)+SUMIF(SAPﾃﾞｰﾀ貼付!$D:$D,科目マスタ!$B$135,SAPﾃﾞｰﾀ貼付!N:N)+SUMIF(SAPﾃﾞｰﾀ貼付!$D:$D,科目マスタ!$B$136,SAPﾃﾞｰﾀ貼付!N:N)</f>
        <v>0</v>
      </c>
      <c r="J38" s="100">
        <f>SUMIF(SAPﾃﾞｰﾀ貼付!$D:$D,科目マスタ!$B$22,SAPﾃﾞｰﾀ貼付!O:O)+SUMIF(SAPﾃﾞｰﾀ貼付!$D:$D,科目マスタ!$B$23,SAPﾃﾞｰﾀ貼付!O:O)+SUMIF(SAPﾃﾞｰﾀ貼付!$D:$D,科目マスタ!$B$135,SAPﾃﾞｰﾀ貼付!O:O)+SUMIF(SAPﾃﾞｰﾀ貼付!$D:$D,科目マスタ!$B$136,SAPﾃﾞｰﾀ貼付!O:O)</f>
        <v>12</v>
      </c>
      <c r="K38" s="102">
        <f>SUMIF(SAPﾃﾞｰﾀ貼付!$D:$D,科目マスタ!$B$22,SAPﾃﾞｰﾀ貼付!P:P)+SUMIF(SAPﾃﾞｰﾀ貼付!$D:$D,科目マスタ!$B$23,SAPﾃﾞｰﾀ貼付!P:P)+SUMIF(SAPﾃﾞｰﾀ貼付!$D:$D,科目マスタ!$B$135,SAPﾃﾞｰﾀ貼付!P:P)+SUMIF(SAPﾃﾞｰﾀ貼付!$D:$D,科目マスタ!$B$136,SAPﾃﾞｰﾀ貼付!P:P)</f>
        <v>613.4</v>
      </c>
      <c r="L38" s="100">
        <f>SUMIF(SAPﾃﾞｰﾀ貼付!$D:$D,科目マスタ!$B$22,SAPﾃﾞｰﾀ貼付!Q:Q)+SUMIF(SAPﾃﾞｰﾀ貼付!$D:$D,科目マスタ!$B$23,SAPﾃﾞｰﾀ貼付!Q:Q)+SUMIF(SAPﾃﾞｰﾀ貼付!$D:$D,科目マスタ!$B$135,SAPﾃﾞｰﾀ貼付!Q:Q)+SUMIF(SAPﾃﾞｰﾀ貼付!$D:$D,科目マスタ!$B$136,SAPﾃﾞｰﾀ貼付!Q:Q)</f>
        <v>0</v>
      </c>
      <c r="M38" s="101">
        <f>SUMIF(SAPﾃﾞｰﾀ貼付!$D:$D,科目マスタ!$B$22,SAPﾃﾞｰﾀ貼付!R:R)+SUMIF(SAPﾃﾞｰﾀ貼付!$D:$D,科目マスタ!$B$23,SAPﾃﾞｰﾀ貼付!R:R)+SUMIF(SAPﾃﾞｰﾀ貼付!$D:$D,科目マスタ!$B$135,SAPﾃﾞｰﾀ貼付!R:R)+SUMIF(SAPﾃﾞｰﾀ貼付!$D:$D,科目マスタ!$B$136,SAPﾃﾞｰﾀ貼付!R:R)</f>
        <v>0</v>
      </c>
      <c r="N38" s="103">
        <f>SUMIF(SAPﾃﾞｰﾀ貼付!$D:$D,科目マスタ!$B$22,SAPﾃﾞｰﾀ貼付!S:S)+SUMIF(SAPﾃﾞｰﾀ貼付!$D:$D,科目マスタ!$B$23,SAPﾃﾞｰﾀ貼付!S:S)+SUMIF(SAPﾃﾞｰﾀ貼付!$D:$D,科目マスタ!$B$135,SAPﾃﾞｰﾀ貼付!S:S)+SUMIF(SAPﾃﾞｰﾀ貼付!$D:$D,科目マスタ!$B$136,SAPﾃﾞｰﾀ貼付!S:S)</f>
        <v>0</v>
      </c>
      <c r="O38" s="99">
        <f t="shared" si="53"/>
        <v>12074.78</v>
      </c>
      <c r="P38" s="100">
        <f t="shared" si="54"/>
        <v>3686.81</v>
      </c>
      <c r="Q38" s="101">
        <f>SUMIF(SAPﾃﾞｰﾀ貼付!$D:$D,科目マスタ!$B$22,SAPﾃﾞｰﾀ貼付!AC:AC)+SUMIF(SAPﾃﾞｰﾀ貼付!$D:$D,科目マスタ!$B$23,SAPﾃﾞｰﾀ貼付!AC:AC)+SUMIF(SAPﾃﾞｰﾀ貼付!$D:$D,科目マスタ!$B$135,SAPﾃﾞｰﾀ貼付!AC:AC)+SUMIF(SAPﾃﾞｰﾀ貼付!$D:$D,科目マスタ!$B$136,SAPﾃﾞｰﾀ貼付!AC:AC)</f>
        <v>0</v>
      </c>
      <c r="R38" s="99">
        <f>SUMIF(SAPﾃﾞｰﾀ貼付!$D:$D,科目マスタ!$B$22,SAPﾃﾞｰﾀ貼付!AD:AD)+SUMIF(SAPﾃﾞｰﾀ貼付!$D:$D,科目マスタ!$B$23,SAPﾃﾞｰﾀ貼付!AD:AD)+SUMIF(SAPﾃﾞｰﾀ貼付!$D:$D,科目マスタ!$B$135,SAPﾃﾞｰﾀ貼付!AD:AD)+SUMIF(SAPﾃﾞｰﾀ貼付!$D:$D,科目マスタ!$B$136,SAPﾃﾞｰﾀ貼付!AD:AD)</f>
        <v>1471.11</v>
      </c>
      <c r="S38" s="104">
        <f>SUMIF(SAPﾃﾞｰﾀ貼付!$D:$D,科目マスタ!$B$22,SAPﾃﾞｰﾀ貼付!AE:AE)+SUMIF(SAPﾃﾞｰﾀ貼付!$D:$D,科目マスタ!$B$23,SAPﾃﾞｰﾀ貼付!AE:AE)+SUMIF(SAPﾃﾞｰﾀ貼付!$D:$D,科目マスタ!$B$135,SAPﾃﾞｰﾀ貼付!AE:AE)+SUMIF(SAPﾃﾞｰﾀ貼付!$D:$D,科目マスタ!$B$136,SAPﾃﾞｰﾀ貼付!AE:AE)</f>
        <v>0</v>
      </c>
      <c r="T38" s="100">
        <f>SUMIF(SAPﾃﾞｰﾀ貼付!$D:$D,科目マスタ!$B$22,SAPﾃﾞｰﾀ貼付!AF:AF)+SUMIF(SAPﾃﾞｰﾀ貼付!$D:$D,科目マスタ!$B$23,SAPﾃﾞｰﾀ貼付!AF:AF)+SUMIF(SAPﾃﾞｰﾀ貼付!$D:$D,科目マスタ!$B$135,SAPﾃﾞｰﾀ貼付!AF:AF)+SUMIF(SAPﾃﾞｰﾀ貼付!$D:$D,科目マスタ!$B$136,SAPﾃﾞｰﾀ貼付!AF:AF)</f>
        <v>6966.43</v>
      </c>
      <c r="U38" s="100">
        <f>SUMIF(SAPﾃﾞｰﾀ貼付!$D:$D,科目マスタ!$B$22,SAPﾃﾞｰﾀ貼付!AG:AG)+SUMIF(SAPﾃﾞｰﾀ貼付!$D:$D,科目マスタ!$B$23,SAPﾃﾞｰﾀ貼付!AG:AG)+SUMIF(SAPﾃﾞｰﾀ貼付!$D:$D,科目マスタ!$B$135,SAPﾃﾞｰﾀ貼付!AG:AG)+SUMIF(SAPﾃﾞｰﾀ貼付!$D:$D,科目マスタ!$B$136,SAPﾃﾞｰﾀ貼付!AG:AG)</f>
        <v>11913.9</v>
      </c>
      <c r="V38" s="100">
        <f>SUMIF(SAPﾃﾞｰﾀ貼付!$D:$D,科目マスタ!$B$22,SAPﾃﾞｰﾀ貼付!AH:AH)+SUMIF(SAPﾃﾞｰﾀ貼付!$D:$D,科目マスタ!$B$23,SAPﾃﾞｰﾀ貼付!AH:AH)+SUMIF(SAPﾃﾞｰﾀ貼付!$D:$D,科目マスタ!$B$135,SAPﾃﾞｰﾀ貼付!AH:AH)+SUMIF(SAPﾃﾞｰﾀ貼付!$D:$D,科目マスタ!$B$136,SAPﾃﾞｰﾀ貼付!AH:AH)</f>
        <v>3581.47</v>
      </c>
      <c r="W38" s="100">
        <f>SUMIF(SAPﾃﾞｰﾀ貼付!$D:$D,科目マスタ!$B$22,SAPﾃﾞｰﾀ貼付!AI:AI)+SUMIF(SAPﾃﾞｰﾀ貼付!$D:$D,科目マスタ!$B$23,SAPﾃﾞｰﾀ貼付!AI:AI)+SUMIF(SAPﾃﾞｰﾀ貼付!$D:$D,科目マスタ!$B$135,SAPﾃﾞｰﾀ貼付!AI:AI)+SUMIF(SAPﾃﾞｰﾀ貼付!$D:$D,科目マスタ!$B$136,SAPﾃﾞｰﾀ貼付!AI:AI)</f>
        <v>2413.7399999999998</v>
      </c>
      <c r="X38" s="100">
        <f>SUMIF(SAPﾃﾞｰﾀ貼付!$D:$D,科目マスタ!$B$22,SAPﾃﾞｰﾀ貼付!AJ:AJ)+SUMIF(SAPﾃﾞｰﾀ貼付!$D:$D,科目マスタ!$B$23,SAPﾃﾞｰﾀ貼付!AJ:AJ)+SUMIF(SAPﾃﾞｰﾀ貼付!$D:$D,科目マスタ!$B$135,SAPﾃﾞｰﾀ貼付!AJ:AJ)+SUMIF(SAPﾃﾞｰﾀ貼付!$D:$D,科目マスタ!$B$136,SAPﾃﾞｰﾀ貼付!AJ:AJ)</f>
        <v>164.02</v>
      </c>
      <c r="Y38" s="100">
        <f>SUMIF(SAPﾃﾞｰﾀ貼付!$D:$D,科目マスタ!$B$22,SAPﾃﾞｰﾀ貼付!AK:AK)+SUMIF(SAPﾃﾞｰﾀ貼付!$D:$D,科目マスタ!$B$23,SAPﾃﾞｰﾀ貼付!AK:AK)+SUMIF(SAPﾃﾞｰﾀ貼付!$D:$D,科目マスタ!$B$135,SAPﾃﾞｰﾀ貼付!AK:AK)+SUMIF(SAPﾃﾞｰﾀ貼付!$D:$D,科目マスタ!$B$136,SAPﾃﾞｰﾀ貼付!AK:AK)</f>
        <v>0</v>
      </c>
      <c r="Z38" s="100">
        <f>SUMIF(SAPﾃﾞｰﾀ貼付!$D:$D,科目マスタ!$B$22,SAPﾃﾞｰﾀ貼付!AL:AL)+SUMIF(SAPﾃﾞｰﾀ貼付!$D:$D,科目マスタ!$B$23,SAPﾃﾞｰﾀ貼付!AL:AL)+SUMIF(SAPﾃﾞｰﾀ貼付!$D:$D,科目マスタ!$B$135,SAPﾃﾞｰﾀ貼付!AL:AL)+SUMIF(SAPﾃﾞｰﾀ貼付!$D:$D,科目マスタ!$B$136,SAPﾃﾞｰﾀ貼付!AL:AL)</f>
        <v>3403</v>
      </c>
      <c r="AA38" s="100">
        <f>SUMIF(SAPﾃﾞｰﾀ貼付!$D:$D,科目マスタ!$B$22,SAPﾃﾞｰﾀ貼付!AM:AM)+SUMIF(SAPﾃﾞｰﾀ貼付!$D:$D,科目マスタ!$B$23,SAPﾃﾞｰﾀ貼付!AM:AM)+SUMIF(SAPﾃﾞｰﾀ貼付!$D:$D,科目マスタ!$B$135,SAPﾃﾞｰﾀ貼付!AM:AM)+SUMIF(SAPﾃﾞｰﾀ貼付!$D:$D,科目マスタ!$B$136,SAPﾃﾞｰﾀ貼付!AM:AM)</f>
        <v>0</v>
      </c>
      <c r="AB38" s="100">
        <f>SUMIF(SAPﾃﾞｰﾀ貼付!$D:$D,科目マスタ!$B$22,SAPﾃﾞｰﾀ貼付!AN:AN)+SUMIF(SAPﾃﾞｰﾀ貼付!$D:$D,科目マスタ!$B$23,SAPﾃﾞｰﾀ貼付!AN:AN)+SUMIF(SAPﾃﾞｰﾀ貼付!$D:$D,科目マスタ!$B$135,SAPﾃﾞｰﾀ貼付!AN:AN)+SUMIF(SAPﾃﾞｰﾀ貼付!$D:$D,科目マスタ!$B$136,SAPﾃﾞｰﾀ貼付!AN:AN)</f>
        <v>1799.87</v>
      </c>
      <c r="AC38" s="100">
        <f>SUMIF(SAPﾃﾞｰﾀ貼付!$D:$D,科目マスタ!$B$22,SAPﾃﾞｰﾀ貼付!AO:AO)+SUMIF(SAPﾃﾞｰﾀ貼付!$D:$D,科目マスタ!$B$23,SAPﾃﾞｰﾀ貼付!AO:AO)+SUMIF(SAPﾃﾞｰﾀ貼付!$D:$D,科目マスタ!$B$135,SAPﾃﾞｰﾀ貼付!AO:AO)+SUMIF(SAPﾃﾞｰﾀ貼付!$D:$D,科目マスタ!$B$136,SAPﾃﾞｰﾀ貼付!AO:AO)</f>
        <v>161922.37</v>
      </c>
      <c r="AD38" s="100">
        <f>SUMIF(SAPﾃﾞｰﾀ貼付!$D:$D,科目マスタ!$B$22,SAPﾃﾞｰﾀ貼付!AP:AP)+SUMIF(SAPﾃﾞｰﾀ貼付!$D:$D,科目マスタ!$B$23,SAPﾃﾞｰﾀ貼付!AP:AP)+SUMIF(SAPﾃﾞｰﾀ貼付!$D:$D,科目マスタ!$B$135,SAPﾃﾞｰﾀ貼付!AP:AP)+SUMIF(SAPﾃﾞｰﾀ貼付!$D:$D,科目マスタ!$B$136,SAPﾃﾞｰﾀ貼付!AP:AP)</f>
        <v>1989.31</v>
      </c>
      <c r="AE38" s="100">
        <f>SUMIF(SAPﾃﾞｰﾀ貼付!$D:$D,科目マスタ!$B$22,SAPﾃﾞｰﾀ貼付!AQ:AQ)+SUMIF(SAPﾃﾞｰﾀ貼付!$D:$D,科目マスタ!$B$23,SAPﾃﾞｰﾀ貼付!AQ:AQ)+SUMIF(SAPﾃﾞｰﾀ貼付!$D:$D,科目マスタ!$B$135,SAPﾃﾞｰﾀ貼付!AQ:AQ)+SUMIF(SAPﾃﾞｰﾀ貼付!$D:$D,科目マスタ!$B$136,SAPﾃﾞｰﾀ貼付!AQ:AQ)</f>
        <v>2418.79</v>
      </c>
      <c r="AF38" s="101">
        <f>SUMIF(SAPﾃﾞｰﾀ貼付!$D:$D,科目マスタ!$B$22,SAPﾃﾞｰﾀ貼付!AR:AR)+SUMIF(SAPﾃﾞｰﾀ貼付!$D:$D,科目マスタ!$B$23,SAPﾃﾞｰﾀ貼付!AR:AR)+SUMIF(SAPﾃﾞｰﾀ貼付!$D:$D,科目マスタ!$B$135,SAPﾃﾞｰﾀ貼付!AR:AR)+SUMIF(SAPﾃﾞｰﾀ貼付!$D:$D,科目マスタ!$B$136,SAPﾃﾞｰﾀ貼付!AR:AR)</f>
        <v>0</v>
      </c>
      <c r="AG38" s="103">
        <f>SUMIF(SAPﾃﾞｰﾀ貼付!$D:$D,科目マスタ!$B$22,SAPﾃﾞｰﾀ貼付!AT:AT)+SUMIF(SAPﾃﾞｰﾀ貼付!$D:$D,科目マスタ!$B$23,SAPﾃﾞｰﾀ貼付!AT:AT)+SUMIF(SAPﾃﾞｰﾀ貼付!$D:$D,科目マスタ!$B$135,SAPﾃﾞｰﾀ貼付!AT:AT)+SUMIF(SAPﾃﾞｰﾀ貼付!$D:$D,科目マスタ!$B$136,SAPﾃﾞｰﾀ貼付!AT:AT)</f>
        <v>5</v>
      </c>
      <c r="AH38" s="103">
        <f t="shared" si="55"/>
        <v>2271.35</v>
      </c>
      <c r="AI38" s="103">
        <f t="shared" si="2"/>
        <v>240469.06</v>
      </c>
      <c r="AJ38" s="54"/>
      <c r="AK38" s="14">
        <f>SUMIF(SAPﾃﾞｰﾀ貼付!$D:$D,科目マスタ!$B$22,SAPﾃﾞｰﾀ貼付!T:T)+SUMIF(SAPﾃﾞｰﾀ貼付!$D:$D,科目マスタ!$B$23,SAPﾃﾞｰﾀ貼付!T:T)+SUMIF(SAPﾃﾞｰﾀ貼付!$D:$D,科目マスタ!$B$135,SAPﾃﾞｰﾀ貼付!T:T)+SUMIF(SAPﾃﾞｰﾀ貼付!$D:$D,科目マスタ!$B$136,SAPﾃﾞｰﾀ貼付!T:T)</f>
        <v>10083.76</v>
      </c>
      <c r="AL38" s="5">
        <f>SUMIF(SAPﾃﾞｰﾀ貼付!$D:$D,科目マスタ!$B$22,SAPﾃﾞｰﾀ貼付!U:U)+SUMIF(SAPﾃﾞｰﾀ貼付!$D:$D,科目マスタ!$B$23,SAPﾃﾞｰﾀ貼付!U:U)+SUMIF(SAPﾃﾞｰﾀ貼付!$D:$D,科目マスタ!$B$135,SAPﾃﾞｰﾀ貼付!U:U)+SUMIF(SAPﾃﾞｰﾀ貼付!$D:$D,科目マスタ!$B$136,SAPﾃﾞｰﾀ貼付!U:U)</f>
        <v>1778.43</v>
      </c>
      <c r="AM38" s="5">
        <f>SUMIF(SAPﾃﾞｰﾀ貼付!$D:$D,科目マスタ!$B$22,SAPﾃﾞｰﾀ貼付!V:V)+SUMIF(SAPﾃﾞｰﾀ貼付!$D:$D,科目マスタ!$B$23,SAPﾃﾞｰﾀ貼付!V:V)+SUMIF(SAPﾃﾞｰﾀ貼付!$D:$D,科目マスタ!$B$135,SAPﾃﾞｰﾀ貼付!V:V)+SUMIF(SAPﾃﾞｰﾀ貼付!$D:$D,科目マスタ!$B$136,SAPﾃﾞｰﾀ貼付!V:V)</f>
        <v>0</v>
      </c>
      <c r="AN38" s="5">
        <f>SUMIF(SAPﾃﾞｰﾀ貼付!$D:$D,科目マスタ!$B$22,SAPﾃﾞｰﾀ貼付!W:W)+SUMIF(SAPﾃﾞｰﾀ貼付!$D:$D,科目マスタ!$B$23,SAPﾃﾞｰﾀ貼付!W:W)+SUMIF(SAPﾃﾞｰﾀ貼付!$D:$D,科目マスタ!$B$135,SAPﾃﾞｰﾀ貼付!W:W)+SUMIF(SAPﾃﾞｰﾀ貼付!$D:$D,科目マスタ!$B$136,SAPﾃﾞｰﾀ貼付!W:W)</f>
        <v>0</v>
      </c>
      <c r="AO38" s="5">
        <f>SUMIF(SAPﾃﾞｰﾀ貼付!$D:$D,科目マスタ!$B$22,SAPﾃﾞｰﾀ貼付!X:X)+SUMIF(SAPﾃﾞｰﾀ貼付!$D:$D,科目マスタ!$B$23,SAPﾃﾞｰﾀ貼付!X:X)+SUMIF(SAPﾃﾞｰﾀ貼付!$D:$D,科目マスタ!$B$135,SAPﾃﾞｰﾀ貼付!X:X)+SUMIF(SAPﾃﾞｰﾀ貼付!$D:$D,科目マスタ!$B$136,SAPﾃﾞｰﾀ貼付!X:X)</f>
        <v>212.59</v>
      </c>
      <c r="AP38" s="14">
        <f>SUMIF(SAPﾃﾞｰﾀ貼付!$D:$D,科目マスタ!$B$22,SAPﾃﾞｰﾀ貼付!Y:Y)+SUMIF(SAPﾃﾞｰﾀ貼付!$D:$D,科目マスタ!$B$23,SAPﾃﾞｰﾀ貼付!Y:Y)+SUMIF(SAPﾃﾞｰﾀ貼付!$D:$D,科目マスタ!$B$135,SAPﾃﾞｰﾀ貼付!Y:Y)+SUMIF(SAPﾃﾞｰﾀ貼付!$D:$D,科目マスタ!$B$136,SAPﾃﾞｰﾀ貼付!Y:Y)</f>
        <v>3686.81</v>
      </c>
      <c r="AQ38" s="5">
        <f>SUMIF(SAPﾃﾞｰﾀ貼付!$D:$D,科目マスタ!$B$22,SAPﾃﾞｰﾀ貼付!Z:Z)+SUMIF(SAPﾃﾞｰﾀ貼付!$D:$D,科目マスタ!$B$23,SAPﾃﾞｰﾀ貼付!Z:Z)+SUMIF(SAPﾃﾞｰﾀ貼付!$D:$D,科目マスタ!$B$135,SAPﾃﾞｰﾀ貼付!Z:Z)+SUMIF(SAPﾃﾞｰﾀ貼付!$D:$D,科目マスタ!$B$136,SAPﾃﾞｰﾀ貼付!Z:Z)</f>
        <v>0</v>
      </c>
      <c r="AR38" s="5">
        <f>SUMIF(SAPﾃﾞｰﾀ貼付!$D:$D,科目マスタ!$B$22,SAPﾃﾞｰﾀ貼付!AA:AA)+SUMIF(SAPﾃﾞｰﾀ貼付!$D:$D,科目マスタ!$B$23,SAPﾃﾞｰﾀ貼付!AA:AA)+SUMIF(SAPﾃﾞｰﾀ貼付!$D:$D,科目マスタ!$B$135,SAPﾃﾞｰﾀ貼付!AA:AA)+SUMIF(SAPﾃﾞｰﾀ貼付!$D:$D,科目マスタ!$B$136,SAPﾃﾞｰﾀ貼付!AA:AA)</f>
        <v>0</v>
      </c>
      <c r="AS38" s="5">
        <f>SUMIF(SAPﾃﾞｰﾀ貼付!$D:$D,科目マスタ!$B$22,SAPﾃﾞｰﾀ貼付!AB:AB)+SUMIF(SAPﾃﾞｰﾀ貼付!$D:$D,科目マスタ!$B$23,SAPﾃﾞｰﾀ貼付!AB:AB)+SUMIF(SAPﾃﾞｰﾀ貼付!$D:$D,科目マスタ!$B$135,SAPﾃﾞｰﾀ貼付!AB:AB)+SUMIF(SAPﾃﾞｰﾀ貼付!$D:$D,科目マスタ!$B$136,SAPﾃﾞｰﾀ貼付!AB:AB)</f>
        <v>0</v>
      </c>
      <c r="AT38" s="5">
        <f>SUMIF(SAPﾃﾞｰﾀ貼付!$D:$D,科目マスタ!$B$22,SAPﾃﾞｰﾀ貼付!AS:AS)+SUMIF(SAPﾃﾞｰﾀ貼付!$D:$D,科目マスタ!$B$23,SAPﾃﾞｰﾀ貼付!AS:AS)+SUMIF(SAPﾃﾞｰﾀ貼付!$D:$D,科目マスタ!$B$135,SAPﾃﾞｰﾀ貼付!AS:AS)+SUMIF(SAPﾃﾞｰﾀ貼付!$D:$D,科目マスタ!$B$136,SAPﾃﾞｰﾀ貼付!AS:AS)</f>
        <v>200</v>
      </c>
      <c r="AU38" s="5">
        <f>SUMIF(SAPﾃﾞｰﾀ貼付!$D:$D,科目マスタ!$B$22,SAPﾃﾞｰﾀ貼付!AU:AU)+SUMIF(SAPﾃﾞｰﾀ貼付!$D:$D,科目マスタ!$B$23,SAPﾃﾞｰﾀ貼付!AU:AU)+SUMIF(SAPﾃﾞｰﾀ貼付!$D:$D,科目マスタ!$B$135,SAPﾃﾞｰﾀ貼付!AU:AU)+SUMIF(SAPﾃﾞｰﾀ貼付!$D:$D,科目マスタ!$B$136,SAPﾃﾞｰﾀ貼付!AU:AU)</f>
        <v>1786.9399999999998</v>
      </c>
      <c r="AV38" s="5">
        <f>SUMIF(SAPﾃﾞｰﾀ貼付!$D:$D,科目マスタ!$B$22,SAPﾃﾞｰﾀ貼付!AV:AV)+SUMIF(SAPﾃﾞｰﾀ貼付!$D:$D,科目マスタ!$B$23,SAPﾃﾞｰﾀ貼付!AV:AV)+SUMIF(SAPﾃﾞｰﾀ貼付!$D:$D,科目マスタ!$B$135,SAPﾃﾞｰﾀ貼付!AV:AV)+SUMIF(SAPﾃﾞｰﾀ貼付!$D:$D,科目マスタ!$B$136,SAPﾃﾞｰﾀ貼付!AV:AV)</f>
        <v>484.41</v>
      </c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</row>
    <row r="39" spans="1:260">
      <c r="A39" s="42" t="s">
        <v>78</v>
      </c>
      <c r="B39" s="99">
        <f>SUMIF(SAPﾃﾞｰﾀ貼付!$D:$D,科目マスタ!$B$24,SAPﾃﾞｰﾀ貼付!G:G)+SUMIF(SAPﾃﾞｰﾀ貼付!$D:$D,科目マスタ!$B$137,SAPﾃﾞｰﾀ貼付!G:G)</f>
        <v>12029.88</v>
      </c>
      <c r="C39" s="100">
        <f>SUMIF(SAPﾃﾞｰﾀ貼付!$D:$D,科目マスタ!$B$24,SAPﾃﾞｰﾀ貼付!H:H)+SUMIF(SAPﾃﾞｰﾀ貼付!$D:$D,科目マスタ!$B$137,SAPﾃﾞｰﾀ貼付!H:H)</f>
        <v>254</v>
      </c>
      <c r="D39" s="100">
        <f>SUMIF(SAPﾃﾞｰﾀ貼付!$D:$D,科目マスタ!$B$24,SAPﾃﾞｰﾀ貼付!I:I)+SUMIF(SAPﾃﾞｰﾀ貼付!$D:$D,科目マスタ!$B$137,SAPﾃﾞｰﾀ貼付!I:I)</f>
        <v>4781</v>
      </c>
      <c r="E39" s="101">
        <f>SUMIF(SAPﾃﾞｰﾀ貼付!$D:$D,科目マスタ!$B$24,SAPﾃﾞｰﾀ貼付!J:J)+SUMIF(SAPﾃﾞｰﾀ貼付!$D:$D,科目マスタ!$B$137,SAPﾃﾞｰﾀ貼付!J:J)</f>
        <v>3488</v>
      </c>
      <c r="F39" s="99">
        <f>SUMIF(SAPﾃﾞｰﾀ貼付!$D:$D,科目マスタ!$B$24,SAPﾃﾞｰﾀ貼付!K:K)+SUMIF(SAPﾃﾞｰﾀ貼付!$D:$D,科目マスタ!$B$137,SAPﾃﾞｰﾀ貼付!K:K)</f>
        <v>24790</v>
      </c>
      <c r="G39" s="101">
        <f>SUMIF(SAPﾃﾞｰﾀ貼付!$D:$D,科目マスタ!$B$24,SAPﾃﾞｰﾀ貼付!L:L)+SUMIF(SAPﾃﾞｰﾀ貼付!$D:$D,科目マスタ!$B$137,SAPﾃﾞｰﾀ貼付!L:L)</f>
        <v>4674</v>
      </c>
      <c r="H39" s="99">
        <f>SUMIF(SAPﾃﾞｰﾀ貼付!$D:$D,科目マスタ!$B$24,SAPﾃﾞｰﾀ貼付!M:M)+SUMIF(SAPﾃﾞｰﾀ貼付!$D:$D,科目マスタ!$B$137,SAPﾃﾞｰﾀ貼付!M:M)+AT39</f>
        <v>60036.98</v>
      </c>
      <c r="I39" s="100">
        <f>SUMIF(SAPﾃﾞｰﾀ貼付!$D:$D,科目マスタ!$B$24,SAPﾃﾞｰﾀ貼付!N:N)+SUMIF(SAPﾃﾞｰﾀ貼付!$D:$D,科目マスタ!$B$137,SAPﾃﾞｰﾀ貼付!N:N)</f>
        <v>0</v>
      </c>
      <c r="J39" s="100">
        <f>SUMIF(SAPﾃﾞｰﾀ貼付!$D:$D,科目マスタ!$B$24,SAPﾃﾞｰﾀ貼付!O:O)+SUMIF(SAPﾃﾞｰﾀ貼付!$D:$D,科目マスタ!$B$137,SAPﾃﾞｰﾀ貼付!O:O)</f>
        <v>11704</v>
      </c>
      <c r="K39" s="102">
        <f>SUMIF(SAPﾃﾞｰﾀ貼付!$D:$D,科目マスタ!$B$24,SAPﾃﾞｰﾀ貼付!P:P)+SUMIF(SAPﾃﾞｰﾀ貼付!$D:$D,科目マスタ!$B$137,SAPﾃﾞｰﾀ貼付!P:P)</f>
        <v>3434</v>
      </c>
      <c r="L39" s="100">
        <f>SUMIF(SAPﾃﾞｰﾀ貼付!$D:$D,科目マスタ!$B$24,SAPﾃﾞｰﾀ貼付!Q:Q)+SUMIF(SAPﾃﾞｰﾀ貼付!$D:$D,科目マスタ!$B$137,SAPﾃﾞｰﾀ貼付!Q:Q)</f>
        <v>0</v>
      </c>
      <c r="M39" s="101">
        <f>SUMIF(SAPﾃﾞｰﾀ貼付!$D:$D,科目マスタ!$B$24,SAPﾃﾞｰﾀ貼付!R:R)+SUMIF(SAPﾃﾞｰﾀ貼付!$D:$D,科目マスタ!$B$137,SAPﾃﾞｰﾀ貼付!R:R)</f>
        <v>0</v>
      </c>
      <c r="N39" s="103">
        <f>SUMIF(SAPﾃﾞｰﾀ貼付!$D:$D,科目マスタ!$B$24,SAPﾃﾞｰﾀ貼付!S:S)+SUMIF(SAPﾃﾞｰﾀ貼付!$D:$D,科目マスタ!$B$137,SAPﾃﾞｰﾀ貼付!S:S)</f>
        <v>0</v>
      </c>
      <c r="O39" s="99">
        <f t="shared" si="53"/>
        <v>0</v>
      </c>
      <c r="P39" s="100">
        <f t="shared" si="54"/>
        <v>0</v>
      </c>
      <c r="Q39" s="101">
        <f>SUMIF(SAPﾃﾞｰﾀ貼付!$D:$D,科目マスタ!$B$24,SAPﾃﾞｰﾀ貼付!AC:AC)+SUMIF(SAPﾃﾞｰﾀ貼付!$D:$D,科目マスタ!$B$137,SAPﾃﾞｰﾀ貼付!AC:AC)</f>
        <v>0</v>
      </c>
      <c r="R39" s="99">
        <f>SUMIF(SAPﾃﾞｰﾀ貼付!$D:$D,科目マスタ!$B$24,SAPﾃﾞｰﾀ貼付!AD:AD)+SUMIF(SAPﾃﾞｰﾀ貼付!$D:$D,科目マスタ!$B$137,SAPﾃﾞｰﾀ貼付!AD:AD)</f>
        <v>6519</v>
      </c>
      <c r="S39" s="104">
        <f>SUMIF(SAPﾃﾞｰﾀ貼付!$D:$D,科目マスタ!$B$24,SAPﾃﾞｰﾀ貼付!AE:AE)+SUMIF(SAPﾃﾞｰﾀ貼付!$D:$D,科目マスタ!$B$137,SAPﾃﾞｰﾀ貼付!AE:AE)</f>
        <v>0</v>
      </c>
      <c r="T39" s="100">
        <f>SUMIF(SAPﾃﾞｰﾀ貼付!$D:$D,科目マスタ!$B$24,SAPﾃﾞｰﾀ貼付!AF:AF)+SUMIF(SAPﾃﾞｰﾀ貼付!$D:$D,科目マスタ!$B$137,SAPﾃﾞｰﾀ貼付!AF:AF)</f>
        <v>803</v>
      </c>
      <c r="U39" s="100">
        <f>SUMIF(SAPﾃﾞｰﾀ貼付!$D:$D,科目マスタ!$B$24,SAPﾃﾞｰﾀ貼付!AG:AG)+SUMIF(SAPﾃﾞｰﾀ貼付!$D:$D,科目マスタ!$B$137,SAPﾃﾞｰﾀ貼付!AG:AG)</f>
        <v>8962.6</v>
      </c>
      <c r="V39" s="100">
        <f>SUMIF(SAPﾃﾞｰﾀ貼付!$D:$D,科目マスタ!$B$24,SAPﾃﾞｰﾀ貼付!AH:AH)+SUMIF(SAPﾃﾞｰﾀ貼付!$D:$D,科目マスタ!$B$137,SAPﾃﾞｰﾀ貼付!AH:AH)</f>
        <v>5913.88</v>
      </c>
      <c r="W39" s="100">
        <f>SUMIF(SAPﾃﾞｰﾀ貼付!$D:$D,科目マスタ!$B$24,SAPﾃﾞｰﾀ貼付!AI:AI)+SUMIF(SAPﾃﾞｰﾀ貼付!$D:$D,科目マスタ!$B$137,SAPﾃﾞｰﾀ貼付!AI:AI)</f>
        <v>5855.88</v>
      </c>
      <c r="X39" s="100">
        <f>SUMIF(SAPﾃﾞｰﾀ貼付!$D:$D,科目マスタ!$B$24,SAPﾃﾞｰﾀ貼付!AJ:AJ)+SUMIF(SAPﾃﾞｰﾀ貼付!$D:$D,科目マスタ!$B$137,SAPﾃﾞｰﾀ貼付!AJ:AJ)</f>
        <v>0</v>
      </c>
      <c r="Y39" s="100">
        <f>SUMIF(SAPﾃﾞｰﾀ貼付!$D:$D,科目マスタ!$B$24,SAPﾃﾞｰﾀ貼付!AK:AK)+SUMIF(SAPﾃﾞｰﾀ貼付!$D:$D,科目マスタ!$B$137,SAPﾃﾞｰﾀ貼付!AK:AK)</f>
        <v>0</v>
      </c>
      <c r="Z39" s="100">
        <f>SUMIF(SAPﾃﾞｰﾀ貼付!$D:$D,科目マスタ!$B$24,SAPﾃﾞｰﾀ貼付!AL:AL)+SUMIF(SAPﾃﾞｰﾀ貼付!$D:$D,科目マスタ!$B$137,SAPﾃﾞｰﾀ貼付!AL:AL)</f>
        <v>7509</v>
      </c>
      <c r="AA39" s="100">
        <f>SUMIF(SAPﾃﾞｰﾀ貼付!$D:$D,科目マスタ!$B$24,SAPﾃﾞｰﾀ貼付!AM:AM)+SUMIF(SAPﾃﾞｰﾀ貼付!$D:$D,科目マスタ!$B$137,SAPﾃﾞｰﾀ貼付!AM:AM)</f>
        <v>0</v>
      </c>
      <c r="AB39" s="100">
        <f>SUMIF(SAPﾃﾞｰﾀ貼付!$D:$D,科目マスタ!$B$24,SAPﾃﾞｰﾀ貼付!AN:AN)+SUMIF(SAPﾃﾞｰﾀ貼付!$D:$D,科目マスタ!$B$137,SAPﾃﾞｰﾀ貼付!AN:AN)</f>
        <v>19232.5</v>
      </c>
      <c r="AC39" s="100">
        <f>SUMIF(SAPﾃﾞｰﾀ貼付!$D:$D,科目マスタ!$B$24,SAPﾃﾞｰﾀ貼付!AO:AO)+SUMIF(SAPﾃﾞｰﾀ貼付!$D:$D,科目マスタ!$B$137,SAPﾃﾞｰﾀ貼付!AO:AO)</f>
        <v>5010</v>
      </c>
      <c r="AD39" s="100">
        <f>SUMIF(SAPﾃﾞｰﾀ貼付!$D:$D,科目マスタ!$B$24,SAPﾃﾞｰﾀ貼付!AP:AP)+SUMIF(SAPﾃﾞｰﾀ貼付!$D:$D,科目マスタ!$B$137,SAPﾃﾞｰﾀ貼付!AP:AP)</f>
        <v>0</v>
      </c>
      <c r="AE39" s="100">
        <f>SUMIF(SAPﾃﾞｰﾀ貼付!$D:$D,科目マスタ!$B$24,SAPﾃﾞｰﾀ貼付!AQ:AQ)+SUMIF(SAPﾃﾞｰﾀ貼付!$D:$D,科目マスタ!$B$137,SAPﾃﾞｰﾀ貼付!AQ:AQ)</f>
        <v>4560</v>
      </c>
      <c r="AF39" s="101">
        <f>SUMIF(SAPﾃﾞｰﾀ貼付!$D:$D,科目マスタ!$B$24,SAPﾃﾞｰﾀ貼付!AR:AR)+SUMIF(SAPﾃﾞｰﾀ貼付!$D:$D,科目マスタ!$B$137,SAPﾃﾞｰﾀ貼付!AR:AR)</f>
        <v>0</v>
      </c>
      <c r="AG39" s="103">
        <f>SUMIF(SAPﾃﾞｰﾀ貼付!$D:$D,科目マスタ!$B$24,SAPﾃﾞｰﾀ貼付!AT:AT)+SUMIF(SAPﾃﾞｰﾀ貼付!$D:$D,科目マスタ!$B$137,SAPﾃﾞｰﾀ貼付!AT:AT)</f>
        <v>0</v>
      </c>
      <c r="AH39" s="103">
        <f t="shared" si="55"/>
        <v>0</v>
      </c>
      <c r="AI39" s="103">
        <f t="shared" ref="AI39:AI70" si="56">SUM(B39:AH39)</f>
        <v>189557.72</v>
      </c>
      <c r="AJ39" s="54"/>
      <c r="AK39" s="14">
        <f>SUMIF(SAPﾃﾞｰﾀ貼付!$D:$D,科目マスタ!$B$24,SAPﾃﾞｰﾀ貼付!T:T)+SUMIF(SAPﾃﾞｰﾀ貼付!$D:$D,科目マスタ!$B$137,SAPﾃﾞｰﾀ貼付!T:T)</f>
        <v>0</v>
      </c>
      <c r="AL39" s="5">
        <f>SUMIF(SAPﾃﾞｰﾀ貼付!$D:$D,科目マスタ!$B$24,SAPﾃﾞｰﾀ貼付!U:U)+SUMIF(SAPﾃﾞｰﾀ貼付!$D:$D,科目マスタ!$B$137,SAPﾃﾞｰﾀ貼付!U:U)</f>
        <v>0</v>
      </c>
      <c r="AM39" s="5">
        <f>SUMIF(SAPﾃﾞｰﾀ貼付!$D:$D,科目マスタ!$B$24,SAPﾃﾞｰﾀ貼付!V:V)+SUMIF(SAPﾃﾞｰﾀ貼付!$D:$D,科目マスタ!$B$137,SAPﾃﾞｰﾀ貼付!V:V)</f>
        <v>0</v>
      </c>
      <c r="AN39" s="5">
        <f>SUMIF(SAPﾃﾞｰﾀ貼付!$D:$D,科目マスタ!$B$24,SAPﾃﾞｰﾀ貼付!W:W)+SUMIF(SAPﾃﾞｰﾀ貼付!$D:$D,科目マスタ!$B$137,SAPﾃﾞｰﾀ貼付!W:W)</f>
        <v>0</v>
      </c>
      <c r="AO39" s="5">
        <f>SUMIF(SAPﾃﾞｰﾀ貼付!$D:$D,科目マスタ!$B$24,SAPﾃﾞｰﾀ貼付!X:X)+SUMIF(SAPﾃﾞｰﾀ貼付!$D:$D,科目マスタ!$B$137,SAPﾃﾞｰﾀ貼付!X:X)</f>
        <v>0</v>
      </c>
      <c r="AP39" s="14">
        <f>SUMIF(SAPﾃﾞｰﾀ貼付!$D:$D,科目マスタ!$B$24,SAPﾃﾞｰﾀ貼付!Y:Y)+SUMIF(SAPﾃﾞｰﾀ貼付!$D:$D,科目マスタ!$B$137,SAPﾃﾞｰﾀ貼付!Y:Y)</f>
        <v>0</v>
      </c>
      <c r="AQ39" s="5">
        <f>SUMIF(SAPﾃﾞｰﾀ貼付!$D:$D,科目マスタ!$B$24,SAPﾃﾞｰﾀ貼付!Z:Z)+SUMIF(SAPﾃﾞｰﾀ貼付!$D:$D,科目マスタ!$B$137,SAPﾃﾞｰﾀ貼付!Z:Z)</f>
        <v>0</v>
      </c>
      <c r="AR39" s="5">
        <f>SUMIF(SAPﾃﾞｰﾀ貼付!$D:$D,科目マスタ!$B$24,SAPﾃﾞｰﾀ貼付!AA:AA)+SUMIF(SAPﾃﾞｰﾀ貼付!$D:$D,科目マスタ!$B$137,SAPﾃﾞｰﾀ貼付!AA:AA)</f>
        <v>0</v>
      </c>
      <c r="AS39" s="5">
        <f>SUMIF(SAPﾃﾞｰﾀ貼付!$D:$D,科目マスタ!$B$24,SAPﾃﾞｰﾀ貼付!AB:AB)+SUMIF(SAPﾃﾞｰﾀ貼付!$D:$D,科目マスタ!$B$137,SAPﾃﾞｰﾀ貼付!AB:AB)</f>
        <v>0</v>
      </c>
      <c r="AT39" s="5">
        <f>SUMIF(SAPﾃﾞｰﾀ貼付!$D:$D,科目マスタ!$B$24,SAPﾃﾞｰﾀ貼付!AS:AS)+SUMIF(SAPﾃﾞｰﾀ貼付!$D:$D,科目マスタ!$B$137,SAPﾃﾞｰﾀ貼付!AS:AS)</f>
        <v>0</v>
      </c>
      <c r="AU39" s="5">
        <f>SUMIF(SAPﾃﾞｰﾀ貼付!$D:$D,科目マスタ!$B$24,SAPﾃﾞｰﾀ貼付!AU:AU)+SUMIF(SAPﾃﾞｰﾀ貼付!$D:$D,科目マスタ!$B$137,SAPﾃﾞｰﾀ貼付!AU:AU)</f>
        <v>0</v>
      </c>
      <c r="AV39" s="5">
        <f>SUMIF(SAPﾃﾞｰﾀ貼付!$D:$D,科目マスタ!$B$24,SAPﾃﾞｰﾀ貼付!AV:AV)+SUMIF(SAPﾃﾞｰﾀ貼付!$D:$D,科目マスタ!$B$137,SAPﾃﾞｰﾀ貼付!AV:AV)</f>
        <v>0</v>
      </c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</row>
    <row r="40" spans="1:260">
      <c r="A40" s="42" t="s">
        <v>79</v>
      </c>
      <c r="B40" s="99">
        <f>SUMIF(SAPﾃﾞｰﾀ貼付!$D:$D,科目マスタ!$B$41,SAPﾃﾞｰﾀ貼付!G:G)+SUMIF(SAPﾃﾞｰﾀ貼付!$D:$D,科目マスタ!$B$151,SAPﾃﾞｰﾀ貼付!G:G)</f>
        <v>0</v>
      </c>
      <c r="C40" s="100">
        <f>SUMIF(SAPﾃﾞｰﾀ貼付!$D:$D,科目マスタ!$B$41,SAPﾃﾞｰﾀ貼付!H:H)+SUMIF(SAPﾃﾞｰﾀ貼付!$D:$D,科目マスタ!$B$151,SAPﾃﾞｰﾀ貼付!H:H)</f>
        <v>0</v>
      </c>
      <c r="D40" s="100">
        <f>SUMIF(SAPﾃﾞｰﾀ貼付!$D:$D,科目マスタ!$B$41,SAPﾃﾞｰﾀ貼付!I:I)+SUMIF(SAPﾃﾞｰﾀ貼付!$D:$D,科目マスタ!$B$151,SAPﾃﾞｰﾀ貼付!I:I)</f>
        <v>0</v>
      </c>
      <c r="E40" s="101">
        <f>SUMIF(SAPﾃﾞｰﾀ貼付!$D:$D,科目マスタ!$B$41,SAPﾃﾞｰﾀ貼付!J:J)+SUMIF(SAPﾃﾞｰﾀ貼付!$D:$D,科目マスタ!$B$151,SAPﾃﾞｰﾀ貼付!J:J)</f>
        <v>0</v>
      </c>
      <c r="F40" s="99">
        <f>SUMIF(SAPﾃﾞｰﾀ貼付!$D:$D,科目マスタ!$B$41,SAPﾃﾞｰﾀ貼付!K:K)+SUMIF(SAPﾃﾞｰﾀ貼付!$D:$D,科目マスタ!$B$151,SAPﾃﾞｰﾀ貼付!K:K)</f>
        <v>0</v>
      </c>
      <c r="G40" s="101">
        <f>SUMIF(SAPﾃﾞｰﾀ貼付!$D:$D,科目マスタ!$B$41,SAPﾃﾞｰﾀ貼付!L:L)+SUMIF(SAPﾃﾞｰﾀ貼付!$D:$D,科目マスタ!$B$151,SAPﾃﾞｰﾀ貼付!L:L)</f>
        <v>0</v>
      </c>
      <c r="H40" s="99">
        <f>SUMIF(SAPﾃﾞｰﾀ貼付!$D:$D,科目マスタ!$B$41,SAPﾃﾞｰﾀ貼付!M:M)+SUMIF(SAPﾃﾞｰﾀ貼付!$D:$D,科目マスタ!$B$151,SAPﾃﾞｰﾀ貼付!M:M)+AT40</f>
        <v>0</v>
      </c>
      <c r="I40" s="100">
        <f>SUMIF(SAPﾃﾞｰﾀ貼付!$D:$D,科目マスタ!$B$41,SAPﾃﾞｰﾀ貼付!N:N)+SUMIF(SAPﾃﾞｰﾀ貼付!$D:$D,科目マスタ!$B$151,SAPﾃﾞｰﾀ貼付!N:N)</f>
        <v>0</v>
      </c>
      <c r="J40" s="100">
        <f>SUMIF(SAPﾃﾞｰﾀ貼付!$D:$D,科目マスタ!$B$41,SAPﾃﾞｰﾀ貼付!O:O)+SUMIF(SAPﾃﾞｰﾀ貼付!$D:$D,科目マスタ!$B$151,SAPﾃﾞｰﾀ貼付!O:O)</f>
        <v>0</v>
      </c>
      <c r="K40" s="102">
        <f>SUMIF(SAPﾃﾞｰﾀ貼付!$D:$D,科目マスタ!$B$41,SAPﾃﾞｰﾀ貼付!P:P)+SUMIF(SAPﾃﾞｰﾀ貼付!$D:$D,科目マスタ!$B$151,SAPﾃﾞｰﾀ貼付!P:P)</f>
        <v>0</v>
      </c>
      <c r="L40" s="100">
        <f>SUMIF(SAPﾃﾞｰﾀ貼付!$D:$D,科目マスタ!$B$41,SAPﾃﾞｰﾀ貼付!Q:Q)+SUMIF(SAPﾃﾞｰﾀ貼付!$D:$D,科目マスタ!$B$151,SAPﾃﾞｰﾀ貼付!Q:Q)</f>
        <v>0</v>
      </c>
      <c r="M40" s="101">
        <f>SUMIF(SAPﾃﾞｰﾀ貼付!$D:$D,科目マスタ!$B$41,SAPﾃﾞｰﾀ貼付!R:R)+SUMIF(SAPﾃﾞｰﾀ貼付!$D:$D,科目マスタ!$B$151,SAPﾃﾞｰﾀ貼付!R:R)</f>
        <v>0</v>
      </c>
      <c r="N40" s="103">
        <f>SUMIF(SAPﾃﾞｰﾀ貼付!$D:$D,科目マスタ!$B$41,SAPﾃﾞｰﾀ貼付!S:S)+SUMIF(SAPﾃﾞｰﾀ貼付!$D:$D,科目マスタ!$B$151,SAPﾃﾞｰﾀ貼付!S:S)</f>
        <v>0</v>
      </c>
      <c r="O40" s="99">
        <f t="shared" si="53"/>
        <v>0</v>
      </c>
      <c r="P40" s="100">
        <f t="shared" si="54"/>
        <v>0</v>
      </c>
      <c r="Q40" s="101">
        <f>SUMIF(SAPﾃﾞｰﾀ貼付!$D:$D,科目マスタ!$B$41,SAPﾃﾞｰﾀ貼付!AC:AC)+SUMIF(SAPﾃﾞｰﾀ貼付!$D:$D,科目マスタ!$B$151,SAPﾃﾞｰﾀ貼付!AC:AC)</f>
        <v>0</v>
      </c>
      <c r="R40" s="99">
        <f>SUMIF(SAPﾃﾞｰﾀ貼付!$D:$D,科目マスタ!$B$41,SAPﾃﾞｰﾀ貼付!AD:AD)+SUMIF(SAPﾃﾞｰﾀ貼付!$D:$D,科目マスタ!$B$151,SAPﾃﾞｰﾀ貼付!AD:AD)</f>
        <v>0</v>
      </c>
      <c r="S40" s="104">
        <f>SUMIF(SAPﾃﾞｰﾀ貼付!$D:$D,科目マスタ!$B$41,SAPﾃﾞｰﾀ貼付!AE:AE)+SUMIF(SAPﾃﾞｰﾀ貼付!$D:$D,科目マスタ!$B$151,SAPﾃﾞｰﾀ貼付!AE:AE)</f>
        <v>0</v>
      </c>
      <c r="T40" s="100">
        <f>SUMIF(SAPﾃﾞｰﾀ貼付!$D:$D,科目マスタ!$B$41,SAPﾃﾞｰﾀ貼付!AF:AF)+SUMIF(SAPﾃﾞｰﾀ貼付!$D:$D,科目マスタ!$B$151,SAPﾃﾞｰﾀ貼付!AF:AF)</f>
        <v>0</v>
      </c>
      <c r="U40" s="100">
        <f>SUMIF(SAPﾃﾞｰﾀ貼付!$D:$D,科目マスタ!$B$41,SAPﾃﾞｰﾀ貼付!AG:AG)+SUMIF(SAPﾃﾞｰﾀ貼付!$D:$D,科目マスタ!$B$151,SAPﾃﾞｰﾀ貼付!AG:AG)</f>
        <v>0</v>
      </c>
      <c r="V40" s="100">
        <f>SUMIF(SAPﾃﾞｰﾀ貼付!$D:$D,科目マスタ!$B$41,SAPﾃﾞｰﾀ貼付!AH:AH)+SUMIF(SAPﾃﾞｰﾀ貼付!$D:$D,科目マスタ!$B$151,SAPﾃﾞｰﾀ貼付!AH:AH)</f>
        <v>0</v>
      </c>
      <c r="W40" s="100">
        <f>SUMIF(SAPﾃﾞｰﾀ貼付!$D:$D,科目マスタ!$B$41,SAPﾃﾞｰﾀ貼付!AI:AI)+SUMIF(SAPﾃﾞｰﾀ貼付!$D:$D,科目マスタ!$B$151,SAPﾃﾞｰﾀ貼付!AI:AI)</f>
        <v>0</v>
      </c>
      <c r="X40" s="100">
        <f>SUMIF(SAPﾃﾞｰﾀ貼付!$D:$D,科目マスタ!$B$41,SAPﾃﾞｰﾀ貼付!AJ:AJ)+SUMIF(SAPﾃﾞｰﾀ貼付!$D:$D,科目マスタ!$B$151,SAPﾃﾞｰﾀ貼付!AJ:AJ)</f>
        <v>0</v>
      </c>
      <c r="Y40" s="100">
        <f>SUMIF(SAPﾃﾞｰﾀ貼付!$D:$D,科目マスタ!$B$41,SAPﾃﾞｰﾀ貼付!AK:AK)+SUMIF(SAPﾃﾞｰﾀ貼付!$D:$D,科目マスタ!$B$151,SAPﾃﾞｰﾀ貼付!AK:AK)</f>
        <v>0</v>
      </c>
      <c r="Z40" s="100">
        <f>SUMIF(SAPﾃﾞｰﾀ貼付!$D:$D,科目マスタ!$B$41,SAPﾃﾞｰﾀ貼付!AL:AL)+SUMIF(SAPﾃﾞｰﾀ貼付!$D:$D,科目マスタ!$B$151,SAPﾃﾞｰﾀ貼付!AL:AL)</f>
        <v>0</v>
      </c>
      <c r="AA40" s="100">
        <f>SUMIF(SAPﾃﾞｰﾀ貼付!$D:$D,科目マスタ!$B$41,SAPﾃﾞｰﾀ貼付!AM:AM)+SUMIF(SAPﾃﾞｰﾀ貼付!$D:$D,科目マスタ!$B$151,SAPﾃﾞｰﾀ貼付!AM:AM)</f>
        <v>0</v>
      </c>
      <c r="AB40" s="100">
        <f>SUMIF(SAPﾃﾞｰﾀ貼付!$D:$D,科目マスタ!$B$41,SAPﾃﾞｰﾀ貼付!AN:AN)+SUMIF(SAPﾃﾞｰﾀ貼付!$D:$D,科目マスタ!$B$151,SAPﾃﾞｰﾀ貼付!AN:AN)</f>
        <v>0</v>
      </c>
      <c r="AC40" s="100">
        <f>SUMIF(SAPﾃﾞｰﾀ貼付!$D:$D,科目マスタ!$B$41,SAPﾃﾞｰﾀ貼付!AO:AO)+SUMIF(SAPﾃﾞｰﾀ貼付!$D:$D,科目マスタ!$B$151,SAPﾃﾞｰﾀ貼付!AO:AO)</f>
        <v>0</v>
      </c>
      <c r="AD40" s="100">
        <f>SUMIF(SAPﾃﾞｰﾀ貼付!$D:$D,科目マスタ!$B$41,SAPﾃﾞｰﾀ貼付!AP:AP)+SUMIF(SAPﾃﾞｰﾀ貼付!$D:$D,科目マスタ!$B$151,SAPﾃﾞｰﾀ貼付!AP:AP)</f>
        <v>0</v>
      </c>
      <c r="AE40" s="100">
        <f>SUMIF(SAPﾃﾞｰﾀ貼付!$D:$D,科目マスタ!$B$41,SAPﾃﾞｰﾀ貼付!AQ:AQ)+SUMIF(SAPﾃﾞｰﾀ貼付!$D:$D,科目マスタ!$B$151,SAPﾃﾞｰﾀ貼付!AQ:AQ)</f>
        <v>0</v>
      </c>
      <c r="AF40" s="101">
        <f>SUMIF(SAPﾃﾞｰﾀ貼付!$D:$D,科目マスタ!$B$41,SAPﾃﾞｰﾀ貼付!AR:AR)+SUMIF(SAPﾃﾞｰﾀ貼付!$D:$D,科目マスタ!$B$151,SAPﾃﾞｰﾀ貼付!AR:AR)</f>
        <v>0</v>
      </c>
      <c r="AG40" s="103">
        <f>SUMIF(SAPﾃﾞｰﾀ貼付!$D:$D,科目マスタ!$B$41,SAPﾃﾞｰﾀ貼付!AT:AT)+SUMIF(SAPﾃﾞｰﾀ貼付!$D:$D,科目マスタ!$B$151,SAPﾃﾞｰﾀ貼付!AT:AT)</f>
        <v>0</v>
      </c>
      <c r="AH40" s="103">
        <f t="shared" si="55"/>
        <v>0</v>
      </c>
      <c r="AI40" s="103">
        <f t="shared" si="56"/>
        <v>0</v>
      </c>
      <c r="AJ40" s="53"/>
      <c r="AK40" s="14">
        <f>SUMIF(SAPﾃﾞｰﾀ貼付!$D:$D,科目マスタ!$B$41,SAPﾃﾞｰﾀ貼付!T:T)+SUMIF(SAPﾃﾞｰﾀ貼付!$D:$D,科目マスタ!$B$151,SAPﾃﾞｰﾀ貼付!T:T)</f>
        <v>0</v>
      </c>
      <c r="AL40" s="5">
        <f>SUMIF(SAPﾃﾞｰﾀ貼付!$D:$D,科目マスタ!$B$41,SAPﾃﾞｰﾀ貼付!U:U)+SUMIF(SAPﾃﾞｰﾀ貼付!$D:$D,科目マスタ!$B$151,SAPﾃﾞｰﾀ貼付!U:U)</f>
        <v>0</v>
      </c>
      <c r="AM40" s="5">
        <f>SUMIF(SAPﾃﾞｰﾀ貼付!$D:$D,科目マスタ!$B$41,SAPﾃﾞｰﾀ貼付!V:V)+SUMIF(SAPﾃﾞｰﾀ貼付!$D:$D,科目マスタ!$B$151,SAPﾃﾞｰﾀ貼付!V:V)</f>
        <v>0</v>
      </c>
      <c r="AN40" s="5">
        <f>SUMIF(SAPﾃﾞｰﾀ貼付!$D:$D,科目マスタ!$B$41,SAPﾃﾞｰﾀ貼付!W:W)+SUMIF(SAPﾃﾞｰﾀ貼付!$D:$D,科目マスタ!$B$151,SAPﾃﾞｰﾀ貼付!W:W)</f>
        <v>0</v>
      </c>
      <c r="AO40" s="5">
        <f>SUMIF(SAPﾃﾞｰﾀ貼付!$D:$D,科目マスタ!$B$41,SAPﾃﾞｰﾀ貼付!X:X)+SUMIF(SAPﾃﾞｰﾀ貼付!$D:$D,科目マスタ!$B$151,SAPﾃﾞｰﾀ貼付!X:X)</f>
        <v>0</v>
      </c>
      <c r="AP40" s="14">
        <f>SUMIF(SAPﾃﾞｰﾀ貼付!$D:$D,科目マスタ!$B$41,SAPﾃﾞｰﾀ貼付!Y:Y)+SUMIF(SAPﾃﾞｰﾀ貼付!$D:$D,科目マスタ!$B$151,SAPﾃﾞｰﾀ貼付!Y:Y)</f>
        <v>0</v>
      </c>
      <c r="AQ40" s="5">
        <f>SUMIF(SAPﾃﾞｰﾀ貼付!$D:$D,科目マスタ!$B$41,SAPﾃﾞｰﾀ貼付!Z:Z)+SUMIF(SAPﾃﾞｰﾀ貼付!$D:$D,科目マスタ!$B$151,SAPﾃﾞｰﾀ貼付!Z:Z)</f>
        <v>0</v>
      </c>
      <c r="AR40" s="5">
        <f>SUMIF(SAPﾃﾞｰﾀ貼付!$D:$D,科目マスタ!$B$41,SAPﾃﾞｰﾀ貼付!AA:AA)+SUMIF(SAPﾃﾞｰﾀ貼付!$D:$D,科目マスタ!$B$151,SAPﾃﾞｰﾀ貼付!AA:AA)</f>
        <v>0</v>
      </c>
      <c r="AS40" s="5">
        <f>SUMIF(SAPﾃﾞｰﾀ貼付!$D:$D,科目マスタ!$B$41,SAPﾃﾞｰﾀ貼付!AB:AB)+SUMIF(SAPﾃﾞｰﾀ貼付!$D:$D,科目マスタ!$B$151,SAPﾃﾞｰﾀ貼付!AB:AB)</f>
        <v>0</v>
      </c>
      <c r="AT40" s="5">
        <f>SUMIF(SAPﾃﾞｰﾀ貼付!$D:$D,科目マスタ!$B$41,SAPﾃﾞｰﾀ貼付!AS:AS)+SUMIF(SAPﾃﾞｰﾀ貼付!$D:$D,科目マスタ!$B$151,SAPﾃﾞｰﾀ貼付!AS:AS)</f>
        <v>0</v>
      </c>
      <c r="AU40" s="5">
        <f>SUMIF(SAPﾃﾞｰﾀ貼付!$D:$D,科目マスタ!$B$41,SAPﾃﾞｰﾀ貼付!AU:AU)+SUMIF(SAPﾃﾞｰﾀ貼付!$D:$D,科目マスタ!$B$151,SAPﾃﾞｰﾀ貼付!AU:AU)</f>
        <v>0</v>
      </c>
      <c r="AV40" s="5">
        <f>SUMIF(SAPﾃﾞｰﾀ貼付!$D:$D,科目マスタ!$B$41,SAPﾃﾞｰﾀ貼付!AV:AV)+SUMIF(SAPﾃﾞｰﾀ貼付!$D:$D,科目マスタ!$B$151,SAPﾃﾞｰﾀ貼付!AV:AV)</f>
        <v>0</v>
      </c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</row>
    <row r="41" spans="1:260">
      <c r="A41" s="42" t="s">
        <v>80</v>
      </c>
      <c r="B41" s="99">
        <f>SUMIF(SAPﾃﾞｰﾀ貼付!$D:$D,科目マスタ!$B$29,SAPﾃﾞｰﾀ貼付!G:G)+SUMIF(SAPﾃﾞｰﾀ貼付!$D:$D,科目マスタ!$B$139,SAPﾃﾞｰﾀ貼付!G:G)</f>
        <v>0</v>
      </c>
      <c r="C41" s="100">
        <f>SUMIF(SAPﾃﾞｰﾀ貼付!$D:$D,科目マスタ!$B$29,SAPﾃﾞｰﾀ貼付!H:H)+SUMIF(SAPﾃﾞｰﾀ貼付!$D:$D,科目マスタ!$B$139,SAPﾃﾞｰﾀ貼付!H:H)</f>
        <v>0</v>
      </c>
      <c r="D41" s="100">
        <f>SUMIF(SAPﾃﾞｰﾀ貼付!$D:$D,科目マスタ!$B$29,SAPﾃﾞｰﾀ貼付!I:I)+SUMIF(SAPﾃﾞｰﾀ貼付!$D:$D,科目マスタ!$B$139,SAPﾃﾞｰﾀ貼付!I:I)</f>
        <v>0</v>
      </c>
      <c r="E41" s="101">
        <f>SUMIF(SAPﾃﾞｰﾀ貼付!$D:$D,科目マスタ!$B$29,SAPﾃﾞｰﾀ貼付!J:J)+SUMIF(SAPﾃﾞｰﾀ貼付!$D:$D,科目マスタ!$B$139,SAPﾃﾞｰﾀ貼付!J:J)</f>
        <v>0</v>
      </c>
      <c r="F41" s="99">
        <f>SUMIF(SAPﾃﾞｰﾀ貼付!$D:$D,科目マスタ!$B$29,SAPﾃﾞｰﾀ貼付!K:K)+SUMIF(SAPﾃﾞｰﾀ貼付!$D:$D,科目マスタ!$B$139,SAPﾃﾞｰﾀ貼付!K:K)</f>
        <v>0</v>
      </c>
      <c r="G41" s="101">
        <f>SUMIF(SAPﾃﾞｰﾀ貼付!$D:$D,科目マスタ!$B$29,SAPﾃﾞｰﾀ貼付!L:L)+SUMIF(SAPﾃﾞｰﾀ貼付!$D:$D,科目マスタ!$B$139,SAPﾃﾞｰﾀ貼付!L:L)</f>
        <v>0</v>
      </c>
      <c r="H41" s="99">
        <f>SUMIF(SAPﾃﾞｰﾀ貼付!$D:$D,科目マスタ!$B$29,SAPﾃﾞｰﾀ貼付!M:M)+SUMIF(SAPﾃﾞｰﾀ貼付!$D:$D,科目マスタ!$B$139,SAPﾃﾞｰﾀ貼付!M:M)+AT41</f>
        <v>0</v>
      </c>
      <c r="I41" s="100">
        <f>SUMIF(SAPﾃﾞｰﾀ貼付!$D:$D,科目マスタ!$B$29,SAPﾃﾞｰﾀ貼付!N:N)+SUMIF(SAPﾃﾞｰﾀ貼付!$D:$D,科目マスタ!$B$139,SAPﾃﾞｰﾀ貼付!N:N)</f>
        <v>0</v>
      </c>
      <c r="J41" s="100">
        <f>SUMIF(SAPﾃﾞｰﾀ貼付!$D:$D,科目マスタ!$B$29,SAPﾃﾞｰﾀ貼付!O:O)+SUMIF(SAPﾃﾞｰﾀ貼付!$D:$D,科目マスタ!$B$139,SAPﾃﾞｰﾀ貼付!O:O)</f>
        <v>0</v>
      </c>
      <c r="K41" s="102">
        <f>SUMIF(SAPﾃﾞｰﾀ貼付!$D:$D,科目マスタ!$B$29,SAPﾃﾞｰﾀ貼付!P:P)+SUMIF(SAPﾃﾞｰﾀ貼付!$D:$D,科目マスタ!$B$139,SAPﾃﾞｰﾀ貼付!P:P)</f>
        <v>0</v>
      </c>
      <c r="L41" s="100">
        <f>SUMIF(SAPﾃﾞｰﾀ貼付!$D:$D,科目マスタ!$B$29,SAPﾃﾞｰﾀ貼付!Q:Q)+SUMIF(SAPﾃﾞｰﾀ貼付!$D:$D,科目マスタ!$B$139,SAPﾃﾞｰﾀ貼付!Q:Q)</f>
        <v>0</v>
      </c>
      <c r="M41" s="101">
        <f>SUMIF(SAPﾃﾞｰﾀ貼付!$D:$D,科目マスタ!$B$29,SAPﾃﾞｰﾀ貼付!R:R)+SUMIF(SAPﾃﾞｰﾀ貼付!$D:$D,科目マスタ!$B$139,SAPﾃﾞｰﾀ貼付!R:R)</f>
        <v>0</v>
      </c>
      <c r="N41" s="103">
        <f>SUMIF(SAPﾃﾞｰﾀ貼付!$D:$D,科目マスタ!$B$29,SAPﾃﾞｰﾀ貼付!S:S)+SUMIF(SAPﾃﾞｰﾀ貼付!$D:$D,科目マスタ!$B$139,SAPﾃﾞｰﾀ貼付!S:S)</f>
        <v>0</v>
      </c>
      <c r="O41" s="99">
        <f t="shared" si="53"/>
        <v>0</v>
      </c>
      <c r="P41" s="100">
        <f t="shared" si="54"/>
        <v>0</v>
      </c>
      <c r="Q41" s="101">
        <f>SUMIF(SAPﾃﾞｰﾀ貼付!$D:$D,科目マスタ!$B$29,SAPﾃﾞｰﾀ貼付!AC:AC)+SUMIF(SAPﾃﾞｰﾀ貼付!$D:$D,科目マスタ!$B$139,SAPﾃﾞｰﾀ貼付!AC:AC)</f>
        <v>0</v>
      </c>
      <c r="R41" s="99">
        <f>SUMIF(SAPﾃﾞｰﾀ貼付!$D:$D,科目マスタ!$B$29,SAPﾃﾞｰﾀ貼付!AD:AD)+SUMIF(SAPﾃﾞｰﾀ貼付!$D:$D,科目マスタ!$B$139,SAPﾃﾞｰﾀ貼付!AD:AD)</f>
        <v>0</v>
      </c>
      <c r="S41" s="104">
        <f>SUMIF(SAPﾃﾞｰﾀ貼付!$D:$D,科目マスタ!$B$29,SAPﾃﾞｰﾀ貼付!AE:AE)+SUMIF(SAPﾃﾞｰﾀ貼付!$D:$D,科目マスタ!$B$139,SAPﾃﾞｰﾀ貼付!AE:AE)</f>
        <v>0</v>
      </c>
      <c r="T41" s="100">
        <f>SUMIF(SAPﾃﾞｰﾀ貼付!$D:$D,科目マスタ!$B$29,SAPﾃﾞｰﾀ貼付!AF:AF)+SUMIF(SAPﾃﾞｰﾀ貼付!$D:$D,科目マスタ!$B$139,SAPﾃﾞｰﾀ貼付!AF:AF)</f>
        <v>0</v>
      </c>
      <c r="U41" s="100">
        <f>SUMIF(SAPﾃﾞｰﾀ貼付!$D:$D,科目マスタ!$B$29,SAPﾃﾞｰﾀ貼付!AG:AG)+SUMIF(SAPﾃﾞｰﾀ貼付!$D:$D,科目マスタ!$B$139,SAPﾃﾞｰﾀ貼付!AG:AG)</f>
        <v>0</v>
      </c>
      <c r="V41" s="100">
        <f>SUMIF(SAPﾃﾞｰﾀ貼付!$D:$D,科目マスタ!$B$29,SAPﾃﾞｰﾀ貼付!AH:AH)+SUMIF(SAPﾃﾞｰﾀ貼付!$D:$D,科目マスタ!$B$139,SAPﾃﾞｰﾀ貼付!AH:AH)</f>
        <v>0</v>
      </c>
      <c r="W41" s="100">
        <f>SUMIF(SAPﾃﾞｰﾀ貼付!$D:$D,科目マスタ!$B$29,SAPﾃﾞｰﾀ貼付!AI:AI)+SUMIF(SAPﾃﾞｰﾀ貼付!$D:$D,科目マスタ!$B$139,SAPﾃﾞｰﾀ貼付!AI:AI)</f>
        <v>0</v>
      </c>
      <c r="X41" s="100">
        <f>SUMIF(SAPﾃﾞｰﾀ貼付!$D:$D,科目マスタ!$B$29,SAPﾃﾞｰﾀ貼付!AJ:AJ)+SUMIF(SAPﾃﾞｰﾀ貼付!$D:$D,科目マスタ!$B$139,SAPﾃﾞｰﾀ貼付!AJ:AJ)</f>
        <v>0</v>
      </c>
      <c r="Y41" s="100">
        <f>SUMIF(SAPﾃﾞｰﾀ貼付!$D:$D,科目マスタ!$B$29,SAPﾃﾞｰﾀ貼付!AK:AK)+SUMIF(SAPﾃﾞｰﾀ貼付!$D:$D,科目マスタ!$B$139,SAPﾃﾞｰﾀ貼付!AK:AK)</f>
        <v>0</v>
      </c>
      <c r="Z41" s="100">
        <f>SUMIF(SAPﾃﾞｰﾀ貼付!$D:$D,科目マスタ!$B$29,SAPﾃﾞｰﾀ貼付!AL:AL)+SUMIF(SAPﾃﾞｰﾀ貼付!$D:$D,科目マスタ!$B$139,SAPﾃﾞｰﾀ貼付!AL:AL)</f>
        <v>0</v>
      </c>
      <c r="AA41" s="100">
        <f>SUMIF(SAPﾃﾞｰﾀ貼付!$D:$D,科目マスタ!$B$29,SAPﾃﾞｰﾀ貼付!AM:AM)+SUMIF(SAPﾃﾞｰﾀ貼付!$D:$D,科目マスタ!$B$139,SAPﾃﾞｰﾀ貼付!AM:AM)</f>
        <v>0</v>
      </c>
      <c r="AB41" s="100">
        <f>SUMIF(SAPﾃﾞｰﾀ貼付!$D:$D,科目マスタ!$B$29,SAPﾃﾞｰﾀ貼付!AN:AN)+SUMIF(SAPﾃﾞｰﾀ貼付!$D:$D,科目マスタ!$B$139,SAPﾃﾞｰﾀ貼付!AN:AN)</f>
        <v>0</v>
      </c>
      <c r="AC41" s="100">
        <f>SUMIF(SAPﾃﾞｰﾀ貼付!$D:$D,科目マスタ!$B$29,SAPﾃﾞｰﾀ貼付!AO:AO)+SUMIF(SAPﾃﾞｰﾀ貼付!$D:$D,科目マスタ!$B$139,SAPﾃﾞｰﾀ貼付!AO:AO)</f>
        <v>0</v>
      </c>
      <c r="AD41" s="100">
        <f>SUMIF(SAPﾃﾞｰﾀ貼付!$D:$D,科目マスタ!$B$29,SAPﾃﾞｰﾀ貼付!AP:AP)+SUMIF(SAPﾃﾞｰﾀ貼付!$D:$D,科目マスタ!$B$139,SAPﾃﾞｰﾀ貼付!AP:AP)</f>
        <v>0</v>
      </c>
      <c r="AE41" s="100">
        <f>SUMIF(SAPﾃﾞｰﾀ貼付!$D:$D,科目マスタ!$B$29,SAPﾃﾞｰﾀ貼付!AQ:AQ)+SUMIF(SAPﾃﾞｰﾀ貼付!$D:$D,科目マスタ!$B$139,SAPﾃﾞｰﾀ貼付!AQ:AQ)</f>
        <v>0</v>
      </c>
      <c r="AF41" s="101">
        <f>SUMIF(SAPﾃﾞｰﾀ貼付!$D:$D,科目マスタ!$B$29,SAPﾃﾞｰﾀ貼付!AR:AR)+SUMIF(SAPﾃﾞｰﾀ貼付!$D:$D,科目マスタ!$B$139,SAPﾃﾞｰﾀ貼付!AR:AR)</f>
        <v>0</v>
      </c>
      <c r="AG41" s="103">
        <f>SUMIF(SAPﾃﾞｰﾀ貼付!$D:$D,科目マスタ!$B$29,SAPﾃﾞｰﾀ貼付!AT:AT)+SUMIF(SAPﾃﾞｰﾀ貼付!$D:$D,科目マスタ!$B$139,SAPﾃﾞｰﾀ貼付!AT:AT)</f>
        <v>0</v>
      </c>
      <c r="AH41" s="103">
        <f t="shared" si="55"/>
        <v>0</v>
      </c>
      <c r="AI41" s="103">
        <f t="shared" si="56"/>
        <v>0</v>
      </c>
      <c r="AJ41" s="54"/>
      <c r="AK41" s="14">
        <f>SUMIF(SAPﾃﾞｰﾀ貼付!$D:$D,科目マスタ!$B$29,SAPﾃﾞｰﾀ貼付!T:T)+SUMIF(SAPﾃﾞｰﾀ貼付!$D:$D,科目マスタ!$B$139,SAPﾃﾞｰﾀ貼付!T:T)</f>
        <v>0</v>
      </c>
      <c r="AL41" s="5">
        <f>SUMIF(SAPﾃﾞｰﾀ貼付!$D:$D,科目マスタ!$B$29,SAPﾃﾞｰﾀ貼付!U:U)+SUMIF(SAPﾃﾞｰﾀ貼付!$D:$D,科目マスタ!$B$139,SAPﾃﾞｰﾀ貼付!U:U)</f>
        <v>0</v>
      </c>
      <c r="AM41" s="5">
        <f>SUMIF(SAPﾃﾞｰﾀ貼付!$D:$D,科目マスタ!$B$29,SAPﾃﾞｰﾀ貼付!V:V)+SUMIF(SAPﾃﾞｰﾀ貼付!$D:$D,科目マスタ!$B$139,SAPﾃﾞｰﾀ貼付!V:V)</f>
        <v>0</v>
      </c>
      <c r="AN41" s="5">
        <f>SUMIF(SAPﾃﾞｰﾀ貼付!$D:$D,科目マスタ!$B$29,SAPﾃﾞｰﾀ貼付!W:W)+SUMIF(SAPﾃﾞｰﾀ貼付!$D:$D,科目マスタ!$B$139,SAPﾃﾞｰﾀ貼付!W:W)</f>
        <v>0</v>
      </c>
      <c r="AO41" s="5">
        <f>SUMIF(SAPﾃﾞｰﾀ貼付!$D:$D,科目マスタ!$B$29,SAPﾃﾞｰﾀ貼付!X:X)+SUMIF(SAPﾃﾞｰﾀ貼付!$D:$D,科目マスタ!$B$139,SAPﾃﾞｰﾀ貼付!X:X)</f>
        <v>0</v>
      </c>
      <c r="AP41" s="14">
        <f>SUMIF(SAPﾃﾞｰﾀ貼付!$D:$D,科目マスタ!$B$29,SAPﾃﾞｰﾀ貼付!Y:Y)+SUMIF(SAPﾃﾞｰﾀ貼付!$D:$D,科目マスタ!$B$139,SAPﾃﾞｰﾀ貼付!Y:Y)</f>
        <v>0</v>
      </c>
      <c r="AQ41" s="5">
        <f>SUMIF(SAPﾃﾞｰﾀ貼付!$D:$D,科目マスタ!$B$29,SAPﾃﾞｰﾀ貼付!Z:Z)+SUMIF(SAPﾃﾞｰﾀ貼付!$D:$D,科目マスタ!$B$139,SAPﾃﾞｰﾀ貼付!Z:Z)</f>
        <v>0</v>
      </c>
      <c r="AR41" s="5">
        <f>SUMIF(SAPﾃﾞｰﾀ貼付!$D:$D,科目マスタ!$B$29,SAPﾃﾞｰﾀ貼付!AA:AA)+SUMIF(SAPﾃﾞｰﾀ貼付!$D:$D,科目マスタ!$B$139,SAPﾃﾞｰﾀ貼付!AA:AA)</f>
        <v>0</v>
      </c>
      <c r="AS41" s="5">
        <f>SUMIF(SAPﾃﾞｰﾀ貼付!$D:$D,科目マスタ!$B$29,SAPﾃﾞｰﾀ貼付!AB:AB)+SUMIF(SAPﾃﾞｰﾀ貼付!$D:$D,科目マスタ!$B$139,SAPﾃﾞｰﾀ貼付!AB:AB)</f>
        <v>0</v>
      </c>
      <c r="AT41" s="5">
        <f>SUMIF(SAPﾃﾞｰﾀ貼付!$D:$D,科目マスタ!$B$29,SAPﾃﾞｰﾀ貼付!AS:AS)+SUMIF(SAPﾃﾞｰﾀ貼付!$D:$D,科目マスタ!$B$139,SAPﾃﾞｰﾀ貼付!AS:AS)</f>
        <v>0</v>
      </c>
      <c r="AU41" s="5">
        <f>SUMIF(SAPﾃﾞｰﾀ貼付!$D:$D,科目マスタ!$B$29,SAPﾃﾞｰﾀ貼付!AU:AU)+SUMIF(SAPﾃﾞｰﾀ貼付!$D:$D,科目マスタ!$B$139,SAPﾃﾞｰﾀ貼付!AU:AU)</f>
        <v>0</v>
      </c>
      <c r="AV41" s="5">
        <f>SUMIF(SAPﾃﾞｰﾀ貼付!$D:$D,科目マスタ!$B$29,SAPﾃﾞｰﾀ貼付!AV:AV)+SUMIF(SAPﾃﾞｰﾀ貼付!$D:$D,科目マスタ!$B$139,SAPﾃﾞｰﾀ貼付!AV:AV)</f>
        <v>0</v>
      </c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</row>
    <row r="42" spans="1:260">
      <c r="A42" s="42" t="s">
        <v>81</v>
      </c>
      <c r="B42" s="99"/>
      <c r="C42" s="100"/>
      <c r="D42" s="100"/>
      <c r="E42" s="101"/>
      <c r="F42" s="99"/>
      <c r="G42" s="101"/>
      <c r="H42" s="99"/>
      <c r="I42" s="100"/>
      <c r="J42" s="100"/>
      <c r="K42" s="102"/>
      <c r="L42" s="100"/>
      <c r="M42" s="101"/>
      <c r="N42" s="103"/>
      <c r="O42" s="99"/>
      <c r="P42" s="100"/>
      <c r="Q42" s="101"/>
      <c r="R42" s="99">
        <f>SUMIF(SAPﾃﾞｰﾀ貼付!$D:$D,科目マスタ!$B$25,SAPﾃﾞｰﾀ貼付!AD:AD)+SUMIF(SAPﾃﾞｰﾀ貼付!$D:$D,科目マスタ!$B$138,SAPﾃﾞｰﾀ貼付!AD:AD)</f>
        <v>0</v>
      </c>
      <c r="S42" s="104">
        <f>SUMIF(SAPﾃﾞｰﾀ貼付!$D:$D,科目マスタ!$B$25,SAPﾃﾞｰﾀ貼付!AE:AE)+SUMIF(SAPﾃﾞｰﾀ貼付!$D:$D,科目マスタ!$B$138,SAPﾃﾞｰﾀ貼付!AE:AE)</f>
        <v>0</v>
      </c>
      <c r="T42" s="100">
        <f>SUMIF(SAPﾃﾞｰﾀ貼付!$D:$D,科目マスタ!$B$25,SAPﾃﾞｰﾀ貼付!AF:AF)+SUMIF(SAPﾃﾞｰﾀ貼付!$D:$D,科目マスタ!$B$138,SAPﾃﾞｰﾀ貼付!AF:AF)</f>
        <v>271.37</v>
      </c>
      <c r="U42" s="100">
        <f>SUMIF(SAPﾃﾞｰﾀ貼付!$D:$D,科目マスタ!$B$25,SAPﾃﾞｰﾀ貼付!AG:AG)+SUMIF(SAPﾃﾞｰﾀ貼付!$D:$D,科目マスタ!$B$138,SAPﾃﾞｰﾀ貼付!AG:AG)</f>
        <v>0</v>
      </c>
      <c r="V42" s="100">
        <f>SUMIF(SAPﾃﾞｰﾀ貼付!$D:$D,科目マスタ!$B$25,SAPﾃﾞｰﾀ貼付!AH:AH)+SUMIF(SAPﾃﾞｰﾀ貼付!$D:$D,科目マスタ!$B$138,SAPﾃﾞｰﾀ貼付!AH:AH)</f>
        <v>0</v>
      </c>
      <c r="W42" s="100">
        <f>SUMIF(SAPﾃﾞｰﾀ貼付!$D:$D,科目マスタ!$B$25,SAPﾃﾞｰﾀ貼付!AI:AI)+SUMIF(SAPﾃﾞｰﾀ貼付!$D:$D,科目マスタ!$B$138,SAPﾃﾞｰﾀ貼付!AI:AI)</f>
        <v>0</v>
      </c>
      <c r="X42" s="100">
        <f>SUMIF(SAPﾃﾞｰﾀ貼付!$D:$D,科目マスタ!$B$25,SAPﾃﾞｰﾀ貼付!AJ:AJ)+SUMIF(SAPﾃﾞｰﾀ貼付!$D:$D,科目マスタ!$B$138,SAPﾃﾞｰﾀ貼付!AJ:AJ)</f>
        <v>0</v>
      </c>
      <c r="Y42" s="100">
        <f>SUMIF(SAPﾃﾞｰﾀ貼付!$D:$D,科目マスタ!$B$25,SAPﾃﾞｰﾀ貼付!AK:AK)+SUMIF(SAPﾃﾞｰﾀ貼付!$D:$D,科目マスタ!$B$138,SAPﾃﾞｰﾀ貼付!AK:AK)</f>
        <v>0</v>
      </c>
      <c r="Z42" s="100">
        <f>SUMIF(SAPﾃﾞｰﾀ貼付!$D:$D,科目マスタ!$B$25,SAPﾃﾞｰﾀ貼付!AL:AL)+SUMIF(SAPﾃﾞｰﾀ貼付!$D:$D,科目マスタ!$B$138,SAPﾃﾞｰﾀ貼付!AL:AL)</f>
        <v>50</v>
      </c>
      <c r="AA42" s="100">
        <f>SUMIF(SAPﾃﾞｰﾀ貼付!$D:$D,科目マスタ!$B$25,SAPﾃﾞｰﾀ貼付!AM:AM)+SUMIF(SAPﾃﾞｰﾀ貼付!$D:$D,科目マスタ!$B$138,SAPﾃﾞｰﾀ貼付!AM:AM)</f>
        <v>0</v>
      </c>
      <c r="AB42" s="100">
        <f>SUMIF(SAPﾃﾞｰﾀ貼付!$D:$D,科目マスタ!$B$25,SAPﾃﾞｰﾀ貼付!AN:AN)+SUMIF(SAPﾃﾞｰﾀ貼付!$D:$D,科目マスタ!$B$138,SAPﾃﾞｰﾀ貼付!AN:AN)</f>
        <v>0</v>
      </c>
      <c r="AC42" s="100">
        <f>SUMIF(SAPﾃﾞｰﾀ貼付!$D:$D,科目マスタ!$B$25,SAPﾃﾞｰﾀ貼付!AO:AO)+SUMIF(SAPﾃﾞｰﾀ貼付!$D:$D,科目マスタ!$B$138,SAPﾃﾞｰﾀ貼付!AO:AO)</f>
        <v>3892.08</v>
      </c>
      <c r="AD42" s="100">
        <f>SUMIF(SAPﾃﾞｰﾀ貼付!$D:$D,科目マスタ!$B$25,SAPﾃﾞｰﾀ貼付!AP:AP)+SUMIF(SAPﾃﾞｰﾀ貼付!$D:$D,科目マスタ!$B$138,SAPﾃﾞｰﾀ貼付!AP:AP)</f>
        <v>0</v>
      </c>
      <c r="AE42" s="100">
        <f>SUMIF(SAPﾃﾞｰﾀ貼付!$D:$D,科目マスタ!$B$25,SAPﾃﾞｰﾀ貼付!AQ:AQ)+SUMIF(SAPﾃﾞｰﾀ貼付!$D:$D,科目マスタ!$B$138,SAPﾃﾞｰﾀ貼付!AQ:AQ)</f>
        <v>0</v>
      </c>
      <c r="AF42" s="101">
        <f>SUMIF(SAPﾃﾞｰﾀ貼付!$D:$D,科目マスタ!$B$25,SAPﾃﾞｰﾀ貼付!AR:AR)+SUMIF(SAPﾃﾞｰﾀ貼付!$D:$D,科目マスタ!$B$138,SAPﾃﾞｰﾀ貼付!AR:AR)</f>
        <v>0</v>
      </c>
      <c r="AG42" s="103">
        <f>SUMIF(SAPﾃﾞｰﾀ貼付!$D:$D,科目マスタ!$B$25,SAPﾃﾞｰﾀ貼付!AT:AT)+SUMIF(SAPﾃﾞｰﾀ貼付!$D:$D,科目マスタ!$B$138,SAPﾃﾞｰﾀ貼付!AT:AT)</f>
        <v>0</v>
      </c>
      <c r="AH42" s="103">
        <f t="shared" si="55"/>
        <v>0</v>
      </c>
      <c r="AI42" s="103">
        <f t="shared" si="56"/>
        <v>4213.45</v>
      </c>
      <c r="AJ42" s="54"/>
      <c r="AK42" s="14">
        <f>SUMIF(SAPﾃﾞｰﾀ貼付!$D:$D,科目マスタ!$B$25,SAPﾃﾞｰﾀ貼付!T:T)+SUMIF(SAPﾃﾞｰﾀ貼付!$D:$D,科目マスタ!$B$138,SAPﾃﾞｰﾀ貼付!T:T)</f>
        <v>0</v>
      </c>
      <c r="AL42" s="5">
        <f>SUMIF(SAPﾃﾞｰﾀ貼付!$D:$D,科目マスタ!$B$25,SAPﾃﾞｰﾀ貼付!U:U)+SUMIF(SAPﾃﾞｰﾀ貼付!$D:$D,科目マスタ!$B$138,SAPﾃﾞｰﾀ貼付!U:U)</f>
        <v>0</v>
      </c>
      <c r="AM42" s="5">
        <f>SUMIF(SAPﾃﾞｰﾀ貼付!$D:$D,科目マスタ!$B$25,SAPﾃﾞｰﾀ貼付!V:V)+SUMIF(SAPﾃﾞｰﾀ貼付!$D:$D,科目マスタ!$B$138,SAPﾃﾞｰﾀ貼付!V:V)</f>
        <v>100959.67</v>
      </c>
      <c r="AN42" s="5">
        <f>SUMIF(SAPﾃﾞｰﾀ貼付!$D:$D,科目マスタ!$B$25,SAPﾃﾞｰﾀ貼付!W:W)+SUMIF(SAPﾃﾞｰﾀ貼付!$D:$D,科目マスタ!$B$138,SAPﾃﾞｰﾀ貼付!W:W)</f>
        <v>4632.76</v>
      </c>
      <c r="AO42" s="5">
        <f>SUMIF(SAPﾃﾞｰﾀ貼付!$D:$D,科目マスタ!$B$25,SAPﾃﾞｰﾀ貼付!X:X)+SUMIF(SAPﾃﾞｰﾀ貼付!$D:$D,科目マスタ!$B$138,SAPﾃﾞｰﾀ貼付!X:X)</f>
        <v>0</v>
      </c>
      <c r="AP42" s="14">
        <f>SUMIF(SAPﾃﾞｰﾀ貼付!$D:$D,科目マスタ!$B$25,SAPﾃﾞｰﾀ貼付!Y:Y)+SUMIF(SAPﾃﾞｰﾀ貼付!$D:$D,科目マスタ!$B$138,SAPﾃﾞｰﾀ貼付!Y:Y)</f>
        <v>0</v>
      </c>
      <c r="AQ42" s="5">
        <f>SUMIF(SAPﾃﾞｰﾀ貼付!$D:$D,科目マスタ!$B$25,SAPﾃﾞｰﾀ貼付!Z:Z)+SUMIF(SAPﾃﾞｰﾀ貼付!$D:$D,科目マスタ!$B$138,SAPﾃﾞｰﾀ貼付!Z:Z)</f>
        <v>0</v>
      </c>
      <c r="AR42" s="5">
        <f>SUMIF(SAPﾃﾞｰﾀ貼付!$D:$D,科目マスタ!$B$25,SAPﾃﾞｰﾀ貼付!AA:AA)+SUMIF(SAPﾃﾞｰﾀ貼付!$D:$D,科目マスタ!$B$138,SAPﾃﾞｰﾀ貼付!AA:AA)</f>
        <v>0</v>
      </c>
      <c r="AS42" s="5">
        <f>SUMIF(SAPﾃﾞｰﾀ貼付!$D:$D,科目マスタ!$B$25,SAPﾃﾞｰﾀ貼付!AB:AB)+SUMIF(SAPﾃﾞｰﾀ貼付!$D:$D,科目マスタ!$B$138,SAPﾃﾞｰﾀ貼付!AB:AB)</f>
        <v>0</v>
      </c>
      <c r="AT42" s="5">
        <f>SUMIF(SAPﾃﾞｰﾀ貼付!$D:$D,科目マスタ!$B$25,SAPﾃﾞｰﾀ貼付!AS:AS)+SUMIF(SAPﾃﾞｰﾀ貼付!$D:$D,科目マスタ!$B$138,SAPﾃﾞｰﾀ貼付!AS:AS)</f>
        <v>0</v>
      </c>
      <c r="AU42" s="5">
        <f>SUMIF(SAPﾃﾞｰﾀ貼付!$D:$D,科目マスタ!$B$25,SAPﾃﾞｰﾀ貼付!AU:AU)+SUMIF(SAPﾃﾞｰﾀ貼付!$D:$D,科目マスタ!$B$138,SAPﾃﾞｰﾀ貼付!AU:AU)</f>
        <v>0</v>
      </c>
      <c r="AV42" s="5">
        <f>SUMIF(SAPﾃﾞｰﾀ貼付!$D:$D,科目マスタ!$B$25,SAPﾃﾞｰﾀ貼付!AV:AV)+SUMIF(SAPﾃﾞｰﾀ貼付!$D:$D,科目マスタ!$B$138,SAPﾃﾞｰﾀ貼付!AV:AV)</f>
        <v>0</v>
      </c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</row>
    <row r="43" spans="1:260">
      <c r="A43" s="42" t="s">
        <v>82</v>
      </c>
      <c r="B43" s="99">
        <f>SUMIF(SAPﾃﾞｰﾀ貼付!$D:$D,科目マスタ!$B$28,SAPﾃﾞｰﾀ貼付!G:G)+SUMIF(SAPﾃﾞｰﾀ貼付!$D:$D,科目マスタ!$B$142,SAPﾃﾞｰﾀ貼付!G:G)</f>
        <v>0</v>
      </c>
      <c r="C43" s="100">
        <f>SUMIF(SAPﾃﾞｰﾀ貼付!$D:$D,科目マスタ!$B$28,SAPﾃﾞｰﾀ貼付!H:H)+SUMIF(SAPﾃﾞｰﾀ貼付!$D:$D,科目マスタ!$B$142,SAPﾃﾞｰﾀ貼付!H:H)</f>
        <v>0</v>
      </c>
      <c r="D43" s="100">
        <f>SUMIF(SAPﾃﾞｰﾀ貼付!$D:$D,科目マスタ!$B$28,SAPﾃﾞｰﾀ貼付!I:I)+SUMIF(SAPﾃﾞｰﾀ貼付!$D:$D,科目マスタ!$B$142,SAPﾃﾞｰﾀ貼付!I:I)</f>
        <v>0</v>
      </c>
      <c r="E43" s="101">
        <f>SUMIF(SAPﾃﾞｰﾀ貼付!$D:$D,科目マスタ!$B$28,SAPﾃﾞｰﾀ貼付!J:J)+SUMIF(SAPﾃﾞｰﾀ貼付!$D:$D,科目マスタ!$B$142,SAPﾃﾞｰﾀ貼付!J:J)</f>
        <v>0</v>
      </c>
      <c r="F43" s="99">
        <f>SUMIF(SAPﾃﾞｰﾀ貼付!$D:$D,科目マスタ!$B$28,SAPﾃﾞｰﾀ貼付!K:K)+SUMIF(SAPﾃﾞｰﾀ貼付!$D:$D,科目マスタ!$B$142,SAPﾃﾞｰﾀ貼付!K:K)</f>
        <v>0</v>
      </c>
      <c r="G43" s="101">
        <f>SUMIF(SAPﾃﾞｰﾀ貼付!$D:$D,科目マスタ!$B$28,SAPﾃﾞｰﾀ貼付!L:L)+SUMIF(SAPﾃﾞｰﾀ貼付!$D:$D,科目マスタ!$B$142,SAPﾃﾞｰﾀ貼付!L:L)</f>
        <v>0</v>
      </c>
      <c r="H43" s="99">
        <f>SUMIF(SAPﾃﾞｰﾀ貼付!$D:$D,科目マスタ!$B$28,SAPﾃﾞｰﾀ貼付!M:M)+SUMIF(SAPﾃﾞｰﾀ貼付!$D:$D,科目マスタ!$B$142,SAPﾃﾞｰﾀ貼付!M:M)+AT43</f>
        <v>201807.22</v>
      </c>
      <c r="I43" s="100">
        <f>SUMIF(SAPﾃﾞｰﾀ貼付!$D:$D,科目マスタ!$B$28,SAPﾃﾞｰﾀ貼付!N:N)+SUMIF(SAPﾃﾞｰﾀ貼付!$D:$D,科目マスタ!$B$142,SAPﾃﾞｰﾀ貼付!N:N)</f>
        <v>0</v>
      </c>
      <c r="J43" s="100">
        <f>SUMIF(SAPﾃﾞｰﾀ貼付!$D:$D,科目マスタ!$B$28,SAPﾃﾞｰﾀ貼付!O:O)+SUMIF(SAPﾃﾞｰﾀ貼付!$D:$D,科目マスタ!$B$142,SAPﾃﾞｰﾀ貼付!O:O)</f>
        <v>0</v>
      </c>
      <c r="K43" s="102">
        <f>SUMIF(SAPﾃﾞｰﾀ貼付!$D:$D,科目マスタ!$B$28,SAPﾃﾞｰﾀ貼付!P:P)+SUMIF(SAPﾃﾞｰﾀ貼付!$D:$D,科目マスタ!$B$142,SAPﾃﾞｰﾀ貼付!P:P)</f>
        <v>0</v>
      </c>
      <c r="L43" s="100">
        <f>SUMIF(SAPﾃﾞｰﾀ貼付!$D:$D,科目マスタ!$B$28,SAPﾃﾞｰﾀ貼付!Q:Q)+SUMIF(SAPﾃﾞｰﾀ貼付!$D:$D,科目マスタ!$B$142,SAPﾃﾞｰﾀ貼付!Q:Q)</f>
        <v>0</v>
      </c>
      <c r="M43" s="101">
        <f>SUMIF(SAPﾃﾞｰﾀ貼付!$D:$D,科目マスタ!$B$28,SAPﾃﾞｰﾀ貼付!R:R)+SUMIF(SAPﾃﾞｰﾀ貼付!$D:$D,科目マスタ!$B$142,SAPﾃﾞｰﾀ貼付!R:R)</f>
        <v>0</v>
      </c>
      <c r="N43" s="103">
        <f>SUMIF(SAPﾃﾞｰﾀ貼付!$D:$D,科目マスタ!$B$28,SAPﾃﾞｰﾀ貼付!S:S)+SUMIF(SAPﾃﾞｰﾀ貼付!$D:$D,科目マスタ!$B$142,SAPﾃﾞｰﾀ貼付!S:S)</f>
        <v>0</v>
      </c>
      <c r="O43" s="99">
        <f t="shared" si="53"/>
        <v>0</v>
      </c>
      <c r="P43" s="100">
        <f t="shared" si="54"/>
        <v>0</v>
      </c>
      <c r="Q43" s="101">
        <f>SUMIF(SAPﾃﾞｰﾀ貼付!$D:$D,科目マスタ!$B$28,SAPﾃﾞｰﾀ貼付!AC:AC)+SUMIF(SAPﾃﾞｰﾀ貼付!$D:$D,科目マスタ!$B$142,SAPﾃﾞｰﾀ貼付!AC:AC)</f>
        <v>0</v>
      </c>
      <c r="R43" s="99">
        <f>SUMIF(SAPﾃﾞｰﾀ貼付!$D:$D,科目マスタ!$B$28,SAPﾃﾞｰﾀ貼付!AD:AD)+SUMIF(SAPﾃﾞｰﾀ貼付!$D:$D,科目マスタ!$B$142,SAPﾃﾞｰﾀ貼付!AD:AD)</f>
        <v>0</v>
      </c>
      <c r="S43" s="104">
        <f>SUMIF(SAPﾃﾞｰﾀ貼付!$D:$D,科目マスタ!$B$28,SAPﾃﾞｰﾀ貼付!AE:AE)+SUMIF(SAPﾃﾞｰﾀ貼付!$D:$D,科目マスタ!$B$142,SAPﾃﾞｰﾀ貼付!AE:AE)</f>
        <v>0</v>
      </c>
      <c r="T43" s="100">
        <f>SUMIF(SAPﾃﾞｰﾀ貼付!$D:$D,科目マスタ!$B$28,SAPﾃﾞｰﾀ貼付!AF:AF)+SUMIF(SAPﾃﾞｰﾀ貼付!$D:$D,科目マスタ!$B$142,SAPﾃﾞｰﾀ貼付!AF:AF)</f>
        <v>4000</v>
      </c>
      <c r="U43" s="100">
        <f>SUMIF(SAPﾃﾞｰﾀ貼付!$D:$D,科目マスタ!$B$28,SAPﾃﾞｰﾀ貼付!AG:AG)+SUMIF(SAPﾃﾞｰﾀ貼付!$D:$D,科目マスタ!$B$142,SAPﾃﾞｰﾀ貼付!AG:AG)</f>
        <v>0</v>
      </c>
      <c r="V43" s="100">
        <f>SUMIF(SAPﾃﾞｰﾀ貼付!$D:$D,科目マスタ!$B$28,SAPﾃﾞｰﾀ貼付!AH:AH)+SUMIF(SAPﾃﾞｰﾀ貼付!$D:$D,科目マスタ!$B$142,SAPﾃﾞｰﾀ貼付!AH:AH)</f>
        <v>5513.29</v>
      </c>
      <c r="W43" s="100">
        <f>SUMIF(SAPﾃﾞｰﾀ貼付!$D:$D,科目マスタ!$B$28,SAPﾃﾞｰﾀ貼付!AI:AI)+SUMIF(SAPﾃﾞｰﾀ貼付!$D:$D,科目マスタ!$B$142,SAPﾃﾞｰﾀ貼付!AI:AI)</f>
        <v>0</v>
      </c>
      <c r="X43" s="100">
        <f>SUMIF(SAPﾃﾞｰﾀ貼付!$D:$D,科目マスタ!$B$28,SAPﾃﾞｰﾀ貼付!AJ:AJ)+SUMIF(SAPﾃﾞｰﾀ貼付!$D:$D,科目マスタ!$B$142,SAPﾃﾞｰﾀ貼付!AJ:AJ)</f>
        <v>0</v>
      </c>
      <c r="Y43" s="100">
        <f>SUMIF(SAPﾃﾞｰﾀ貼付!$D:$D,科目マスタ!$B$28,SAPﾃﾞｰﾀ貼付!AK:AK)+SUMIF(SAPﾃﾞｰﾀ貼付!$D:$D,科目マスタ!$B$142,SAPﾃﾞｰﾀ貼付!AK:AK)</f>
        <v>0</v>
      </c>
      <c r="Z43" s="100">
        <f>SUMIF(SAPﾃﾞｰﾀ貼付!$D:$D,科目マスタ!$B$28,SAPﾃﾞｰﾀ貼付!AL:AL)+SUMIF(SAPﾃﾞｰﾀ貼付!$D:$D,科目マスタ!$B$142,SAPﾃﾞｰﾀ貼付!AL:AL)</f>
        <v>0</v>
      </c>
      <c r="AA43" s="100">
        <f>SUMIF(SAPﾃﾞｰﾀ貼付!$D:$D,科目マスタ!$B$28,SAPﾃﾞｰﾀ貼付!AM:AM)+SUMIF(SAPﾃﾞｰﾀ貼付!$D:$D,科目マスタ!$B$142,SAPﾃﾞｰﾀ貼付!AM:AM)</f>
        <v>0</v>
      </c>
      <c r="AB43" s="100">
        <f>SUMIF(SAPﾃﾞｰﾀ貼付!$D:$D,科目マスタ!$B$28,SAPﾃﾞｰﾀ貼付!AN:AN)+SUMIF(SAPﾃﾞｰﾀ貼付!$D:$D,科目マスタ!$B$142,SAPﾃﾞｰﾀ貼付!AN:AN)</f>
        <v>0</v>
      </c>
      <c r="AC43" s="100">
        <f>SUMIF(SAPﾃﾞｰﾀ貼付!$D:$D,科目マスタ!$B$28,SAPﾃﾞｰﾀ貼付!AO:AO)+SUMIF(SAPﾃﾞｰﾀ貼付!$D:$D,科目マスタ!$B$142,SAPﾃﾞｰﾀ貼付!AO:AO)</f>
        <v>9800</v>
      </c>
      <c r="AD43" s="100">
        <f>SUMIF(SAPﾃﾞｰﾀ貼付!$D:$D,科目マスタ!$B$28,SAPﾃﾞｰﾀ貼付!AP:AP)+SUMIF(SAPﾃﾞｰﾀ貼付!$D:$D,科目マスタ!$B$142,SAPﾃﾞｰﾀ貼付!AP:AP)</f>
        <v>0</v>
      </c>
      <c r="AE43" s="100">
        <f>SUMIF(SAPﾃﾞｰﾀ貼付!$D:$D,科目マスタ!$B$28,SAPﾃﾞｰﾀ貼付!AQ:AQ)+SUMIF(SAPﾃﾞｰﾀ貼付!$D:$D,科目マスタ!$B$142,SAPﾃﾞｰﾀ貼付!AQ:AQ)</f>
        <v>0</v>
      </c>
      <c r="AF43" s="101">
        <f>SUMIF(SAPﾃﾞｰﾀ貼付!$D:$D,科目マスタ!$B$28,SAPﾃﾞｰﾀ貼付!AR:AR)+SUMIF(SAPﾃﾞｰﾀ貼付!$D:$D,科目マスタ!$B$142,SAPﾃﾞｰﾀ貼付!AR:AR)</f>
        <v>0</v>
      </c>
      <c r="AG43" s="103">
        <f>SUMIF(SAPﾃﾞｰﾀ貼付!$D:$D,科目マスタ!$B$28,SAPﾃﾞｰﾀ貼付!AT:AT)+SUMIF(SAPﾃﾞｰﾀ貼付!$D:$D,科目マスタ!$B$142,SAPﾃﾞｰﾀ貼付!AT:AT)</f>
        <v>0</v>
      </c>
      <c r="AH43" s="103">
        <f t="shared" si="55"/>
        <v>0</v>
      </c>
      <c r="AI43" s="103">
        <f t="shared" si="56"/>
        <v>221120.51</v>
      </c>
      <c r="AJ43" s="54"/>
      <c r="AK43" s="14">
        <f>SUMIF(SAPﾃﾞｰﾀ貼付!$D:$D,科目マスタ!$B$28,SAPﾃﾞｰﾀ貼付!T:T)+SUMIF(SAPﾃﾞｰﾀ貼付!$D:$D,科目マスタ!$B$142,SAPﾃﾞｰﾀ貼付!T:T)</f>
        <v>0</v>
      </c>
      <c r="AL43" s="5">
        <f>SUMIF(SAPﾃﾞｰﾀ貼付!$D:$D,科目マスタ!$B$28,SAPﾃﾞｰﾀ貼付!U:U)+SUMIF(SAPﾃﾞｰﾀ貼付!$D:$D,科目マスタ!$B$142,SAPﾃﾞｰﾀ貼付!U:U)</f>
        <v>0</v>
      </c>
      <c r="AM43" s="5">
        <f>SUMIF(SAPﾃﾞｰﾀ貼付!$D:$D,科目マスタ!$B$28,SAPﾃﾞｰﾀ貼付!V:V)+SUMIF(SAPﾃﾞｰﾀ貼付!$D:$D,科目マスタ!$B$142,SAPﾃﾞｰﾀ貼付!V:V)</f>
        <v>0</v>
      </c>
      <c r="AN43" s="5">
        <f>SUMIF(SAPﾃﾞｰﾀ貼付!$D:$D,科目マスタ!$B$28,SAPﾃﾞｰﾀ貼付!W:W)+SUMIF(SAPﾃﾞｰﾀ貼付!$D:$D,科目マスタ!$B$142,SAPﾃﾞｰﾀ貼付!W:W)</f>
        <v>0</v>
      </c>
      <c r="AO43" s="5">
        <f>SUMIF(SAPﾃﾞｰﾀ貼付!$D:$D,科目マスタ!$B$28,SAPﾃﾞｰﾀ貼付!X:X)+SUMIF(SAPﾃﾞｰﾀ貼付!$D:$D,科目マスタ!$B$142,SAPﾃﾞｰﾀ貼付!X:X)</f>
        <v>0</v>
      </c>
      <c r="AP43" s="14">
        <f>SUMIF(SAPﾃﾞｰﾀ貼付!$D:$D,科目マスタ!$B$28,SAPﾃﾞｰﾀ貼付!Y:Y)+SUMIF(SAPﾃﾞｰﾀ貼付!$D:$D,科目マスタ!$B$142,SAPﾃﾞｰﾀ貼付!Y:Y)</f>
        <v>0</v>
      </c>
      <c r="AQ43" s="5">
        <f>SUMIF(SAPﾃﾞｰﾀ貼付!$D:$D,科目マスタ!$B$28,SAPﾃﾞｰﾀ貼付!Z:Z)+SUMIF(SAPﾃﾞｰﾀ貼付!$D:$D,科目マスタ!$B$142,SAPﾃﾞｰﾀ貼付!Z:Z)</f>
        <v>0</v>
      </c>
      <c r="AR43" s="5">
        <f>SUMIF(SAPﾃﾞｰﾀ貼付!$D:$D,科目マスタ!$B$28,SAPﾃﾞｰﾀ貼付!AA:AA)+SUMIF(SAPﾃﾞｰﾀ貼付!$D:$D,科目マスタ!$B$142,SAPﾃﾞｰﾀ貼付!AA:AA)</f>
        <v>0</v>
      </c>
      <c r="AS43" s="5">
        <f>SUMIF(SAPﾃﾞｰﾀ貼付!$D:$D,科目マスタ!$B$28,SAPﾃﾞｰﾀ貼付!AB:AB)+SUMIF(SAPﾃﾞｰﾀ貼付!$D:$D,科目マスタ!$B$142,SAPﾃﾞｰﾀ貼付!AB:AB)</f>
        <v>0</v>
      </c>
      <c r="AT43" s="5">
        <f>SUMIF(SAPﾃﾞｰﾀ貼付!$D:$D,科目マスタ!$B$28,SAPﾃﾞｰﾀ貼付!AS:AS)+SUMIF(SAPﾃﾞｰﾀ貼付!$D:$D,科目マスタ!$B$142,SAPﾃﾞｰﾀ貼付!AS:AS)</f>
        <v>0</v>
      </c>
      <c r="AU43" s="5">
        <f>SUMIF(SAPﾃﾞｰﾀ貼付!$D:$D,科目マスタ!$B$28,SAPﾃﾞｰﾀ貼付!AU:AU)+SUMIF(SAPﾃﾞｰﾀ貼付!$D:$D,科目マスタ!$B$142,SAPﾃﾞｰﾀ貼付!AU:AU)</f>
        <v>0</v>
      </c>
      <c r="AV43" s="5">
        <f>SUMIF(SAPﾃﾞｰﾀ貼付!$D:$D,科目マスタ!$B$28,SAPﾃﾞｰﾀ貼付!AV:AV)+SUMIF(SAPﾃﾞｰﾀ貼付!$D:$D,科目マスタ!$B$142,SAPﾃﾞｰﾀ貼付!AV:AV)</f>
        <v>0</v>
      </c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</row>
    <row r="44" spans="1:260">
      <c r="A44" s="42" t="s">
        <v>83</v>
      </c>
      <c r="B44" s="99">
        <f>SUMIF(SAPﾃﾞｰﾀ貼付!$D:$D,科目マスタ!$B$27,SAPﾃﾞｰﾀ貼付!G:G)</f>
        <v>9754.1200000000008</v>
      </c>
      <c r="C44" s="100">
        <f>SUMIF(SAPﾃﾞｰﾀ貼付!$D:$D,科目マスタ!$B$27,SAPﾃﾞｰﾀ貼付!H:H)</f>
        <v>593.92999999999995</v>
      </c>
      <c r="D44" s="100">
        <f>SUMIF(SAPﾃﾞｰﾀ貼付!$D:$D,科目マスタ!$B$27,SAPﾃﾞｰﾀ貼付!I:I)</f>
        <v>0</v>
      </c>
      <c r="E44" s="101">
        <f>SUMIF(SAPﾃﾞｰﾀ貼付!$D:$D,科目マスタ!$B$27,SAPﾃﾞｰﾀ貼付!J:J)</f>
        <v>0</v>
      </c>
      <c r="F44" s="99">
        <f>SUMIF(SAPﾃﾞｰﾀ貼付!$D:$D,科目マスタ!$B$27,SAPﾃﾞｰﾀ貼付!K:K)</f>
        <v>0</v>
      </c>
      <c r="G44" s="101">
        <f>SUMIF(SAPﾃﾞｰﾀ貼付!$D:$D,科目マスタ!$B$27,SAPﾃﾞｰﾀ貼付!L:L)</f>
        <v>102020</v>
      </c>
      <c r="H44" s="99">
        <f>SUMIF(SAPﾃﾞｰﾀ貼付!$D:$D,科目マスタ!$B$27,SAPﾃﾞｰﾀ貼付!M:M)+AT44</f>
        <v>18958.84</v>
      </c>
      <c r="I44" s="100">
        <f>SUMIF(SAPﾃﾞｰﾀ貼付!$D:$D,科目マスタ!$B$27,SAPﾃﾞｰﾀ貼付!N:N)</f>
        <v>0</v>
      </c>
      <c r="J44" s="100">
        <f>SUMIF(SAPﾃﾞｰﾀ貼付!$D:$D,科目マスタ!$B$27,SAPﾃﾞｰﾀ貼付!O:O)</f>
        <v>0</v>
      </c>
      <c r="K44" s="102">
        <f>SUMIF(SAPﾃﾞｰﾀ貼付!$D:$D,科目マスタ!$B$27,SAPﾃﾞｰﾀ貼付!P:P)</f>
        <v>0</v>
      </c>
      <c r="L44" s="100">
        <f>SUMIF(SAPﾃﾞｰﾀ貼付!$D:$D,科目マスタ!$B$27,SAPﾃﾞｰﾀ貼付!Q:Q)</f>
        <v>0</v>
      </c>
      <c r="M44" s="101">
        <f>SUMIF(SAPﾃﾞｰﾀ貼付!$D:$D,科目マスタ!$B$27,SAPﾃﾞｰﾀ貼付!R:R)</f>
        <v>0</v>
      </c>
      <c r="N44" s="103">
        <f>SUMIF(SAPﾃﾞｰﾀ貼付!$D:$D,科目マスタ!$B$27,SAPﾃﾞｰﾀ貼付!S:S)</f>
        <v>0</v>
      </c>
      <c r="O44" s="99">
        <f t="shared" si="53"/>
        <v>413321.88</v>
      </c>
      <c r="P44" s="100">
        <f t="shared" si="54"/>
        <v>184508.33</v>
      </c>
      <c r="Q44" s="101">
        <f>SUMIF(SAPﾃﾞｰﾀ貼付!$D:$D,科目マスタ!$B$27,SAPﾃﾞｰﾀ貼付!AC:AC)</f>
        <v>0</v>
      </c>
      <c r="R44" s="99">
        <f>SUMIF(SAPﾃﾞｰﾀ貼付!$D:$D,科目マスタ!$B$27,SAPﾃﾞｰﾀ貼付!AD:AD)</f>
        <v>0</v>
      </c>
      <c r="S44" s="104">
        <f>SUMIF(SAPﾃﾞｰﾀ貼付!$D:$D,科目マスタ!$B$27,SAPﾃﾞｰﾀ貼付!AE:AE)</f>
        <v>0</v>
      </c>
      <c r="T44" s="100">
        <f>SUMIF(SAPﾃﾞｰﾀ貼付!$D:$D,科目マスタ!$B$27,SAPﾃﾞｰﾀ貼付!AF:AF)</f>
        <v>0</v>
      </c>
      <c r="U44" s="100">
        <f>SUMIF(SAPﾃﾞｰﾀ貼付!$D:$D,科目マスタ!$B$27,SAPﾃﾞｰﾀ貼付!AG:AG)</f>
        <v>0</v>
      </c>
      <c r="V44" s="100">
        <f>SUMIF(SAPﾃﾞｰﾀ貼付!$D:$D,科目マスタ!$B$27,SAPﾃﾞｰﾀ貼付!AH:AH)</f>
        <v>0</v>
      </c>
      <c r="W44" s="100">
        <f>SUMIF(SAPﾃﾞｰﾀ貼付!$D:$D,科目マスタ!$B$27,SAPﾃﾞｰﾀ貼付!AI:AI)</f>
        <v>0</v>
      </c>
      <c r="X44" s="100">
        <f>SUMIF(SAPﾃﾞｰﾀ貼付!$D:$D,科目マスタ!$B$27,SAPﾃﾞｰﾀ貼付!AJ:AJ)</f>
        <v>0</v>
      </c>
      <c r="Y44" s="100">
        <f>SUMIF(SAPﾃﾞｰﾀ貼付!$D:$D,科目マスタ!$B$27,SAPﾃﾞｰﾀ貼付!AK:AK)</f>
        <v>0</v>
      </c>
      <c r="Z44" s="100">
        <f>SUMIF(SAPﾃﾞｰﾀ貼付!$D:$D,科目マスタ!$B$27,SAPﾃﾞｰﾀ貼付!AL:AL)</f>
        <v>0</v>
      </c>
      <c r="AA44" s="100">
        <f>SUMIF(SAPﾃﾞｰﾀ貼付!$D:$D,科目マスタ!$B$27,SAPﾃﾞｰﾀ貼付!AM:AM)</f>
        <v>0</v>
      </c>
      <c r="AB44" s="100">
        <f>SUMIF(SAPﾃﾞｰﾀ貼付!$D:$D,科目マスタ!$B$27,SAPﾃﾞｰﾀ貼付!AN:AN)</f>
        <v>0</v>
      </c>
      <c r="AC44" s="100">
        <f>SUMIF(SAPﾃﾞｰﾀ貼付!$D:$D,科目マスタ!$B$27,SAPﾃﾞｰﾀ貼付!AO:AO)</f>
        <v>0</v>
      </c>
      <c r="AD44" s="100">
        <f>SUMIF(SAPﾃﾞｰﾀ貼付!$D:$D,科目マスタ!$B$27,SAPﾃﾞｰﾀ貼付!AP:AP)</f>
        <v>0</v>
      </c>
      <c r="AE44" s="100">
        <f>SUMIF(SAPﾃﾞｰﾀ貼付!$D:$D,科目マスタ!$B$27,SAPﾃﾞｰﾀ貼付!AQ:AQ)</f>
        <v>0</v>
      </c>
      <c r="AF44" s="101">
        <f>SUMIF(SAPﾃﾞｰﾀ貼付!$D:$D,科目マスタ!$B$27,SAPﾃﾞｰﾀ貼付!AR:AR)</f>
        <v>0</v>
      </c>
      <c r="AG44" s="103">
        <f>SUMIF(SAPﾃﾞｰﾀ貼付!$D:$D,科目マスタ!$B$27,SAPﾃﾞｰﾀ貼付!AT:AT)</f>
        <v>0</v>
      </c>
      <c r="AH44" s="103">
        <f t="shared" si="55"/>
        <v>14872.8</v>
      </c>
      <c r="AI44" s="103">
        <f t="shared" si="56"/>
        <v>744029.9</v>
      </c>
      <c r="AJ44" s="54"/>
      <c r="AK44" s="14">
        <f>SUMIF(SAPﾃﾞｰﾀ貼付!$D:$D,科目マスタ!$B$27,SAPﾃﾞｰﾀ貼付!T:T)</f>
        <v>0</v>
      </c>
      <c r="AL44" s="5">
        <f>SUMIF(SAPﾃﾞｰﾀ貼付!$D:$D,科目マスタ!$B$27,SAPﾃﾞｰﾀ貼付!U:U)</f>
        <v>43023.28</v>
      </c>
      <c r="AM44" s="5">
        <f>SUMIF(SAPﾃﾞｰﾀ貼付!$D:$D,科目マスタ!$B$27,SAPﾃﾞｰﾀ貼付!V:V)</f>
        <v>115584.12</v>
      </c>
      <c r="AN44" s="5">
        <f>SUMIF(SAPﾃﾞｰﾀ貼付!$D:$D,科目マスタ!$B$27,SAPﾃﾞｰﾀ貼付!W:W)</f>
        <v>254714.48</v>
      </c>
      <c r="AO44" s="5">
        <f>SUMIF(SAPﾃﾞｰﾀ貼付!$D:$D,科目マスタ!$B$27,SAPﾃﾞｰﾀ貼付!X:X)</f>
        <v>0</v>
      </c>
      <c r="AP44" s="14">
        <f>SUMIF(SAPﾃﾞｰﾀ貼付!$D:$D,科目マスタ!$B$27,SAPﾃﾞｰﾀ貼付!Y:Y)</f>
        <v>0</v>
      </c>
      <c r="AQ44" s="5">
        <f>SUMIF(SAPﾃﾞｰﾀ貼付!$D:$D,科目マスタ!$B$27,SAPﾃﾞｰﾀ貼付!Z:Z)</f>
        <v>0</v>
      </c>
      <c r="AR44" s="5">
        <f>SUMIF(SAPﾃﾞｰﾀ貼付!$D:$D,科目マスタ!$B$27,SAPﾃﾞｰﾀ貼付!AA:AA)</f>
        <v>184508.33</v>
      </c>
      <c r="AS44" s="5">
        <f>SUMIF(SAPﾃﾞｰﾀ貼付!$D:$D,科目マスタ!$B$27,SAPﾃﾞｰﾀ貼付!AB:AB)</f>
        <v>0</v>
      </c>
      <c r="AT44" s="5">
        <f>SUMIF(SAPﾃﾞｰﾀ貼付!$D:$D,科目マスタ!$B$27,SAPﾃﾞｰﾀ貼付!AS:AS)</f>
        <v>0</v>
      </c>
      <c r="AU44" s="5">
        <f>SUMIF(SAPﾃﾞｰﾀ貼付!$D:$D,科目マスタ!$B$27,SAPﾃﾞｰﾀ貼付!AU:AU)</f>
        <v>14872.8</v>
      </c>
      <c r="AV44" s="5">
        <f>SUMIF(SAPﾃﾞｰﾀ貼付!$D:$D,科目マスタ!$B$27,SAPﾃﾞｰﾀ貼付!AV:AV)</f>
        <v>0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</row>
    <row r="45" spans="1:260" ht="14.25" thickBot="1">
      <c r="A45" s="43" t="s">
        <v>84</v>
      </c>
      <c r="B45" s="105">
        <f>SUMIF(SAPﾃﾞｰﾀ貼付!$D:$D,科目マスタ!$B$25,SAPﾃﾞｰﾀ貼付!G:G)+SUMIF(SAPﾃﾞｰﾀ貼付!$D:$D,科目マスタ!$B$138,SAPﾃﾞｰﾀ貼付!G:G)</f>
        <v>145576.04</v>
      </c>
      <c r="C45" s="106">
        <f>SUMIF(SAPﾃﾞｰﾀ貼付!$D:$D,科目マスタ!$B$25,SAPﾃﾞｰﾀ貼付!H:H)+SUMIF(SAPﾃﾞｰﾀ貼付!$D:$D,科目マスタ!$B$138,SAPﾃﾞｰﾀ貼付!H:H)</f>
        <v>0</v>
      </c>
      <c r="D45" s="106">
        <f>SUMIF(SAPﾃﾞｰﾀ貼付!$D:$D,科目マスタ!$B$25,SAPﾃﾞｰﾀ貼付!I:I)+SUMIF(SAPﾃﾞｰﾀ貼付!$D:$D,科目マスタ!$B$138,SAPﾃﾞｰﾀ貼付!I:I)</f>
        <v>0</v>
      </c>
      <c r="E45" s="107">
        <f>SUMIF(SAPﾃﾞｰﾀ貼付!$D:$D,科目マスタ!$B$25,SAPﾃﾞｰﾀ貼付!J:J)+SUMIF(SAPﾃﾞｰﾀ貼付!$D:$D,科目マスタ!$B$138,SAPﾃﾞｰﾀ貼付!J:J)</f>
        <v>0</v>
      </c>
      <c r="F45" s="105">
        <f>SUMIF(SAPﾃﾞｰﾀ貼付!$D:$D,科目マスタ!$B$25,SAPﾃﾞｰﾀ貼付!K:K)+SUMIF(SAPﾃﾞｰﾀ貼付!$D:$D,科目マスタ!$B$138,SAPﾃﾞｰﾀ貼付!K:K)</f>
        <v>0</v>
      </c>
      <c r="G45" s="107">
        <f>SUMIF(SAPﾃﾞｰﾀ貼付!$D:$D,科目マスタ!$B$25,SAPﾃﾞｰﾀ貼付!L:L)+SUMIF(SAPﾃﾞｰﾀ貼付!$D:$D,科目マスタ!$B$138,SAPﾃﾞｰﾀ貼付!L:L)</f>
        <v>0</v>
      </c>
      <c r="H45" s="105">
        <f>SUMIF(SAPﾃﾞｰﾀ貼付!$D:$D,科目マスタ!$B$25,SAPﾃﾞｰﾀ貼付!M:M)+SUMIF(SAPﾃﾞｰﾀ貼付!$D:$D,科目マスタ!$B$138,SAPﾃﾞｰﾀ貼付!M:M)+AT45</f>
        <v>400</v>
      </c>
      <c r="I45" s="106">
        <f>SUMIF(SAPﾃﾞｰﾀ貼付!$D:$D,科目マスタ!$B$25,SAPﾃﾞｰﾀ貼付!N:N)+SUMIF(SAPﾃﾞｰﾀ貼付!$D:$D,科目マスタ!$B$138,SAPﾃﾞｰﾀ貼付!N:N)</f>
        <v>0</v>
      </c>
      <c r="J45" s="106">
        <f>SUMIF(SAPﾃﾞｰﾀ貼付!$D:$D,科目マスタ!$B$25,SAPﾃﾞｰﾀ貼付!O:O)+SUMIF(SAPﾃﾞｰﾀ貼付!$D:$D,科目マスタ!$B$138,SAPﾃﾞｰﾀ貼付!O:O)</f>
        <v>0</v>
      </c>
      <c r="K45" s="108">
        <f>SUMIF(SAPﾃﾞｰﾀ貼付!$D:$D,科目マスタ!$B$25,SAPﾃﾞｰﾀ貼付!P:P)+SUMIF(SAPﾃﾞｰﾀ貼付!$D:$D,科目マスタ!$B$138,SAPﾃﾞｰﾀ貼付!P:P)</f>
        <v>0</v>
      </c>
      <c r="L45" s="106">
        <f>SUMIF(SAPﾃﾞｰﾀ貼付!$D:$D,科目マスタ!$B$25,SAPﾃﾞｰﾀ貼付!Q:Q)+SUMIF(SAPﾃﾞｰﾀ貼付!$D:$D,科目マスタ!$B$138,SAPﾃﾞｰﾀ貼付!Q:Q)</f>
        <v>0</v>
      </c>
      <c r="M45" s="107">
        <f>SUMIF(SAPﾃﾞｰﾀ貼付!$D:$D,科目マスタ!$B$25,SAPﾃﾞｰﾀ貼付!R:R)+SUMIF(SAPﾃﾞｰﾀ貼付!$D:$D,科目マスタ!$B$138,SAPﾃﾞｰﾀ貼付!R:R)</f>
        <v>0</v>
      </c>
      <c r="N45" s="109">
        <f>SUMIF(SAPﾃﾞｰﾀ貼付!$D:$D,科目マスタ!$B$25,SAPﾃﾞｰﾀ貼付!S:S)+SUMIF(SAPﾃﾞｰﾀ貼付!$D:$D,科目マスタ!$B$138,SAPﾃﾞｰﾀ貼付!S:S)</f>
        <v>0</v>
      </c>
      <c r="O45" s="105">
        <f t="shared" si="53"/>
        <v>105592.43</v>
      </c>
      <c r="P45" s="106">
        <f t="shared" si="54"/>
        <v>0</v>
      </c>
      <c r="Q45" s="107">
        <f>SUMIF(SAPﾃﾞｰﾀ貼付!$D:$D,科目マスタ!$B$25,SAPﾃﾞｰﾀ貼付!AC:AC)+SUMIF(SAPﾃﾞｰﾀ貼付!$D:$D,科目マスタ!$B$138,SAPﾃﾞｰﾀ貼付!AC:AC)</f>
        <v>0</v>
      </c>
      <c r="R45" s="105"/>
      <c r="S45" s="110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7"/>
      <c r="AG45" s="109"/>
      <c r="AH45" s="109"/>
      <c r="AI45" s="109">
        <f t="shared" si="56"/>
        <v>251568.47</v>
      </c>
      <c r="AJ45" s="54"/>
      <c r="AK45" s="14">
        <f>SUMIF(SAPﾃﾞｰﾀ貼付!$D:$D,科目マスタ!$B$25,SAPﾃﾞｰﾀ貼付!T:T)+SUMIF(SAPﾃﾞｰﾀ貼付!$D:$D,科目マスタ!$B$138,SAPﾃﾞｰﾀ貼付!T:T)</f>
        <v>0</v>
      </c>
      <c r="AL45" s="5">
        <f>SUMIF(SAPﾃﾞｰﾀ貼付!$D:$D,科目マスタ!$B$25,SAPﾃﾞｰﾀ貼付!U:U)+SUMIF(SAPﾃﾞｰﾀ貼付!$D:$D,科目マスタ!$B$138,SAPﾃﾞｰﾀ貼付!U:U)</f>
        <v>0</v>
      </c>
      <c r="AM45" s="5">
        <f>SUMIF(SAPﾃﾞｰﾀ貼付!$D:$D,科目マスタ!$B$25,SAPﾃﾞｰﾀ貼付!V:V)+SUMIF(SAPﾃﾞｰﾀ貼付!$D:$D,科目マスタ!$B$138,SAPﾃﾞｰﾀ貼付!V:V)</f>
        <v>100959.67</v>
      </c>
      <c r="AN45" s="5">
        <f>SUMIF(SAPﾃﾞｰﾀ貼付!$D:$D,科目マスタ!$B$25,SAPﾃﾞｰﾀ貼付!W:W)+SUMIF(SAPﾃﾞｰﾀ貼付!$D:$D,科目マスタ!$B$138,SAPﾃﾞｰﾀ貼付!W:W)</f>
        <v>4632.76</v>
      </c>
      <c r="AO45" s="5">
        <f>SUMIF(SAPﾃﾞｰﾀ貼付!$D:$D,科目マスタ!$B$25,SAPﾃﾞｰﾀ貼付!X:X)+SUMIF(SAPﾃﾞｰﾀ貼付!$D:$D,科目マスタ!$B$138,SAPﾃﾞｰﾀ貼付!X:X)</f>
        <v>0</v>
      </c>
      <c r="AP45" s="14">
        <f>SUMIF(SAPﾃﾞｰﾀ貼付!$D:$D,科目マスタ!$B$25,SAPﾃﾞｰﾀ貼付!Y:Y)+SUMIF(SAPﾃﾞｰﾀ貼付!$D:$D,科目マスタ!$B$138,SAPﾃﾞｰﾀ貼付!Y:Y)</f>
        <v>0</v>
      </c>
      <c r="AQ45" s="5">
        <f>SUMIF(SAPﾃﾞｰﾀ貼付!$D:$D,科目マスタ!$B$25,SAPﾃﾞｰﾀ貼付!Z:Z)+SUMIF(SAPﾃﾞｰﾀ貼付!$D:$D,科目マスタ!$B$138,SAPﾃﾞｰﾀ貼付!Z:Z)</f>
        <v>0</v>
      </c>
      <c r="AR45" s="5">
        <f>SUMIF(SAPﾃﾞｰﾀ貼付!$D:$D,科目マスタ!$B$25,SAPﾃﾞｰﾀ貼付!AA:AA)+SUMIF(SAPﾃﾞｰﾀ貼付!$D:$D,科目マスタ!$B$138,SAPﾃﾞｰﾀ貼付!AA:AA)</f>
        <v>0</v>
      </c>
      <c r="AS45" s="5">
        <f>SUMIF(SAPﾃﾞｰﾀ貼付!$D:$D,科目マスタ!$B$25,SAPﾃﾞｰﾀ貼付!AB:AB)+SUMIF(SAPﾃﾞｰﾀ貼付!$D:$D,科目マスタ!$B$138,SAPﾃﾞｰﾀ貼付!AB:AB)</f>
        <v>0</v>
      </c>
      <c r="AT45" s="5">
        <f>SUMIF(SAPﾃﾞｰﾀ貼付!$D:$D,科目マスタ!$B$25,SAPﾃﾞｰﾀ貼付!AS:AS)+SUMIF(SAPﾃﾞｰﾀ貼付!$D:$D,科目マスタ!$B$138,SAPﾃﾞｰﾀ貼付!AS:AS)</f>
        <v>0</v>
      </c>
      <c r="AU45" s="5">
        <f>SUMIF(SAPﾃﾞｰﾀ貼付!$D:$D,科目マスタ!$B$25,SAPﾃﾞｰﾀ貼付!AU:AU)+SUMIF(SAPﾃﾞｰﾀ貼付!$D:$D,科目マスタ!$B$138,SAPﾃﾞｰﾀ貼付!AU:AU)</f>
        <v>0</v>
      </c>
      <c r="AV45" s="5">
        <f>SUMIF(SAPﾃﾞｰﾀ貼付!$D:$D,科目マスタ!$B$25,SAPﾃﾞｰﾀ貼付!AV:AV)+SUMIF(SAPﾃﾞｰﾀ貼付!$D:$D,科目マスタ!$B$138,SAPﾃﾞｰﾀ貼付!AV:AV)</f>
        <v>0</v>
      </c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</row>
    <row r="46" spans="1:260" ht="15" thickBot="1">
      <c r="A46" s="50" t="s">
        <v>85</v>
      </c>
      <c r="B46" s="79">
        <f>SUM(B33:B45)</f>
        <v>260738.27000000002</v>
      </c>
      <c r="C46" s="80">
        <f t="shared" ref="C46:AH46" si="57">SUM(C33:C45)</f>
        <v>59535.24</v>
      </c>
      <c r="D46" s="80">
        <f t="shared" si="57"/>
        <v>50807.580000000009</v>
      </c>
      <c r="E46" s="81">
        <f t="shared" si="57"/>
        <v>10359.14</v>
      </c>
      <c r="F46" s="79">
        <f t="shared" si="57"/>
        <v>93283.94</v>
      </c>
      <c r="G46" s="82">
        <f t="shared" si="57"/>
        <v>206571.04</v>
      </c>
      <c r="H46" s="79">
        <f t="shared" si="57"/>
        <v>441836.92000000004</v>
      </c>
      <c r="I46" s="80">
        <f t="shared" si="57"/>
        <v>0</v>
      </c>
      <c r="J46" s="80">
        <f t="shared" si="57"/>
        <v>41755.82</v>
      </c>
      <c r="K46" s="83">
        <f t="shared" si="57"/>
        <v>12033.81</v>
      </c>
      <c r="L46" s="80">
        <f t="shared" si="57"/>
        <v>0</v>
      </c>
      <c r="M46" s="82">
        <f t="shared" si="57"/>
        <v>0</v>
      </c>
      <c r="N46" s="84">
        <f t="shared" si="57"/>
        <v>0</v>
      </c>
      <c r="O46" s="79">
        <f t="shared" si="57"/>
        <v>607219.69999999995</v>
      </c>
      <c r="P46" s="80">
        <f t="shared" si="57"/>
        <v>210460.96</v>
      </c>
      <c r="Q46" s="82">
        <f t="shared" ref="Q46:R46" si="58">SUM(Q33:Q45)</f>
        <v>1671.68</v>
      </c>
      <c r="R46" s="79">
        <f t="shared" si="58"/>
        <v>15471.78</v>
      </c>
      <c r="S46" s="85">
        <f t="shared" ref="S46" si="59">SUM(S33:S45)</f>
        <v>0</v>
      </c>
      <c r="T46" s="80">
        <f t="shared" ref="T46:AF46" si="60">SUM(T33:T45)</f>
        <v>54405.640000000007</v>
      </c>
      <c r="U46" s="80">
        <f t="shared" si="60"/>
        <v>55613.520000000004</v>
      </c>
      <c r="V46" s="80">
        <f t="shared" si="60"/>
        <v>53488.979999999996</v>
      </c>
      <c r="W46" s="80">
        <f t="shared" si="60"/>
        <v>23176.74</v>
      </c>
      <c r="X46" s="80">
        <f t="shared" si="60"/>
        <v>164.02</v>
      </c>
      <c r="Y46" s="80">
        <f t="shared" si="60"/>
        <v>0</v>
      </c>
      <c r="Z46" s="80">
        <f t="shared" si="60"/>
        <v>50851.79</v>
      </c>
      <c r="AA46" s="80">
        <f t="shared" si="60"/>
        <v>0</v>
      </c>
      <c r="AB46" s="80">
        <f t="shared" si="60"/>
        <v>35611.54</v>
      </c>
      <c r="AC46" s="80">
        <f t="shared" si="60"/>
        <v>274700.53999999998</v>
      </c>
      <c r="AD46" s="80">
        <f t="shared" si="60"/>
        <v>6076.3099999999995</v>
      </c>
      <c r="AE46" s="80">
        <f t="shared" si="60"/>
        <v>18690.54</v>
      </c>
      <c r="AF46" s="82">
        <f t="shared" si="60"/>
        <v>0</v>
      </c>
      <c r="AG46" s="84">
        <f t="shared" ref="AG46" si="61">SUM(AG33:AG45)</f>
        <v>1365</v>
      </c>
      <c r="AH46" s="84">
        <f t="shared" si="57"/>
        <v>59059.479999999996</v>
      </c>
      <c r="AI46" s="84">
        <f t="shared" si="56"/>
        <v>2644949.9800000004</v>
      </c>
      <c r="AJ46" s="53"/>
      <c r="AK46" s="14">
        <f t="shared" ref="AK46:AS46" si="62">SUM(AK33:AK45)</f>
        <v>29624.33</v>
      </c>
      <c r="AL46" s="5">
        <f t="shared" si="62"/>
        <v>77565.39</v>
      </c>
      <c r="AM46" s="5">
        <f t="shared" si="62"/>
        <v>320377.89999999997</v>
      </c>
      <c r="AN46" s="5">
        <f t="shared" si="62"/>
        <v>273533.38</v>
      </c>
      <c r="AO46" s="5">
        <f t="shared" si="62"/>
        <v>11711.130000000001</v>
      </c>
      <c r="AP46" s="14">
        <f t="shared" si="62"/>
        <v>13175.13</v>
      </c>
      <c r="AQ46" s="5">
        <f t="shared" si="62"/>
        <v>0</v>
      </c>
      <c r="AR46" s="5">
        <f t="shared" si="62"/>
        <v>184508.33</v>
      </c>
      <c r="AS46" s="5">
        <f t="shared" si="62"/>
        <v>12777.5</v>
      </c>
      <c r="AT46" s="5">
        <f t="shared" ref="AT46:AU46" si="63">SUM(AT33:AT45)</f>
        <v>200</v>
      </c>
      <c r="AU46" s="5">
        <f t="shared" si="63"/>
        <v>26780.010000000002</v>
      </c>
      <c r="AV46" s="5">
        <f t="shared" ref="AV46" si="64">SUM(AV33:AV45)</f>
        <v>32279.47</v>
      </c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</row>
    <row r="47" spans="1:260">
      <c r="A47" s="41" t="s">
        <v>86</v>
      </c>
      <c r="B47" s="93">
        <f>SUMIF(SAPﾃﾞｰﾀ貼付!$D:$D,科目マスタ!$B$31,SAPﾃﾞｰﾀ貼付!G:G)</f>
        <v>0</v>
      </c>
      <c r="C47" s="94">
        <f>SUMIF(SAPﾃﾞｰﾀ貼付!$D:$D,科目マスタ!$B$31,SAPﾃﾞｰﾀ貼付!H:H)</f>
        <v>0</v>
      </c>
      <c r="D47" s="94">
        <f>SUMIF(SAPﾃﾞｰﾀ貼付!$D:$D,科目マスタ!$B$31,SAPﾃﾞｰﾀ貼付!I:I)</f>
        <v>0</v>
      </c>
      <c r="E47" s="95">
        <f>SUMIF(SAPﾃﾞｰﾀ貼付!$D:$D,科目マスタ!$B$31,SAPﾃﾞｰﾀ貼付!J:J)</f>
        <v>0</v>
      </c>
      <c r="F47" s="93">
        <f>SUMIF(SAPﾃﾞｰﾀ貼付!$D:$D,科目マスタ!$B$31,SAPﾃﾞｰﾀ貼付!K:K)</f>
        <v>0</v>
      </c>
      <c r="G47" s="95">
        <f>SUMIF(SAPﾃﾞｰﾀ貼付!$D:$D,科目マスタ!$B$31,SAPﾃﾞｰﾀ貼付!L:L)</f>
        <v>0</v>
      </c>
      <c r="H47" s="93">
        <f>SUMIF(SAPﾃﾞｰﾀ貼付!$D:$D,科目マスタ!$B$31,SAPﾃﾞｰﾀ貼付!M:M)+AT47</f>
        <v>0</v>
      </c>
      <c r="I47" s="94">
        <f>SUMIF(SAPﾃﾞｰﾀ貼付!$D:$D,科目マスタ!$B$31,SAPﾃﾞｰﾀ貼付!N:N)</f>
        <v>0</v>
      </c>
      <c r="J47" s="94">
        <f>SUMIF(SAPﾃﾞｰﾀ貼付!$D:$D,科目マスタ!$B$31,SAPﾃﾞｰﾀ貼付!O:O)</f>
        <v>0</v>
      </c>
      <c r="K47" s="96">
        <f>SUMIF(SAPﾃﾞｰﾀ貼付!$D:$D,科目マスタ!$B$31,SAPﾃﾞｰﾀ貼付!P:P)</f>
        <v>0</v>
      </c>
      <c r="L47" s="94">
        <f>SUMIF(SAPﾃﾞｰﾀ貼付!$D:$D,科目マスタ!$B$31,SAPﾃﾞｰﾀ貼付!Q:Q)</f>
        <v>0</v>
      </c>
      <c r="M47" s="95">
        <f>SUMIF(SAPﾃﾞｰﾀ貼付!$D:$D,科目マスタ!$B$31,SAPﾃﾞｰﾀ貼付!R:R)</f>
        <v>0</v>
      </c>
      <c r="N47" s="97">
        <f>SUMIF(SAPﾃﾞｰﾀ貼付!$D:$D,科目マスタ!$B$31,SAPﾃﾞｰﾀ貼付!S:S)</f>
        <v>0</v>
      </c>
      <c r="O47" s="93">
        <f t="shared" ref="O47:O52" si="65">AK47+AL47+AM47+AN47+AO47</f>
        <v>0</v>
      </c>
      <c r="P47" s="94">
        <f t="shared" ref="P47:P52" si="66">AP47+AQ47+AR47+AS47</f>
        <v>0</v>
      </c>
      <c r="Q47" s="95">
        <f>SUMIF(SAPﾃﾞｰﾀ貼付!$D:$D,科目マスタ!$B$31,SAPﾃﾞｰﾀ貼付!AC:AC)</f>
        <v>0</v>
      </c>
      <c r="R47" s="93">
        <f>SUMIF(SAPﾃﾞｰﾀ貼付!$D:$D,科目マスタ!$B$31,SAPﾃﾞｰﾀ貼付!AD:AD)</f>
        <v>0</v>
      </c>
      <c r="S47" s="98">
        <f>SUMIF(SAPﾃﾞｰﾀ貼付!$D:$D,科目マスタ!$B$31,SAPﾃﾞｰﾀ貼付!AE:AE)</f>
        <v>0</v>
      </c>
      <c r="T47" s="94">
        <f>SUMIF(SAPﾃﾞｰﾀ貼付!$D:$D,科目マスタ!$B$31,SAPﾃﾞｰﾀ貼付!AF:AF)</f>
        <v>0</v>
      </c>
      <c r="U47" s="94">
        <f>SUMIF(SAPﾃﾞｰﾀ貼付!$D:$D,科目マスタ!$B$31,SAPﾃﾞｰﾀ貼付!AG:AG)</f>
        <v>0</v>
      </c>
      <c r="V47" s="94">
        <f>SUMIF(SAPﾃﾞｰﾀ貼付!$D:$D,科目マスタ!$B$31,SAPﾃﾞｰﾀ貼付!AH:AH)</f>
        <v>0</v>
      </c>
      <c r="W47" s="94">
        <f>SUMIF(SAPﾃﾞｰﾀ貼付!$D:$D,科目マスタ!$B$31,SAPﾃﾞｰﾀ貼付!AI:AI)</f>
        <v>0</v>
      </c>
      <c r="X47" s="94">
        <f>SUMIF(SAPﾃﾞｰﾀ貼付!$D:$D,科目マスタ!$B$31,SAPﾃﾞｰﾀ貼付!AJ:AJ)</f>
        <v>0</v>
      </c>
      <c r="Y47" s="94">
        <f>SUMIF(SAPﾃﾞｰﾀ貼付!$D:$D,科目マスタ!$B$31,SAPﾃﾞｰﾀ貼付!AK:AK)</f>
        <v>0</v>
      </c>
      <c r="Z47" s="94">
        <f>SUMIF(SAPﾃﾞｰﾀ貼付!$D:$D,科目マスタ!$B$31,SAPﾃﾞｰﾀ貼付!AL:AL)</f>
        <v>0</v>
      </c>
      <c r="AA47" s="94">
        <f>SUMIF(SAPﾃﾞｰﾀ貼付!$D:$D,科目マスタ!$B$31,SAPﾃﾞｰﾀ貼付!AM:AM)</f>
        <v>0</v>
      </c>
      <c r="AB47" s="94">
        <f>SUMIF(SAPﾃﾞｰﾀ貼付!$D:$D,科目マスタ!$B$31,SAPﾃﾞｰﾀ貼付!AN:AN)</f>
        <v>0</v>
      </c>
      <c r="AC47" s="94">
        <f>SUMIF(SAPﾃﾞｰﾀ貼付!$D:$D,科目マスタ!$B$31,SAPﾃﾞｰﾀ貼付!AO:AO)</f>
        <v>0</v>
      </c>
      <c r="AD47" s="94">
        <f>SUMIF(SAPﾃﾞｰﾀ貼付!$D:$D,科目マスタ!$B$31,SAPﾃﾞｰﾀ貼付!AP:AP)</f>
        <v>0</v>
      </c>
      <c r="AE47" s="94">
        <f>SUMIF(SAPﾃﾞｰﾀ貼付!$D:$D,科目マスタ!$B$31,SAPﾃﾞｰﾀ貼付!AQ:AQ)</f>
        <v>0</v>
      </c>
      <c r="AF47" s="95">
        <f>SUMIF(SAPﾃﾞｰﾀ貼付!$D:$D,科目マスタ!$B$31,SAPﾃﾞｰﾀ貼付!AR:AR)</f>
        <v>0</v>
      </c>
      <c r="AG47" s="97">
        <f>SUMIF(SAPﾃﾞｰﾀ貼付!$D:$D,科目マスタ!$B$31,SAPﾃﾞｰﾀ貼付!AT:AT)</f>
        <v>0</v>
      </c>
      <c r="AH47" s="97">
        <f t="shared" si="55"/>
        <v>0</v>
      </c>
      <c r="AI47" s="97">
        <f t="shared" si="56"/>
        <v>0</v>
      </c>
      <c r="AJ47" s="54"/>
      <c r="AK47" s="14">
        <f>SUMIF(SAPﾃﾞｰﾀ貼付!$D:$D,科目マスタ!$B$31,SAPﾃﾞｰﾀ貼付!T:T)</f>
        <v>0</v>
      </c>
      <c r="AL47" s="5">
        <f>SUMIF(SAPﾃﾞｰﾀ貼付!$D:$D,科目マスタ!$B$31,SAPﾃﾞｰﾀ貼付!U:U)</f>
        <v>0</v>
      </c>
      <c r="AM47" s="5">
        <f>SUMIF(SAPﾃﾞｰﾀ貼付!$D:$D,科目マスタ!$B$31,SAPﾃﾞｰﾀ貼付!V:V)</f>
        <v>0</v>
      </c>
      <c r="AN47" s="5">
        <f>SUMIF(SAPﾃﾞｰﾀ貼付!$D:$D,科目マスタ!$B$31,SAPﾃﾞｰﾀ貼付!W:W)</f>
        <v>0</v>
      </c>
      <c r="AO47" s="5">
        <f>SUMIF(SAPﾃﾞｰﾀ貼付!$D:$D,科目マスタ!$B$31,SAPﾃﾞｰﾀ貼付!X:X)</f>
        <v>0</v>
      </c>
      <c r="AP47" s="14">
        <f>SUMIF(SAPﾃﾞｰﾀ貼付!$D:$D,科目マスタ!$B$31,SAPﾃﾞｰﾀ貼付!Y:Y)</f>
        <v>0</v>
      </c>
      <c r="AQ47" s="5">
        <f>SUMIF(SAPﾃﾞｰﾀ貼付!$D:$D,科目マスタ!$B$31,SAPﾃﾞｰﾀ貼付!Z:Z)</f>
        <v>0</v>
      </c>
      <c r="AR47" s="5">
        <f>SUMIF(SAPﾃﾞｰﾀ貼付!$D:$D,科目マスタ!$B$31,SAPﾃﾞｰﾀ貼付!AA:AA)</f>
        <v>0</v>
      </c>
      <c r="AS47" s="5">
        <f>SUMIF(SAPﾃﾞｰﾀ貼付!$D:$D,科目マスタ!$B$31,SAPﾃﾞｰﾀ貼付!AB:AB)</f>
        <v>0</v>
      </c>
      <c r="AT47" s="5">
        <f>SUMIF(SAPﾃﾞｰﾀ貼付!$D:$D,科目マスタ!$B$31,SAPﾃﾞｰﾀ貼付!AS:AS)</f>
        <v>0</v>
      </c>
      <c r="AU47" s="5">
        <f>SUMIF(SAPﾃﾞｰﾀ貼付!$D:$D,科目マスタ!$B$31,SAPﾃﾞｰﾀ貼付!AU:AU)</f>
        <v>0</v>
      </c>
      <c r="AV47" s="5">
        <f>SUMIF(SAPﾃﾞｰﾀ貼付!$D:$D,科目マスタ!$B$31,SAPﾃﾞｰﾀ貼付!AV:AV)</f>
        <v>0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</row>
    <row r="48" spans="1:260">
      <c r="A48" s="42" t="s">
        <v>87</v>
      </c>
      <c r="B48" s="99">
        <f>SUMIF(SAPﾃﾞｰﾀ貼付!$D:$D,科目マスタ!$B$32,SAPﾃﾞｰﾀ貼付!G:G)+SUMIF(SAPﾃﾞｰﾀ貼付!$D:$D,科目マスタ!$B$35,SAPﾃﾞｰﾀ貼付!G:G)+SUMIF(SAPﾃﾞｰﾀ貼付!$D:$D,科目マスタ!$B$140,SAPﾃﾞｰﾀ貼付!G:G)</f>
        <v>16814.900000000001</v>
      </c>
      <c r="C48" s="100">
        <f>SUMIF(SAPﾃﾞｰﾀ貼付!$D:$D,科目マスタ!$B$32,SAPﾃﾞｰﾀ貼付!H:H)+SUMIF(SAPﾃﾞｰﾀ貼付!$D:$D,科目マスタ!$B$35,SAPﾃﾞｰﾀ貼付!H:H)+SUMIF(SAPﾃﾞｰﾀ貼付!$D:$D,科目マスタ!$B$140,SAPﾃﾞｰﾀ貼付!H:H)</f>
        <v>0</v>
      </c>
      <c r="D48" s="100">
        <f>SUMIF(SAPﾃﾞｰﾀ貼付!$D:$D,科目マスタ!$B$32,SAPﾃﾞｰﾀ貼付!I:I)+SUMIF(SAPﾃﾞｰﾀ貼付!$D:$D,科目マスタ!$B$35,SAPﾃﾞｰﾀ貼付!I:I)+SUMIF(SAPﾃﾞｰﾀ貼付!$D:$D,科目マスタ!$B$140,SAPﾃﾞｰﾀ貼付!I:I)</f>
        <v>0</v>
      </c>
      <c r="E48" s="101">
        <f>SUMIF(SAPﾃﾞｰﾀ貼付!$D:$D,科目マスタ!$B$32,SAPﾃﾞｰﾀ貼付!J:J)+SUMIF(SAPﾃﾞｰﾀ貼付!$D:$D,科目マスタ!$B$35,SAPﾃﾞｰﾀ貼付!J:J)+SUMIF(SAPﾃﾞｰﾀ貼付!$D:$D,科目マスタ!$B$140,SAPﾃﾞｰﾀ貼付!J:J)</f>
        <v>0</v>
      </c>
      <c r="F48" s="99">
        <f>SUMIF(SAPﾃﾞｰﾀ貼付!$D:$D,科目マスタ!$B$32,SAPﾃﾞｰﾀ貼付!K:K)+SUMIF(SAPﾃﾞｰﾀ貼付!$D:$D,科目マスタ!$B$35,SAPﾃﾞｰﾀ貼付!K:K)+SUMIF(SAPﾃﾞｰﾀ貼付!$D:$D,科目マスタ!$B$140,SAPﾃﾞｰﾀ貼付!K:K)</f>
        <v>0</v>
      </c>
      <c r="G48" s="101">
        <f>SUMIF(SAPﾃﾞｰﾀ貼付!$D:$D,科目マスタ!$B$32,SAPﾃﾞｰﾀ貼付!L:L)+SUMIF(SAPﾃﾞｰﾀ貼付!$D:$D,科目マスタ!$B$35,SAPﾃﾞｰﾀ貼付!L:L)+SUMIF(SAPﾃﾞｰﾀ貼付!$D:$D,科目マスタ!$B$140,SAPﾃﾞｰﾀ貼付!L:L)</f>
        <v>63226.41</v>
      </c>
      <c r="H48" s="99">
        <f>SUMIF(SAPﾃﾞｰﾀ貼付!$D:$D,科目マスタ!$B$32,SAPﾃﾞｰﾀ貼付!M:M)+SUMIF(SAPﾃﾞｰﾀ貼付!$D:$D,科目マスタ!$B$35,SAPﾃﾞｰﾀ貼付!M:M)+SUMIF(SAPﾃﾞｰﾀ貼付!$D:$D,科目マスタ!$B$140,SAPﾃﾞｰﾀ貼付!M:M)+AT48</f>
        <v>0</v>
      </c>
      <c r="I48" s="100">
        <f>SUMIF(SAPﾃﾞｰﾀ貼付!$D:$D,科目マスタ!$B$32,SAPﾃﾞｰﾀ貼付!N:N)+SUMIF(SAPﾃﾞｰﾀ貼付!$D:$D,科目マスタ!$B$35,SAPﾃﾞｰﾀ貼付!N:N)+SUMIF(SAPﾃﾞｰﾀ貼付!$D:$D,科目マスタ!$B$140,SAPﾃﾞｰﾀ貼付!N:N)</f>
        <v>0</v>
      </c>
      <c r="J48" s="100">
        <f>SUMIF(SAPﾃﾞｰﾀ貼付!$D:$D,科目マスタ!$B$32,SAPﾃﾞｰﾀ貼付!O:O)+SUMIF(SAPﾃﾞｰﾀ貼付!$D:$D,科目マスタ!$B$35,SAPﾃﾞｰﾀ貼付!O:O)+SUMIF(SAPﾃﾞｰﾀ貼付!$D:$D,科目マスタ!$B$140,SAPﾃﾞｰﾀ貼付!O:O)</f>
        <v>0</v>
      </c>
      <c r="K48" s="102">
        <f>SUMIF(SAPﾃﾞｰﾀ貼付!$D:$D,科目マスタ!$B$32,SAPﾃﾞｰﾀ貼付!P:P)+SUMIF(SAPﾃﾞｰﾀ貼付!$D:$D,科目マスタ!$B$35,SAPﾃﾞｰﾀ貼付!P:P)+SUMIF(SAPﾃﾞｰﾀ貼付!$D:$D,科目マスタ!$B$140,SAPﾃﾞｰﾀ貼付!P:P)</f>
        <v>0</v>
      </c>
      <c r="L48" s="100">
        <f>SUMIF(SAPﾃﾞｰﾀ貼付!$D:$D,科目マスタ!$B$32,SAPﾃﾞｰﾀ貼付!Q:Q)+SUMIF(SAPﾃﾞｰﾀ貼付!$D:$D,科目マスタ!$B$35,SAPﾃﾞｰﾀ貼付!Q:Q)+SUMIF(SAPﾃﾞｰﾀ貼付!$D:$D,科目マスタ!$B$140,SAPﾃﾞｰﾀ貼付!Q:Q)</f>
        <v>0</v>
      </c>
      <c r="M48" s="101">
        <f>SUMIF(SAPﾃﾞｰﾀ貼付!$D:$D,科目マスタ!$B$32,SAPﾃﾞｰﾀ貼付!R:R)+SUMIF(SAPﾃﾞｰﾀ貼付!$D:$D,科目マスタ!$B$35,SAPﾃﾞｰﾀ貼付!R:R)+SUMIF(SAPﾃﾞｰﾀ貼付!$D:$D,科目マスタ!$B$140,SAPﾃﾞｰﾀ貼付!R:R)</f>
        <v>0</v>
      </c>
      <c r="N48" s="103">
        <f>SUMIF(SAPﾃﾞｰﾀ貼付!$D:$D,科目マスタ!$B$32,SAPﾃﾞｰﾀ貼付!S:S)+SUMIF(SAPﾃﾞｰﾀ貼付!$D:$D,科目マスタ!$B$35,SAPﾃﾞｰﾀ貼付!S:S)+SUMIF(SAPﾃﾞｰﾀ貼付!$D:$D,科目マスタ!$B$140,SAPﾃﾞｰﾀ貼付!S:S)</f>
        <v>0</v>
      </c>
      <c r="O48" s="99">
        <f t="shared" si="65"/>
        <v>0</v>
      </c>
      <c r="P48" s="100">
        <f t="shared" si="66"/>
        <v>0</v>
      </c>
      <c r="Q48" s="101">
        <f>SUMIF(SAPﾃﾞｰﾀ貼付!$D:$D,科目マスタ!$B$32,SAPﾃﾞｰﾀ貼付!AC:AC)+SUMIF(SAPﾃﾞｰﾀ貼付!$D:$D,科目マスタ!$B$35,SAPﾃﾞｰﾀ貼付!AC:AC)+SUMIF(SAPﾃﾞｰﾀ貼付!$D:$D,科目マスタ!$B$140,SAPﾃﾞｰﾀ貼付!AC:AC)</f>
        <v>0</v>
      </c>
      <c r="R48" s="99">
        <f>SUMIF(SAPﾃﾞｰﾀ貼付!$D:$D,科目マスタ!$B$32,SAPﾃﾞｰﾀ貼付!AD:AD)+SUMIF(SAPﾃﾞｰﾀ貼付!$D:$D,科目マスタ!$B$35,SAPﾃﾞｰﾀ貼付!AD:AD)+SUMIF(SAPﾃﾞｰﾀ貼付!$D:$D,科目マスタ!$B$140,SAPﾃﾞｰﾀ貼付!AD:AD)</f>
        <v>0</v>
      </c>
      <c r="S48" s="104">
        <f>SUMIF(SAPﾃﾞｰﾀ貼付!$D:$D,科目マスタ!$B$32,SAPﾃﾞｰﾀ貼付!AE:AE)+SUMIF(SAPﾃﾞｰﾀ貼付!$D:$D,科目マスタ!$B$35,SAPﾃﾞｰﾀ貼付!AE:AE)+SUMIF(SAPﾃﾞｰﾀ貼付!$D:$D,科目マスタ!$B$140,SAPﾃﾞｰﾀ貼付!AE:AE)</f>
        <v>0</v>
      </c>
      <c r="T48" s="100">
        <f>SUMIF(SAPﾃﾞｰﾀ貼付!$D:$D,科目マスタ!$B$32,SAPﾃﾞｰﾀ貼付!AF:AF)+SUMIF(SAPﾃﾞｰﾀ貼付!$D:$D,科目マスタ!$B$35,SAPﾃﾞｰﾀ貼付!AF:AF)+SUMIF(SAPﾃﾞｰﾀ貼付!$D:$D,科目マスタ!$B$140,SAPﾃﾞｰﾀ貼付!AF:AF)</f>
        <v>0</v>
      </c>
      <c r="U48" s="100">
        <f>SUMIF(SAPﾃﾞｰﾀ貼付!$D:$D,科目マスタ!$B$32,SAPﾃﾞｰﾀ貼付!AG:AG)+SUMIF(SAPﾃﾞｰﾀ貼付!$D:$D,科目マスタ!$B$35,SAPﾃﾞｰﾀ貼付!AG:AG)+SUMIF(SAPﾃﾞｰﾀ貼付!$D:$D,科目マスタ!$B$140,SAPﾃﾞｰﾀ貼付!AG:AG)</f>
        <v>0</v>
      </c>
      <c r="V48" s="100">
        <f>SUMIF(SAPﾃﾞｰﾀ貼付!$D:$D,科目マスタ!$B$32,SAPﾃﾞｰﾀ貼付!AH:AH)+SUMIF(SAPﾃﾞｰﾀ貼付!$D:$D,科目マスタ!$B$35,SAPﾃﾞｰﾀ貼付!AH:AH)+SUMIF(SAPﾃﾞｰﾀ貼付!$D:$D,科目マスタ!$B$140,SAPﾃﾞｰﾀ貼付!AH:AH)</f>
        <v>0</v>
      </c>
      <c r="W48" s="100">
        <f>SUMIF(SAPﾃﾞｰﾀ貼付!$D:$D,科目マスタ!$B$32,SAPﾃﾞｰﾀ貼付!AI:AI)+SUMIF(SAPﾃﾞｰﾀ貼付!$D:$D,科目マスタ!$B$35,SAPﾃﾞｰﾀ貼付!AI:AI)+SUMIF(SAPﾃﾞｰﾀ貼付!$D:$D,科目マスタ!$B$140,SAPﾃﾞｰﾀ貼付!AI:AI)</f>
        <v>0</v>
      </c>
      <c r="X48" s="100">
        <f>SUMIF(SAPﾃﾞｰﾀ貼付!$D:$D,科目マスタ!$B$32,SAPﾃﾞｰﾀ貼付!AJ:AJ)+SUMIF(SAPﾃﾞｰﾀ貼付!$D:$D,科目マスタ!$B$35,SAPﾃﾞｰﾀ貼付!AJ:AJ)+SUMIF(SAPﾃﾞｰﾀ貼付!$D:$D,科目マスタ!$B$140,SAPﾃﾞｰﾀ貼付!AJ:AJ)</f>
        <v>0</v>
      </c>
      <c r="Y48" s="100">
        <f>SUMIF(SAPﾃﾞｰﾀ貼付!$D:$D,科目マスタ!$B$32,SAPﾃﾞｰﾀ貼付!AK:AK)+SUMIF(SAPﾃﾞｰﾀ貼付!$D:$D,科目マスタ!$B$35,SAPﾃﾞｰﾀ貼付!AK:AK)+SUMIF(SAPﾃﾞｰﾀ貼付!$D:$D,科目マスタ!$B$140,SAPﾃﾞｰﾀ貼付!AK:AK)</f>
        <v>0</v>
      </c>
      <c r="Z48" s="100">
        <f>SUMIF(SAPﾃﾞｰﾀ貼付!$D:$D,科目マスタ!$B$32,SAPﾃﾞｰﾀ貼付!AL:AL)+SUMIF(SAPﾃﾞｰﾀ貼付!$D:$D,科目マスタ!$B$35,SAPﾃﾞｰﾀ貼付!AL:AL)+SUMIF(SAPﾃﾞｰﾀ貼付!$D:$D,科目マスタ!$B$140,SAPﾃﾞｰﾀ貼付!AL:AL)</f>
        <v>0</v>
      </c>
      <c r="AA48" s="100">
        <f>SUMIF(SAPﾃﾞｰﾀ貼付!$D:$D,科目マスタ!$B$32,SAPﾃﾞｰﾀ貼付!AM:AM)+SUMIF(SAPﾃﾞｰﾀ貼付!$D:$D,科目マスタ!$B$35,SAPﾃﾞｰﾀ貼付!AM:AM)+SUMIF(SAPﾃﾞｰﾀ貼付!$D:$D,科目マスタ!$B$140,SAPﾃﾞｰﾀ貼付!AM:AM)</f>
        <v>0</v>
      </c>
      <c r="AB48" s="100">
        <f>SUMIF(SAPﾃﾞｰﾀ貼付!$D:$D,科目マスタ!$B$32,SAPﾃﾞｰﾀ貼付!AN:AN)+SUMIF(SAPﾃﾞｰﾀ貼付!$D:$D,科目マスタ!$B$35,SAPﾃﾞｰﾀ貼付!AN:AN)+SUMIF(SAPﾃﾞｰﾀ貼付!$D:$D,科目マスタ!$B$140,SAPﾃﾞｰﾀ貼付!AN:AN)</f>
        <v>0</v>
      </c>
      <c r="AC48" s="100">
        <f>SUMIF(SAPﾃﾞｰﾀ貼付!$D:$D,科目マスタ!$B$32,SAPﾃﾞｰﾀ貼付!AO:AO)+SUMIF(SAPﾃﾞｰﾀ貼付!$D:$D,科目マスタ!$B$35,SAPﾃﾞｰﾀ貼付!AO:AO)+SUMIF(SAPﾃﾞｰﾀ貼付!$D:$D,科目マスタ!$B$140,SAPﾃﾞｰﾀ貼付!AO:AO)</f>
        <v>0</v>
      </c>
      <c r="AD48" s="100">
        <f>SUMIF(SAPﾃﾞｰﾀ貼付!$D:$D,科目マスタ!$B$32,SAPﾃﾞｰﾀ貼付!AP:AP)+SUMIF(SAPﾃﾞｰﾀ貼付!$D:$D,科目マスタ!$B$35,SAPﾃﾞｰﾀ貼付!AP:AP)+SUMIF(SAPﾃﾞｰﾀ貼付!$D:$D,科目マスタ!$B$140,SAPﾃﾞｰﾀ貼付!AP:AP)</f>
        <v>0</v>
      </c>
      <c r="AE48" s="100">
        <f>SUMIF(SAPﾃﾞｰﾀ貼付!$D:$D,科目マスタ!$B$32,SAPﾃﾞｰﾀ貼付!AQ:AQ)+SUMIF(SAPﾃﾞｰﾀ貼付!$D:$D,科目マスタ!$B$35,SAPﾃﾞｰﾀ貼付!AQ:AQ)+SUMIF(SAPﾃﾞｰﾀ貼付!$D:$D,科目マスタ!$B$140,SAPﾃﾞｰﾀ貼付!AQ:AQ)</f>
        <v>0</v>
      </c>
      <c r="AF48" s="101">
        <f>SUMIF(SAPﾃﾞｰﾀ貼付!$D:$D,科目マスタ!$B$32,SAPﾃﾞｰﾀ貼付!AR:AR)+SUMIF(SAPﾃﾞｰﾀ貼付!$D:$D,科目マスタ!$B$35,SAPﾃﾞｰﾀ貼付!AR:AR)+SUMIF(SAPﾃﾞｰﾀ貼付!$D:$D,科目マスタ!$B$140,SAPﾃﾞｰﾀ貼付!AR:AR)</f>
        <v>0</v>
      </c>
      <c r="AG48" s="103">
        <f>SUMIF(SAPﾃﾞｰﾀ貼付!$D:$D,科目マスタ!$B$32,SAPﾃﾞｰﾀ貼付!AT:AT)+SUMIF(SAPﾃﾞｰﾀ貼付!$D:$D,科目マスタ!$B$35,SAPﾃﾞｰﾀ貼付!AT:AT)+SUMIF(SAPﾃﾞｰﾀ貼付!$D:$D,科目マスタ!$B$140,SAPﾃﾞｰﾀ貼付!AT:AT)</f>
        <v>0</v>
      </c>
      <c r="AH48" s="103">
        <f t="shared" si="55"/>
        <v>0</v>
      </c>
      <c r="AI48" s="103">
        <f t="shared" si="56"/>
        <v>80041.31</v>
      </c>
      <c r="AJ48" s="54"/>
      <c r="AK48" s="14">
        <f>SUMIF(SAPﾃﾞｰﾀ貼付!$D:$D,科目マスタ!$B$32,SAPﾃﾞｰﾀ貼付!T:T)+SUMIF(SAPﾃﾞｰﾀ貼付!$D:$D,科目マスタ!$B$35,SAPﾃﾞｰﾀ貼付!T:T)+SUMIF(SAPﾃﾞｰﾀ貼付!$D:$D,科目マスタ!$B$140,SAPﾃﾞｰﾀ貼付!T:T)</f>
        <v>0</v>
      </c>
      <c r="AL48" s="5">
        <f>SUMIF(SAPﾃﾞｰﾀ貼付!$D:$D,科目マスタ!$B$32,SAPﾃﾞｰﾀ貼付!U:U)+SUMIF(SAPﾃﾞｰﾀ貼付!$D:$D,科目マスタ!$B$35,SAPﾃﾞｰﾀ貼付!U:U)+SUMIF(SAPﾃﾞｰﾀ貼付!$D:$D,科目マスタ!$B$140,SAPﾃﾞｰﾀ貼付!U:U)</f>
        <v>0</v>
      </c>
      <c r="AM48" s="5">
        <f>SUMIF(SAPﾃﾞｰﾀ貼付!$D:$D,科目マスタ!$B$32,SAPﾃﾞｰﾀ貼付!V:V)+SUMIF(SAPﾃﾞｰﾀ貼付!$D:$D,科目マスタ!$B$35,SAPﾃﾞｰﾀ貼付!V:V)+SUMIF(SAPﾃﾞｰﾀ貼付!$D:$D,科目マスタ!$B$140,SAPﾃﾞｰﾀ貼付!V:V)</f>
        <v>0</v>
      </c>
      <c r="AN48" s="5">
        <f>SUMIF(SAPﾃﾞｰﾀ貼付!$D:$D,科目マスタ!$B$32,SAPﾃﾞｰﾀ貼付!W:W)+SUMIF(SAPﾃﾞｰﾀ貼付!$D:$D,科目マスタ!$B$35,SAPﾃﾞｰﾀ貼付!W:W)+SUMIF(SAPﾃﾞｰﾀ貼付!$D:$D,科目マスタ!$B$140,SAPﾃﾞｰﾀ貼付!W:W)</f>
        <v>0</v>
      </c>
      <c r="AO48" s="5">
        <f>SUMIF(SAPﾃﾞｰﾀ貼付!$D:$D,科目マスタ!$B$32,SAPﾃﾞｰﾀ貼付!X:X)+SUMIF(SAPﾃﾞｰﾀ貼付!$D:$D,科目マスタ!$B$35,SAPﾃﾞｰﾀ貼付!X:X)+SUMIF(SAPﾃﾞｰﾀ貼付!$D:$D,科目マスタ!$B$140,SAPﾃﾞｰﾀ貼付!X:X)</f>
        <v>0</v>
      </c>
      <c r="AP48" s="14">
        <f>SUMIF(SAPﾃﾞｰﾀ貼付!$D:$D,科目マスタ!$B$32,SAPﾃﾞｰﾀ貼付!Y:Y)+SUMIF(SAPﾃﾞｰﾀ貼付!$D:$D,科目マスタ!$B$35,SAPﾃﾞｰﾀ貼付!Y:Y)+SUMIF(SAPﾃﾞｰﾀ貼付!$D:$D,科目マスタ!$B$140,SAPﾃﾞｰﾀ貼付!Y:Y)</f>
        <v>0</v>
      </c>
      <c r="AQ48" s="5">
        <f>SUMIF(SAPﾃﾞｰﾀ貼付!$D:$D,科目マスタ!$B$32,SAPﾃﾞｰﾀ貼付!Z:Z)+SUMIF(SAPﾃﾞｰﾀ貼付!$D:$D,科目マスタ!$B$35,SAPﾃﾞｰﾀ貼付!Z:Z)+SUMIF(SAPﾃﾞｰﾀ貼付!$D:$D,科目マスタ!$B$140,SAPﾃﾞｰﾀ貼付!Z:Z)</f>
        <v>0</v>
      </c>
      <c r="AR48" s="5">
        <f>SUMIF(SAPﾃﾞｰﾀ貼付!$D:$D,科目マスタ!$B$32,SAPﾃﾞｰﾀ貼付!AA:AA)+SUMIF(SAPﾃﾞｰﾀ貼付!$D:$D,科目マスタ!$B$35,SAPﾃﾞｰﾀ貼付!AA:AA)+SUMIF(SAPﾃﾞｰﾀ貼付!$D:$D,科目マスタ!$B$140,SAPﾃﾞｰﾀ貼付!AA:AA)</f>
        <v>0</v>
      </c>
      <c r="AS48" s="5">
        <f>SUMIF(SAPﾃﾞｰﾀ貼付!$D:$D,科目マスタ!$B$32,SAPﾃﾞｰﾀ貼付!AB:AB)+SUMIF(SAPﾃﾞｰﾀ貼付!$D:$D,科目マスタ!$B$35,SAPﾃﾞｰﾀ貼付!AB:AB)+SUMIF(SAPﾃﾞｰﾀ貼付!$D:$D,科目マスタ!$B$140,SAPﾃﾞｰﾀ貼付!AB:AB)</f>
        <v>0</v>
      </c>
      <c r="AT48" s="5">
        <f>SUMIF(SAPﾃﾞｰﾀ貼付!$D:$D,科目マスタ!$B$32,SAPﾃﾞｰﾀ貼付!AS:AS)+SUMIF(SAPﾃﾞｰﾀ貼付!$D:$D,科目マスタ!$B$35,SAPﾃﾞｰﾀ貼付!AS:AS)+SUMIF(SAPﾃﾞｰﾀ貼付!$D:$D,科目マスタ!$B$140,SAPﾃﾞｰﾀ貼付!AS:AS)</f>
        <v>0</v>
      </c>
      <c r="AU48" s="5">
        <f>SUMIF(SAPﾃﾞｰﾀ貼付!$D:$D,科目マスタ!$B$32,SAPﾃﾞｰﾀ貼付!AU:AU)+SUMIF(SAPﾃﾞｰﾀ貼付!$D:$D,科目マスタ!$B$35,SAPﾃﾞｰﾀ貼付!AU:AU)+SUMIF(SAPﾃﾞｰﾀ貼付!$D:$D,科目マスタ!$B$140,SAPﾃﾞｰﾀ貼付!AU:AU)</f>
        <v>0</v>
      </c>
      <c r="AV48" s="5">
        <f>SUMIF(SAPﾃﾞｰﾀ貼付!$D:$D,科目マスタ!$B$32,SAPﾃﾞｰﾀ貼付!AV:AV)+SUMIF(SAPﾃﾞｰﾀ貼付!$D:$D,科目マスタ!$B$35,SAPﾃﾞｰﾀ貼付!AV:AV)+SUMIF(SAPﾃﾞｰﾀ貼付!$D:$D,科目マスタ!$B$140,SAPﾃﾞｰﾀ貼付!AV:AV)</f>
        <v>0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</row>
    <row r="49" spans="1:260">
      <c r="A49" s="42" t="s">
        <v>88</v>
      </c>
      <c r="B49" s="99">
        <f>SUMIF(SAPﾃﾞｰﾀ貼付!$D:$D,科目マスタ!$B$34,SAPﾃﾞｰﾀ貼付!G:G)+SUMIF(SAPﾃﾞｰﾀ貼付!$D:$D,科目マスタ!$B$162,SAPﾃﾞｰﾀ貼付!G:G)</f>
        <v>0</v>
      </c>
      <c r="C49" s="100">
        <f>SUMIF(SAPﾃﾞｰﾀ貼付!$D:$D,科目マスタ!$B$34,SAPﾃﾞｰﾀ貼付!H:H)+SUMIF(SAPﾃﾞｰﾀ貼付!$D:$D,科目マスタ!$B$162,SAPﾃﾞｰﾀ貼付!H:H)</f>
        <v>0</v>
      </c>
      <c r="D49" s="100">
        <f>SUMIF(SAPﾃﾞｰﾀ貼付!$D:$D,科目マスタ!$B$34,SAPﾃﾞｰﾀ貼付!I:I)+SUMIF(SAPﾃﾞｰﾀ貼付!$D:$D,科目マスタ!$B$162,SAPﾃﾞｰﾀ貼付!I:I)</f>
        <v>0</v>
      </c>
      <c r="E49" s="101">
        <f>SUMIF(SAPﾃﾞｰﾀ貼付!$D:$D,科目マスタ!$B$34,SAPﾃﾞｰﾀ貼付!J:J)+SUMIF(SAPﾃﾞｰﾀ貼付!$D:$D,科目マスタ!$B$162,SAPﾃﾞｰﾀ貼付!J:J)</f>
        <v>0</v>
      </c>
      <c r="F49" s="99">
        <f>SUMIF(SAPﾃﾞｰﾀ貼付!$D:$D,科目マスタ!$B$34,SAPﾃﾞｰﾀ貼付!K:K)+SUMIF(SAPﾃﾞｰﾀ貼付!$D:$D,科目マスタ!$B$162,SAPﾃﾞｰﾀ貼付!K:K)</f>
        <v>0</v>
      </c>
      <c r="G49" s="101">
        <f>SUMIF(SAPﾃﾞｰﾀ貼付!$D:$D,科目マスタ!$B$34,SAPﾃﾞｰﾀ貼付!L:L)+SUMIF(SAPﾃﾞｰﾀ貼付!$D:$D,科目マスタ!$B$162,SAPﾃﾞｰﾀ貼付!L:L)</f>
        <v>0</v>
      </c>
      <c r="H49" s="99">
        <f>SUMIF(SAPﾃﾞｰﾀ貼付!$D:$D,科目マスタ!$B$34,SAPﾃﾞｰﾀ貼付!M:M)+SUMIF(SAPﾃﾞｰﾀ貼付!$D:$D,科目マスタ!$B$162,SAPﾃﾞｰﾀ貼付!M:M)+AT49</f>
        <v>0</v>
      </c>
      <c r="I49" s="100">
        <f>SUMIF(SAPﾃﾞｰﾀ貼付!$D:$D,科目マスタ!$B$34,SAPﾃﾞｰﾀ貼付!N:N)+SUMIF(SAPﾃﾞｰﾀ貼付!$D:$D,科目マスタ!$B$162,SAPﾃﾞｰﾀ貼付!N:N)</f>
        <v>0</v>
      </c>
      <c r="J49" s="100">
        <f>SUMIF(SAPﾃﾞｰﾀ貼付!$D:$D,科目マスタ!$B$34,SAPﾃﾞｰﾀ貼付!O:O)+SUMIF(SAPﾃﾞｰﾀ貼付!$D:$D,科目マスタ!$B$162,SAPﾃﾞｰﾀ貼付!O:O)</f>
        <v>0</v>
      </c>
      <c r="K49" s="102">
        <f>SUMIF(SAPﾃﾞｰﾀ貼付!$D:$D,科目マスタ!$B$34,SAPﾃﾞｰﾀ貼付!P:P)+SUMIF(SAPﾃﾞｰﾀ貼付!$D:$D,科目マスタ!$B$162,SAPﾃﾞｰﾀ貼付!P:P)</f>
        <v>0</v>
      </c>
      <c r="L49" s="100">
        <f>SUMIF(SAPﾃﾞｰﾀ貼付!$D:$D,科目マスタ!$B$34,SAPﾃﾞｰﾀ貼付!Q:Q)+SUMIF(SAPﾃﾞｰﾀ貼付!$D:$D,科目マスタ!$B$162,SAPﾃﾞｰﾀ貼付!Q:Q)</f>
        <v>0</v>
      </c>
      <c r="M49" s="101">
        <f>SUMIF(SAPﾃﾞｰﾀ貼付!$D:$D,科目マスタ!$B$34,SAPﾃﾞｰﾀ貼付!R:R)+SUMIF(SAPﾃﾞｰﾀ貼付!$D:$D,科目マスタ!$B$162,SAPﾃﾞｰﾀ貼付!R:R)</f>
        <v>0</v>
      </c>
      <c r="N49" s="103">
        <f>SUMIF(SAPﾃﾞｰﾀ貼付!$D:$D,科目マスタ!$B$34,SAPﾃﾞｰﾀ貼付!S:S)+SUMIF(SAPﾃﾞｰﾀ貼付!$D:$D,科目マスタ!$B$162,SAPﾃﾞｰﾀ貼付!S:S)</f>
        <v>0</v>
      </c>
      <c r="O49" s="99">
        <f t="shared" si="65"/>
        <v>0</v>
      </c>
      <c r="P49" s="100">
        <f t="shared" si="66"/>
        <v>0</v>
      </c>
      <c r="Q49" s="101">
        <f>SUMIF(SAPﾃﾞｰﾀ貼付!$D:$D,科目マスタ!$B$34,SAPﾃﾞｰﾀ貼付!AC:AC)+SUMIF(SAPﾃﾞｰﾀ貼付!$D:$D,科目マスタ!$B$162,SAPﾃﾞｰﾀ貼付!AC:AC)</f>
        <v>0</v>
      </c>
      <c r="R49" s="99">
        <f>SUMIF(SAPﾃﾞｰﾀ貼付!$D:$D,科目マスタ!$B$34,SAPﾃﾞｰﾀ貼付!AD:AD)+SUMIF(SAPﾃﾞｰﾀ貼付!$D:$D,科目マスタ!$B$162,SAPﾃﾞｰﾀ貼付!AD:AD)</f>
        <v>0</v>
      </c>
      <c r="S49" s="104">
        <f>SUMIF(SAPﾃﾞｰﾀ貼付!$D:$D,科目マスタ!$B$34,SAPﾃﾞｰﾀ貼付!AE:AE)+SUMIF(SAPﾃﾞｰﾀ貼付!$D:$D,科目マスタ!$B$162,SAPﾃﾞｰﾀ貼付!AE:AE)</f>
        <v>0</v>
      </c>
      <c r="T49" s="100">
        <f>SUMIF(SAPﾃﾞｰﾀ貼付!$D:$D,科目マスタ!$B$34,SAPﾃﾞｰﾀ貼付!AF:AF)+SUMIF(SAPﾃﾞｰﾀ貼付!$D:$D,科目マスタ!$B$162,SAPﾃﾞｰﾀ貼付!AF:AF)</f>
        <v>0</v>
      </c>
      <c r="U49" s="100">
        <f>SUMIF(SAPﾃﾞｰﾀ貼付!$D:$D,科目マスタ!$B$34,SAPﾃﾞｰﾀ貼付!AG:AG)+SUMIF(SAPﾃﾞｰﾀ貼付!$D:$D,科目マスタ!$B$162,SAPﾃﾞｰﾀ貼付!AG:AG)</f>
        <v>0</v>
      </c>
      <c r="V49" s="100">
        <f>SUMIF(SAPﾃﾞｰﾀ貼付!$D:$D,科目マスタ!$B$34,SAPﾃﾞｰﾀ貼付!AH:AH)+SUMIF(SAPﾃﾞｰﾀ貼付!$D:$D,科目マスタ!$B$162,SAPﾃﾞｰﾀ貼付!AH:AH)</f>
        <v>0</v>
      </c>
      <c r="W49" s="100">
        <f>SUMIF(SAPﾃﾞｰﾀ貼付!$D:$D,科目マスタ!$B$34,SAPﾃﾞｰﾀ貼付!AI:AI)+SUMIF(SAPﾃﾞｰﾀ貼付!$D:$D,科目マスタ!$B$162,SAPﾃﾞｰﾀ貼付!AI:AI)</f>
        <v>0</v>
      </c>
      <c r="X49" s="100">
        <f>SUMIF(SAPﾃﾞｰﾀ貼付!$D:$D,科目マスタ!$B$34,SAPﾃﾞｰﾀ貼付!AJ:AJ)+SUMIF(SAPﾃﾞｰﾀ貼付!$D:$D,科目マスタ!$B$162,SAPﾃﾞｰﾀ貼付!AJ:AJ)</f>
        <v>0</v>
      </c>
      <c r="Y49" s="100">
        <f>SUMIF(SAPﾃﾞｰﾀ貼付!$D:$D,科目マスタ!$B$34,SAPﾃﾞｰﾀ貼付!AK:AK)+SUMIF(SAPﾃﾞｰﾀ貼付!$D:$D,科目マスタ!$B$162,SAPﾃﾞｰﾀ貼付!AK:AK)</f>
        <v>0</v>
      </c>
      <c r="Z49" s="100">
        <f>SUMIF(SAPﾃﾞｰﾀ貼付!$D:$D,科目マスタ!$B$34,SAPﾃﾞｰﾀ貼付!AL:AL)+SUMIF(SAPﾃﾞｰﾀ貼付!$D:$D,科目マスタ!$B$162,SAPﾃﾞｰﾀ貼付!AL:AL)</f>
        <v>58586.53</v>
      </c>
      <c r="AA49" s="100">
        <f>SUMIF(SAPﾃﾞｰﾀ貼付!$D:$D,科目マスタ!$B$34,SAPﾃﾞｰﾀ貼付!AM:AM)+SUMIF(SAPﾃﾞｰﾀ貼付!$D:$D,科目マスタ!$B$162,SAPﾃﾞｰﾀ貼付!AM:AM)</f>
        <v>0</v>
      </c>
      <c r="AB49" s="100">
        <f>SUMIF(SAPﾃﾞｰﾀ貼付!$D:$D,科目マスタ!$B$34,SAPﾃﾞｰﾀ貼付!AN:AN)+SUMIF(SAPﾃﾞｰﾀ貼付!$D:$D,科目マスタ!$B$162,SAPﾃﾞｰﾀ貼付!AN:AN)</f>
        <v>0</v>
      </c>
      <c r="AC49" s="100">
        <f>SUMIF(SAPﾃﾞｰﾀ貼付!$D:$D,科目マスタ!$B$34,SAPﾃﾞｰﾀ貼付!AO:AO)+SUMIF(SAPﾃﾞｰﾀ貼付!$D:$D,科目マスタ!$B$162,SAPﾃﾞｰﾀ貼付!AO:AO)</f>
        <v>0</v>
      </c>
      <c r="AD49" s="100">
        <f>SUMIF(SAPﾃﾞｰﾀ貼付!$D:$D,科目マスタ!$B$34,SAPﾃﾞｰﾀ貼付!AP:AP)+SUMIF(SAPﾃﾞｰﾀ貼付!$D:$D,科目マスタ!$B$162,SAPﾃﾞｰﾀ貼付!AP:AP)</f>
        <v>0</v>
      </c>
      <c r="AE49" s="100">
        <f>SUMIF(SAPﾃﾞｰﾀ貼付!$D:$D,科目マスタ!$B$34,SAPﾃﾞｰﾀ貼付!AQ:AQ)+SUMIF(SAPﾃﾞｰﾀ貼付!$D:$D,科目マスタ!$B$162,SAPﾃﾞｰﾀ貼付!AQ:AQ)</f>
        <v>0</v>
      </c>
      <c r="AF49" s="101">
        <f>SUMIF(SAPﾃﾞｰﾀ貼付!$D:$D,科目マスタ!$B$34,SAPﾃﾞｰﾀ貼付!AR:AR)+SUMIF(SAPﾃﾞｰﾀ貼付!$D:$D,科目マスタ!$B$162,SAPﾃﾞｰﾀ貼付!AR:AR)</f>
        <v>0</v>
      </c>
      <c r="AG49" s="103">
        <f>SUMIF(SAPﾃﾞｰﾀ貼付!$D:$D,科目マスタ!$B$34,SAPﾃﾞｰﾀ貼付!AT:AT)+SUMIF(SAPﾃﾞｰﾀ貼付!$D:$D,科目マスタ!$B$162,SAPﾃﾞｰﾀ貼付!AT:AT)</f>
        <v>0</v>
      </c>
      <c r="AH49" s="103">
        <f t="shared" si="55"/>
        <v>0</v>
      </c>
      <c r="AI49" s="103">
        <f t="shared" si="56"/>
        <v>58586.53</v>
      </c>
      <c r="AJ49" s="54"/>
      <c r="AK49" s="14">
        <f>SUMIF(SAPﾃﾞｰﾀ貼付!$D:$D,科目マスタ!$B$34,SAPﾃﾞｰﾀ貼付!T:T)+SUMIF(SAPﾃﾞｰﾀ貼付!$D:$D,科目マスタ!$B$162,SAPﾃﾞｰﾀ貼付!T:T)</f>
        <v>0</v>
      </c>
      <c r="AL49" s="5">
        <f>SUMIF(SAPﾃﾞｰﾀ貼付!$D:$D,科目マスタ!$B$34,SAPﾃﾞｰﾀ貼付!U:U)+SUMIF(SAPﾃﾞｰﾀ貼付!$D:$D,科目マスタ!$B$162,SAPﾃﾞｰﾀ貼付!U:U)</f>
        <v>0</v>
      </c>
      <c r="AM49" s="5">
        <f>SUMIF(SAPﾃﾞｰﾀ貼付!$D:$D,科目マスタ!$B$34,SAPﾃﾞｰﾀ貼付!V:V)+SUMIF(SAPﾃﾞｰﾀ貼付!$D:$D,科目マスタ!$B$162,SAPﾃﾞｰﾀ貼付!V:V)</f>
        <v>0</v>
      </c>
      <c r="AN49" s="5">
        <f>SUMIF(SAPﾃﾞｰﾀ貼付!$D:$D,科目マスタ!$B$34,SAPﾃﾞｰﾀ貼付!W:W)+SUMIF(SAPﾃﾞｰﾀ貼付!$D:$D,科目マスタ!$B$162,SAPﾃﾞｰﾀ貼付!W:W)</f>
        <v>0</v>
      </c>
      <c r="AO49" s="5">
        <f>SUMIF(SAPﾃﾞｰﾀ貼付!$D:$D,科目マスタ!$B$34,SAPﾃﾞｰﾀ貼付!X:X)+SUMIF(SAPﾃﾞｰﾀ貼付!$D:$D,科目マスタ!$B$162,SAPﾃﾞｰﾀ貼付!X:X)</f>
        <v>0</v>
      </c>
      <c r="AP49" s="14">
        <f>SUMIF(SAPﾃﾞｰﾀ貼付!$D:$D,科目マスタ!$B$34,SAPﾃﾞｰﾀ貼付!Y:Y)+SUMIF(SAPﾃﾞｰﾀ貼付!$D:$D,科目マスタ!$B$162,SAPﾃﾞｰﾀ貼付!Y:Y)</f>
        <v>0</v>
      </c>
      <c r="AQ49" s="5">
        <f>SUMIF(SAPﾃﾞｰﾀ貼付!$D:$D,科目マスタ!$B$34,SAPﾃﾞｰﾀ貼付!Z:Z)+SUMIF(SAPﾃﾞｰﾀ貼付!$D:$D,科目マスタ!$B$162,SAPﾃﾞｰﾀ貼付!Z:Z)</f>
        <v>0</v>
      </c>
      <c r="AR49" s="5">
        <f>SUMIF(SAPﾃﾞｰﾀ貼付!$D:$D,科目マスタ!$B$34,SAPﾃﾞｰﾀ貼付!AA:AA)+SUMIF(SAPﾃﾞｰﾀ貼付!$D:$D,科目マスタ!$B$162,SAPﾃﾞｰﾀ貼付!AA:AA)</f>
        <v>0</v>
      </c>
      <c r="AS49" s="5">
        <f>SUMIF(SAPﾃﾞｰﾀ貼付!$D:$D,科目マスタ!$B$34,SAPﾃﾞｰﾀ貼付!AB:AB)+SUMIF(SAPﾃﾞｰﾀ貼付!$D:$D,科目マスタ!$B$162,SAPﾃﾞｰﾀ貼付!AB:AB)</f>
        <v>0</v>
      </c>
      <c r="AT49" s="5">
        <f>SUMIF(SAPﾃﾞｰﾀ貼付!$D:$D,科目マスタ!$B$34,SAPﾃﾞｰﾀ貼付!AS:AS)+SUMIF(SAPﾃﾞｰﾀ貼付!$D:$D,科目マスタ!$B$162,SAPﾃﾞｰﾀ貼付!AS:AS)</f>
        <v>0</v>
      </c>
      <c r="AU49" s="5">
        <f>SUMIF(SAPﾃﾞｰﾀ貼付!$D:$D,科目マスタ!$B$34,SAPﾃﾞｰﾀ貼付!AU:AU)+SUMIF(SAPﾃﾞｰﾀ貼付!$D:$D,科目マスタ!$B$162,SAPﾃﾞｰﾀ貼付!AU:AU)</f>
        <v>0</v>
      </c>
      <c r="AV49" s="5">
        <f>SUMIF(SAPﾃﾞｰﾀ貼付!$D:$D,科目マスタ!$B$34,SAPﾃﾞｰﾀ貼付!AV:AV)+SUMIF(SAPﾃﾞｰﾀ貼付!$D:$D,科目マスタ!$B$162,SAPﾃﾞｰﾀ貼付!AV:AV)</f>
        <v>0</v>
      </c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</row>
    <row r="50" spans="1:260">
      <c r="A50" s="42" t="s">
        <v>89</v>
      </c>
      <c r="B50" s="99">
        <f>SUMIF(SAPﾃﾞｰﾀ貼付!$D:$D,科目マスタ!$B$30,SAPﾃﾞｰﾀ貼付!G:G)+SUMIF(SAPﾃﾞｰﾀ貼付!$D:$D,科目マスタ!$B$161,SAPﾃﾞｰﾀ貼付!G:G)</f>
        <v>0</v>
      </c>
      <c r="C50" s="100">
        <f>SUMIF(SAPﾃﾞｰﾀ貼付!$D:$D,科目マスタ!$B$30,SAPﾃﾞｰﾀ貼付!H:H)+SUMIF(SAPﾃﾞｰﾀ貼付!$D:$D,科目マスタ!$B$161,SAPﾃﾞｰﾀ貼付!H:H)</f>
        <v>0</v>
      </c>
      <c r="D50" s="100">
        <f>SUMIF(SAPﾃﾞｰﾀ貼付!$D:$D,科目マスタ!$B$30,SAPﾃﾞｰﾀ貼付!I:I)+SUMIF(SAPﾃﾞｰﾀ貼付!$D:$D,科目マスタ!$B$161,SAPﾃﾞｰﾀ貼付!I:I)</f>
        <v>0</v>
      </c>
      <c r="E50" s="101">
        <f>SUMIF(SAPﾃﾞｰﾀ貼付!$D:$D,科目マスタ!$B$30,SAPﾃﾞｰﾀ貼付!J:J)+SUMIF(SAPﾃﾞｰﾀ貼付!$D:$D,科目マスタ!$B$161,SAPﾃﾞｰﾀ貼付!J:J)</f>
        <v>0</v>
      </c>
      <c r="F50" s="99">
        <f>SUMIF(SAPﾃﾞｰﾀ貼付!$D:$D,科目マスタ!$B$30,SAPﾃﾞｰﾀ貼付!K:K)+SUMIF(SAPﾃﾞｰﾀ貼付!$D:$D,科目マスタ!$B$161,SAPﾃﾞｰﾀ貼付!K:K)</f>
        <v>0</v>
      </c>
      <c r="G50" s="101">
        <f>SUMIF(SAPﾃﾞｰﾀ貼付!$D:$D,科目マスタ!$B$30,SAPﾃﾞｰﾀ貼付!L:L)+SUMIF(SAPﾃﾞｰﾀ貼付!$D:$D,科目マスタ!$B$161,SAPﾃﾞｰﾀ貼付!L:L)</f>
        <v>0</v>
      </c>
      <c r="H50" s="99">
        <f>SUMIF(SAPﾃﾞｰﾀ貼付!$D:$D,科目マスタ!$B$30,SAPﾃﾞｰﾀ貼付!M:M)+SUMIF(SAPﾃﾞｰﾀ貼付!$D:$D,科目マスタ!$B$161,SAPﾃﾞｰﾀ貼付!M:M)+AT50</f>
        <v>0</v>
      </c>
      <c r="I50" s="100">
        <f>SUMIF(SAPﾃﾞｰﾀ貼付!$D:$D,科目マスタ!$B$30,SAPﾃﾞｰﾀ貼付!N:N)+SUMIF(SAPﾃﾞｰﾀ貼付!$D:$D,科目マスタ!$B$161,SAPﾃﾞｰﾀ貼付!N:N)</f>
        <v>0</v>
      </c>
      <c r="J50" s="100">
        <f>SUMIF(SAPﾃﾞｰﾀ貼付!$D:$D,科目マスタ!$B$30,SAPﾃﾞｰﾀ貼付!O:O)+SUMIF(SAPﾃﾞｰﾀ貼付!$D:$D,科目マスタ!$B$161,SAPﾃﾞｰﾀ貼付!O:O)</f>
        <v>0</v>
      </c>
      <c r="K50" s="102">
        <f>SUMIF(SAPﾃﾞｰﾀ貼付!$D:$D,科目マスタ!$B$30,SAPﾃﾞｰﾀ貼付!P:P)+SUMIF(SAPﾃﾞｰﾀ貼付!$D:$D,科目マスタ!$B$161,SAPﾃﾞｰﾀ貼付!P:P)</f>
        <v>0</v>
      </c>
      <c r="L50" s="100">
        <f>SUMIF(SAPﾃﾞｰﾀ貼付!$D:$D,科目マスタ!$B$30,SAPﾃﾞｰﾀ貼付!Q:Q)+SUMIF(SAPﾃﾞｰﾀ貼付!$D:$D,科目マスタ!$B$161,SAPﾃﾞｰﾀ貼付!Q:Q)</f>
        <v>0</v>
      </c>
      <c r="M50" s="101">
        <f>SUMIF(SAPﾃﾞｰﾀ貼付!$D:$D,科目マスタ!$B$30,SAPﾃﾞｰﾀ貼付!R:R)+SUMIF(SAPﾃﾞｰﾀ貼付!$D:$D,科目マスタ!$B$161,SAPﾃﾞｰﾀ貼付!R:R)</f>
        <v>0</v>
      </c>
      <c r="N50" s="103">
        <f>SUMIF(SAPﾃﾞｰﾀ貼付!$D:$D,科目マスタ!$B$30,SAPﾃﾞｰﾀ貼付!S:S)+SUMIF(SAPﾃﾞｰﾀ貼付!$D:$D,科目マスタ!$B$161,SAPﾃﾞｰﾀ貼付!S:S)</f>
        <v>0</v>
      </c>
      <c r="O50" s="99">
        <f t="shared" si="65"/>
        <v>0</v>
      </c>
      <c r="P50" s="100">
        <f t="shared" si="66"/>
        <v>0</v>
      </c>
      <c r="Q50" s="101">
        <f>SUMIF(SAPﾃﾞｰﾀ貼付!$D:$D,科目マスタ!$B$30,SAPﾃﾞｰﾀ貼付!AC:AC)+SUMIF(SAPﾃﾞｰﾀ貼付!$D:$D,科目マスタ!$B$161,SAPﾃﾞｰﾀ貼付!AC:AC)</f>
        <v>0</v>
      </c>
      <c r="R50" s="99">
        <f>SUMIF(SAPﾃﾞｰﾀ貼付!$D:$D,科目マスタ!$B$30,SAPﾃﾞｰﾀ貼付!AD:AD)+SUMIF(SAPﾃﾞｰﾀ貼付!$D:$D,科目マスタ!$B$161,SAPﾃﾞｰﾀ貼付!AD:AD)</f>
        <v>0</v>
      </c>
      <c r="S50" s="104">
        <f>SUMIF(SAPﾃﾞｰﾀ貼付!$D:$D,科目マスタ!$B$30,SAPﾃﾞｰﾀ貼付!AE:AE)+SUMIF(SAPﾃﾞｰﾀ貼付!$D:$D,科目マスタ!$B$161,SAPﾃﾞｰﾀ貼付!AE:AE)</f>
        <v>0</v>
      </c>
      <c r="T50" s="100">
        <f>SUMIF(SAPﾃﾞｰﾀ貼付!$D:$D,科目マスタ!$B$30,SAPﾃﾞｰﾀ貼付!AF:AF)+SUMIF(SAPﾃﾞｰﾀ貼付!$D:$D,科目マスタ!$B$161,SAPﾃﾞｰﾀ貼付!AF:AF)</f>
        <v>0</v>
      </c>
      <c r="U50" s="100">
        <f>SUMIF(SAPﾃﾞｰﾀ貼付!$D:$D,科目マスタ!$B$30,SAPﾃﾞｰﾀ貼付!AG:AG)+SUMIF(SAPﾃﾞｰﾀ貼付!$D:$D,科目マスタ!$B$161,SAPﾃﾞｰﾀ貼付!AG:AG)</f>
        <v>0</v>
      </c>
      <c r="V50" s="100">
        <f>SUMIF(SAPﾃﾞｰﾀ貼付!$D:$D,科目マスタ!$B$30,SAPﾃﾞｰﾀ貼付!AH:AH)+SUMIF(SAPﾃﾞｰﾀ貼付!$D:$D,科目マスタ!$B$161,SAPﾃﾞｰﾀ貼付!AH:AH)</f>
        <v>0</v>
      </c>
      <c r="W50" s="100">
        <f>SUMIF(SAPﾃﾞｰﾀ貼付!$D:$D,科目マスタ!$B$30,SAPﾃﾞｰﾀ貼付!AI:AI)+SUMIF(SAPﾃﾞｰﾀ貼付!$D:$D,科目マスタ!$B$161,SAPﾃﾞｰﾀ貼付!AI:AI)</f>
        <v>0</v>
      </c>
      <c r="X50" s="100">
        <f>SUMIF(SAPﾃﾞｰﾀ貼付!$D:$D,科目マスタ!$B$30,SAPﾃﾞｰﾀ貼付!AJ:AJ)+SUMIF(SAPﾃﾞｰﾀ貼付!$D:$D,科目マスタ!$B$161,SAPﾃﾞｰﾀ貼付!AJ:AJ)</f>
        <v>0</v>
      </c>
      <c r="Y50" s="100">
        <f>SUMIF(SAPﾃﾞｰﾀ貼付!$D:$D,科目マスタ!$B$30,SAPﾃﾞｰﾀ貼付!AK:AK)+SUMIF(SAPﾃﾞｰﾀ貼付!$D:$D,科目マスタ!$B$161,SAPﾃﾞｰﾀ貼付!AK:AK)</f>
        <v>0</v>
      </c>
      <c r="Z50" s="100">
        <f>SUMIF(SAPﾃﾞｰﾀ貼付!$D:$D,科目マスタ!$B$30,SAPﾃﾞｰﾀ貼付!AL:AL)+SUMIF(SAPﾃﾞｰﾀ貼付!$D:$D,科目マスタ!$B$161,SAPﾃﾞｰﾀ貼付!AL:AL)</f>
        <v>0</v>
      </c>
      <c r="AA50" s="100">
        <f>SUMIF(SAPﾃﾞｰﾀ貼付!$D:$D,科目マスタ!$B$30,SAPﾃﾞｰﾀ貼付!AM:AM)+SUMIF(SAPﾃﾞｰﾀ貼付!$D:$D,科目マスタ!$B$161,SAPﾃﾞｰﾀ貼付!AM:AM)</f>
        <v>0</v>
      </c>
      <c r="AB50" s="100">
        <f>SUMIF(SAPﾃﾞｰﾀ貼付!$D:$D,科目マスタ!$B$30,SAPﾃﾞｰﾀ貼付!AN:AN)+SUMIF(SAPﾃﾞｰﾀ貼付!$D:$D,科目マスタ!$B$161,SAPﾃﾞｰﾀ貼付!AN:AN)</f>
        <v>0</v>
      </c>
      <c r="AC50" s="100">
        <f>SUMIF(SAPﾃﾞｰﾀ貼付!$D:$D,科目マスタ!$B$30,SAPﾃﾞｰﾀ貼付!AO:AO)+SUMIF(SAPﾃﾞｰﾀ貼付!$D:$D,科目マスタ!$B$161,SAPﾃﾞｰﾀ貼付!AO:AO)</f>
        <v>0</v>
      </c>
      <c r="AD50" s="100">
        <f>SUMIF(SAPﾃﾞｰﾀ貼付!$D:$D,科目マスタ!$B$30,SAPﾃﾞｰﾀ貼付!AP:AP)+SUMIF(SAPﾃﾞｰﾀ貼付!$D:$D,科目マスタ!$B$161,SAPﾃﾞｰﾀ貼付!AP:AP)</f>
        <v>0</v>
      </c>
      <c r="AE50" s="100">
        <f>SUMIF(SAPﾃﾞｰﾀ貼付!$D:$D,科目マスタ!$B$30,SAPﾃﾞｰﾀ貼付!AQ:AQ)+SUMIF(SAPﾃﾞｰﾀ貼付!$D:$D,科目マスタ!$B$161,SAPﾃﾞｰﾀ貼付!AQ:AQ)</f>
        <v>0</v>
      </c>
      <c r="AF50" s="101">
        <f>SUMIF(SAPﾃﾞｰﾀ貼付!$D:$D,科目マスタ!$B$30,SAPﾃﾞｰﾀ貼付!AR:AR)+SUMIF(SAPﾃﾞｰﾀ貼付!$D:$D,科目マスタ!$B$161,SAPﾃﾞｰﾀ貼付!AR:AR)</f>
        <v>0</v>
      </c>
      <c r="AG50" s="103">
        <f>SUMIF(SAPﾃﾞｰﾀ貼付!$D:$D,科目マスタ!$B$30,SAPﾃﾞｰﾀ貼付!AT:AT)+SUMIF(SAPﾃﾞｰﾀ貼付!$D:$D,科目マスタ!$B$161,SAPﾃﾞｰﾀ貼付!AT:AT)</f>
        <v>0</v>
      </c>
      <c r="AH50" s="103">
        <f t="shared" si="55"/>
        <v>0</v>
      </c>
      <c r="AI50" s="103">
        <f t="shared" si="56"/>
        <v>0</v>
      </c>
      <c r="AJ50" s="54"/>
      <c r="AK50" s="14">
        <f>SUMIF(SAPﾃﾞｰﾀ貼付!$D:$D,科目マスタ!$B$30,SAPﾃﾞｰﾀ貼付!T:T)+SUMIF(SAPﾃﾞｰﾀ貼付!$D:$D,科目マスタ!$B$161,SAPﾃﾞｰﾀ貼付!T:T)</f>
        <v>0</v>
      </c>
      <c r="AL50" s="5">
        <f>SUMIF(SAPﾃﾞｰﾀ貼付!$D:$D,科目マスタ!$B$30,SAPﾃﾞｰﾀ貼付!U:U)+SUMIF(SAPﾃﾞｰﾀ貼付!$D:$D,科目マスタ!$B$161,SAPﾃﾞｰﾀ貼付!U:U)</f>
        <v>0</v>
      </c>
      <c r="AM50" s="5">
        <f>SUMIF(SAPﾃﾞｰﾀ貼付!$D:$D,科目マスタ!$B$30,SAPﾃﾞｰﾀ貼付!V:V)+SUMIF(SAPﾃﾞｰﾀ貼付!$D:$D,科目マスタ!$B$161,SAPﾃﾞｰﾀ貼付!V:V)</f>
        <v>0</v>
      </c>
      <c r="AN50" s="5">
        <f>SUMIF(SAPﾃﾞｰﾀ貼付!$D:$D,科目マスタ!$B$30,SAPﾃﾞｰﾀ貼付!W:W)+SUMIF(SAPﾃﾞｰﾀ貼付!$D:$D,科目マスタ!$B$161,SAPﾃﾞｰﾀ貼付!W:W)</f>
        <v>0</v>
      </c>
      <c r="AO50" s="5">
        <f>SUMIF(SAPﾃﾞｰﾀ貼付!$D:$D,科目マスタ!$B$30,SAPﾃﾞｰﾀ貼付!X:X)+SUMIF(SAPﾃﾞｰﾀ貼付!$D:$D,科目マスタ!$B$161,SAPﾃﾞｰﾀ貼付!X:X)</f>
        <v>0</v>
      </c>
      <c r="AP50" s="14">
        <f>SUMIF(SAPﾃﾞｰﾀ貼付!$D:$D,科目マスタ!$B$30,SAPﾃﾞｰﾀ貼付!Y:Y)+SUMIF(SAPﾃﾞｰﾀ貼付!$D:$D,科目マスタ!$B$161,SAPﾃﾞｰﾀ貼付!Y:Y)</f>
        <v>0</v>
      </c>
      <c r="AQ50" s="5">
        <f>SUMIF(SAPﾃﾞｰﾀ貼付!$D:$D,科目マスタ!$B$30,SAPﾃﾞｰﾀ貼付!Z:Z)+SUMIF(SAPﾃﾞｰﾀ貼付!$D:$D,科目マスタ!$B$161,SAPﾃﾞｰﾀ貼付!Z:Z)</f>
        <v>0</v>
      </c>
      <c r="AR50" s="5">
        <f>SUMIF(SAPﾃﾞｰﾀ貼付!$D:$D,科目マスタ!$B$30,SAPﾃﾞｰﾀ貼付!AA:AA)+SUMIF(SAPﾃﾞｰﾀ貼付!$D:$D,科目マスタ!$B$161,SAPﾃﾞｰﾀ貼付!AA:AA)</f>
        <v>0</v>
      </c>
      <c r="AS50" s="5">
        <f>SUMIF(SAPﾃﾞｰﾀ貼付!$D:$D,科目マスタ!$B$30,SAPﾃﾞｰﾀ貼付!AB:AB)+SUMIF(SAPﾃﾞｰﾀ貼付!$D:$D,科目マスタ!$B$161,SAPﾃﾞｰﾀ貼付!AB:AB)</f>
        <v>0</v>
      </c>
      <c r="AT50" s="5">
        <f>SUMIF(SAPﾃﾞｰﾀ貼付!$D:$D,科目マスタ!$B$30,SAPﾃﾞｰﾀ貼付!AS:AS)+SUMIF(SAPﾃﾞｰﾀ貼付!$D:$D,科目マスタ!$B$161,SAPﾃﾞｰﾀ貼付!AS:AS)</f>
        <v>0</v>
      </c>
      <c r="AU50" s="5">
        <f>SUMIF(SAPﾃﾞｰﾀ貼付!$D:$D,科目マスタ!$B$30,SAPﾃﾞｰﾀ貼付!AU:AU)+SUMIF(SAPﾃﾞｰﾀ貼付!$D:$D,科目マスタ!$B$161,SAPﾃﾞｰﾀ貼付!AU:AU)</f>
        <v>0</v>
      </c>
      <c r="AV50" s="5">
        <f>SUMIF(SAPﾃﾞｰﾀ貼付!$D:$D,科目マスタ!$B$30,SAPﾃﾞｰﾀ貼付!AV:AV)+SUMIF(SAPﾃﾞｰﾀ貼付!$D:$D,科目マスタ!$B$161,SAPﾃﾞｰﾀ貼付!AV:AV)</f>
        <v>0</v>
      </c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</row>
    <row r="51" spans="1:260">
      <c r="A51" s="42" t="s">
        <v>514</v>
      </c>
      <c r="B51" s="99"/>
      <c r="C51" s="100"/>
      <c r="D51" s="100"/>
      <c r="E51" s="101"/>
      <c r="F51" s="99"/>
      <c r="G51" s="101"/>
      <c r="H51" s="99"/>
      <c r="I51" s="100"/>
      <c r="J51" s="100"/>
      <c r="K51" s="102"/>
      <c r="L51" s="100"/>
      <c r="M51" s="101"/>
      <c r="N51" s="103"/>
      <c r="O51" s="99">
        <f t="shared" si="65"/>
        <v>0</v>
      </c>
      <c r="P51" s="100">
        <f t="shared" si="66"/>
        <v>0</v>
      </c>
      <c r="Q51" s="101"/>
      <c r="R51" s="99"/>
      <c r="S51" s="104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1"/>
      <c r="AG51" s="103"/>
      <c r="AH51" s="103"/>
      <c r="AI51" s="103">
        <f t="shared" si="56"/>
        <v>0</v>
      </c>
      <c r="AJ51" s="53"/>
      <c r="AK51" s="14"/>
      <c r="AL51" s="5"/>
      <c r="AM51" s="5"/>
      <c r="AN51" s="5"/>
      <c r="AO51" s="5"/>
      <c r="AP51" s="14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</row>
    <row r="52" spans="1:260" ht="14.25" thickBot="1">
      <c r="A52" s="44" t="s">
        <v>90</v>
      </c>
      <c r="B52" s="111">
        <f>SUMIF(SAPﾃﾞｰﾀ貼付!$D:$D,科目マスタ!$B$33,SAPﾃﾞｰﾀ貼付!G:G)+SUMIF(SAPﾃﾞｰﾀ貼付!$D:$D,科目マスタ!$B$163,SAPﾃﾞｰﾀ貼付!G:G)</f>
        <v>0</v>
      </c>
      <c r="C52" s="116">
        <f>SUMIF(SAPﾃﾞｰﾀ貼付!$D:$D,科目マスタ!$B$33,SAPﾃﾞｰﾀ貼付!H:H)+SUMIF(SAPﾃﾞｰﾀ貼付!$D:$D,科目マスタ!$B$163,SAPﾃﾞｰﾀ貼付!H:H)</f>
        <v>0</v>
      </c>
      <c r="D52" s="116">
        <f>SUMIF(SAPﾃﾞｰﾀ貼付!$D:$D,科目マスタ!$B$33,SAPﾃﾞｰﾀ貼付!I:I)+SUMIF(SAPﾃﾞｰﾀ貼付!$D:$D,科目マスタ!$B$163,SAPﾃﾞｰﾀ貼付!I:I)</f>
        <v>0</v>
      </c>
      <c r="E52" s="114">
        <f>SUMIF(SAPﾃﾞｰﾀ貼付!$D:$D,科目マスタ!$B$33,SAPﾃﾞｰﾀ貼付!J:J)+SUMIF(SAPﾃﾞｰﾀ貼付!$D:$D,科目マスタ!$B$163,SAPﾃﾞｰﾀ貼付!J:J)</f>
        <v>0</v>
      </c>
      <c r="F52" s="111">
        <f>SUMIF(SAPﾃﾞｰﾀ貼付!$D:$D,科目マスタ!$B$33,SAPﾃﾞｰﾀ貼付!K:K)+SUMIF(SAPﾃﾞｰﾀ貼付!$D:$D,科目マスタ!$B$163,SAPﾃﾞｰﾀ貼付!K:K)</f>
        <v>0</v>
      </c>
      <c r="G52" s="114">
        <f>SUMIF(SAPﾃﾞｰﾀ貼付!$D:$D,科目マスタ!$B$33,SAPﾃﾞｰﾀ貼付!L:L)+SUMIF(SAPﾃﾞｰﾀ貼付!$D:$D,科目マスタ!$B$163,SAPﾃﾞｰﾀ貼付!L:L)</f>
        <v>0</v>
      </c>
      <c r="H52" s="111">
        <f>SUMIF(SAPﾃﾞｰﾀ貼付!$D:$D,科目マスタ!$B$33,SAPﾃﾞｰﾀ貼付!M:M)+SUMIF(SAPﾃﾞｰﾀ貼付!$D:$D,科目マスタ!$B$163,SAPﾃﾞｰﾀ貼付!M:M)+AT52</f>
        <v>180528.3</v>
      </c>
      <c r="I52" s="116">
        <f>SUMIF(SAPﾃﾞｰﾀ貼付!$D:$D,科目マスタ!$B$33,SAPﾃﾞｰﾀ貼付!N:N)+SUMIF(SAPﾃﾞｰﾀ貼付!$D:$D,科目マスタ!$B$163,SAPﾃﾞｰﾀ貼付!N:N)</f>
        <v>0</v>
      </c>
      <c r="J52" s="116">
        <f>SUMIF(SAPﾃﾞｰﾀ貼付!$D:$D,科目マスタ!$B$33,SAPﾃﾞｰﾀ貼付!O:O)+SUMIF(SAPﾃﾞｰﾀ貼付!$D:$D,科目マスタ!$B$163,SAPﾃﾞｰﾀ貼付!O:O)</f>
        <v>0</v>
      </c>
      <c r="K52" s="136">
        <f>SUMIF(SAPﾃﾞｰﾀ貼付!$D:$D,科目マスタ!$B$33,SAPﾃﾞｰﾀ貼付!P:P)+SUMIF(SAPﾃﾞｰﾀ貼付!$D:$D,科目マスタ!$B$163,SAPﾃﾞｰﾀ貼付!P:P)</f>
        <v>0</v>
      </c>
      <c r="L52" s="116">
        <f>SUMIF(SAPﾃﾞｰﾀ貼付!$D:$D,科目マスタ!$B$33,SAPﾃﾞｰﾀ貼付!Q:Q)+SUMIF(SAPﾃﾞｰﾀ貼付!$D:$D,科目マスタ!$B$163,SAPﾃﾞｰﾀ貼付!Q:Q)</f>
        <v>0</v>
      </c>
      <c r="M52" s="114">
        <f>SUMIF(SAPﾃﾞｰﾀ貼付!$D:$D,科目マスタ!$B$33,SAPﾃﾞｰﾀ貼付!R:R)+SUMIF(SAPﾃﾞｰﾀ貼付!$D:$D,科目マスタ!$B$163,SAPﾃﾞｰﾀ貼付!R:R)</f>
        <v>0</v>
      </c>
      <c r="N52" s="117">
        <f>SUMIF(SAPﾃﾞｰﾀ貼付!$D:$D,科目マスタ!$B$33,SAPﾃﾞｰﾀ貼付!S:S)+SUMIF(SAPﾃﾞｰﾀ貼付!$D:$D,科目マスタ!$B$163,SAPﾃﾞｰﾀ貼付!S:S)</f>
        <v>0</v>
      </c>
      <c r="O52" s="111">
        <f t="shared" si="65"/>
        <v>0</v>
      </c>
      <c r="P52" s="116">
        <f t="shared" si="66"/>
        <v>0</v>
      </c>
      <c r="Q52" s="114">
        <f>SUMIF(SAPﾃﾞｰﾀ貼付!$D:$D,科目マスタ!$B$33,SAPﾃﾞｰﾀ貼付!AC:AC)+SUMIF(SAPﾃﾞｰﾀ貼付!$D:$D,科目マスタ!$B$163,SAPﾃﾞｰﾀ貼付!AC:AC)</f>
        <v>0</v>
      </c>
      <c r="R52" s="111">
        <f>SUMIF(SAPﾃﾞｰﾀ貼付!$D:$D,科目マスタ!$B$33,SAPﾃﾞｰﾀ貼付!AD:AD)+SUMIF(SAPﾃﾞｰﾀ貼付!$D:$D,科目マスタ!$B$163,SAPﾃﾞｰﾀ貼付!AD:AD)</f>
        <v>0</v>
      </c>
      <c r="S52" s="112">
        <f>SUMIF(SAPﾃﾞｰﾀ貼付!$D:$D,科目マスタ!$B$33,SAPﾃﾞｰﾀ貼付!AE:AE)+SUMIF(SAPﾃﾞｰﾀ貼付!$D:$D,科目マスタ!$B$163,SAPﾃﾞｰﾀ貼付!AE:AE)</f>
        <v>0</v>
      </c>
      <c r="T52" s="116">
        <f>SUMIF(SAPﾃﾞｰﾀ貼付!$D:$D,科目マスタ!$B$33,SAPﾃﾞｰﾀ貼付!AF:AF)+SUMIF(SAPﾃﾞｰﾀ貼付!$D:$D,科目マスタ!$B$163,SAPﾃﾞｰﾀ貼付!AF:AF)</f>
        <v>0</v>
      </c>
      <c r="U52" s="116">
        <f>SUMIF(SAPﾃﾞｰﾀ貼付!$D:$D,科目マスタ!$B$33,SAPﾃﾞｰﾀ貼付!AG:AG)+SUMIF(SAPﾃﾞｰﾀ貼付!$D:$D,科目マスタ!$B$163,SAPﾃﾞｰﾀ貼付!AG:AG)</f>
        <v>0</v>
      </c>
      <c r="V52" s="116">
        <f>SUMIF(SAPﾃﾞｰﾀ貼付!$D:$D,科目マスタ!$B$33,SAPﾃﾞｰﾀ貼付!AH:AH)+SUMIF(SAPﾃﾞｰﾀ貼付!$D:$D,科目マスタ!$B$163,SAPﾃﾞｰﾀ貼付!AH:AH)</f>
        <v>0</v>
      </c>
      <c r="W52" s="116">
        <f>SUMIF(SAPﾃﾞｰﾀ貼付!$D:$D,科目マスタ!$B$33,SAPﾃﾞｰﾀ貼付!AI:AI)+SUMIF(SAPﾃﾞｰﾀ貼付!$D:$D,科目マスタ!$B$163,SAPﾃﾞｰﾀ貼付!AI:AI)</f>
        <v>0</v>
      </c>
      <c r="X52" s="116">
        <f>SUMIF(SAPﾃﾞｰﾀ貼付!$D:$D,科目マスタ!$B$33,SAPﾃﾞｰﾀ貼付!AJ:AJ)+SUMIF(SAPﾃﾞｰﾀ貼付!$D:$D,科目マスタ!$B$163,SAPﾃﾞｰﾀ貼付!AJ:AJ)</f>
        <v>0</v>
      </c>
      <c r="Y52" s="116">
        <f>SUMIF(SAPﾃﾞｰﾀ貼付!$D:$D,科目マスタ!$B$33,SAPﾃﾞｰﾀ貼付!AK:AK)+SUMIF(SAPﾃﾞｰﾀ貼付!$D:$D,科目マスタ!$B$163,SAPﾃﾞｰﾀ貼付!AK:AK)</f>
        <v>0</v>
      </c>
      <c r="Z52" s="116">
        <f>SUMIF(SAPﾃﾞｰﾀ貼付!$D:$D,科目マスタ!$B$33,SAPﾃﾞｰﾀ貼付!AL:AL)+SUMIF(SAPﾃﾞｰﾀ貼付!$D:$D,科目マスタ!$B$163,SAPﾃﾞｰﾀ貼付!AL:AL)</f>
        <v>82725.39</v>
      </c>
      <c r="AA52" s="116">
        <f>SUMIF(SAPﾃﾞｰﾀ貼付!$D:$D,科目マスタ!$B$33,SAPﾃﾞｰﾀ貼付!AM:AM)+SUMIF(SAPﾃﾞｰﾀ貼付!$D:$D,科目マスタ!$B$163,SAPﾃﾞｰﾀ貼付!AM:AM)</f>
        <v>0</v>
      </c>
      <c r="AB52" s="116">
        <f>SUMIF(SAPﾃﾞｰﾀ貼付!$D:$D,科目マスタ!$B$33,SAPﾃﾞｰﾀ貼付!AN:AN)+SUMIF(SAPﾃﾞｰﾀ貼付!$D:$D,科目マスタ!$B$163,SAPﾃﾞｰﾀ貼付!AN:AN)</f>
        <v>0</v>
      </c>
      <c r="AC52" s="116">
        <f>SUMIF(SAPﾃﾞｰﾀ貼付!$D:$D,科目マスタ!$B$33,SAPﾃﾞｰﾀ貼付!AO:AO)+SUMIF(SAPﾃﾞｰﾀ貼付!$D:$D,科目マスタ!$B$163,SAPﾃﾞｰﾀ貼付!AO:AO)</f>
        <v>0</v>
      </c>
      <c r="AD52" s="116">
        <f>SUMIF(SAPﾃﾞｰﾀ貼付!$D:$D,科目マスタ!$B$33,SAPﾃﾞｰﾀ貼付!AP:AP)+SUMIF(SAPﾃﾞｰﾀ貼付!$D:$D,科目マスタ!$B$163,SAPﾃﾞｰﾀ貼付!AP:AP)</f>
        <v>0</v>
      </c>
      <c r="AE52" s="116">
        <f>SUMIF(SAPﾃﾞｰﾀ貼付!$D:$D,科目マスタ!$B$33,SAPﾃﾞｰﾀ貼付!AQ:AQ)+SUMIF(SAPﾃﾞｰﾀ貼付!$D:$D,科目マスタ!$B$163,SAPﾃﾞｰﾀ貼付!AQ:AQ)</f>
        <v>0</v>
      </c>
      <c r="AF52" s="114">
        <f>SUMIF(SAPﾃﾞｰﾀ貼付!$D:$D,科目マスタ!$B$33,SAPﾃﾞｰﾀ貼付!AR:AR)+SUMIF(SAPﾃﾞｰﾀ貼付!$D:$D,科目マスタ!$B$163,SAPﾃﾞｰﾀ貼付!AR:AR)</f>
        <v>0</v>
      </c>
      <c r="AG52" s="117">
        <f>SUMIF(SAPﾃﾞｰﾀ貼付!$D:$D,科目マスタ!$B$33,SAPﾃﾞｰﾀ貼付!AT:AT)+SUMIF(SAPﾃﾞｰﾀ貼付!$D:$D,科目マスタ!$B$163,SAPﾃﾞｰﾀ貼付!AT:AT)</f>
        <v>0</v>
      </c>
      <c r="AH52" s="117">
        <f t="shared" si="55"/>
        <v>0</v>
      </c>
      <c r="AI52" s="117">
        <f t="shared" si="56"/>
        <v>263253.69</v>
      </c>
      <c r="AJ52" s="54"/>
      <c r="AK52" s="14">
        <f>SUMIF(SAPﾃﾞｰﾀ貼付!$D:$D,科目マスタ!$B$33,SAPﾃﾞｰﾀ貼付!T:T)+SUMIF(SAPﾃﾞｰﾀ貼付!$D:$D,科目マスタ!$B$163,SAPﾃﾞｰﾀ貼付!T:T)</f>
        <v>0</v>
      </c>
      <c r="AL52" s="5">
        <f>SUMIF(SAPﾃﾞｰﾀ貼付!$D:$D,科目マスタ!$B$33,SAPﾃﾞｰﾀ貼付!U:U)+SUMIF(SAPﾃﾞｰﾀ貼付!$D:$D,科目マスタ!$B$163,SAPﾃﾞｰﾀ貼付!U:U)</f>
        <v>0</v>
      </c>
      <c r="AM52" s="5">
        <f>SUMIF(SAPﾃﾞｰﾀ貼付!$D:$D,科目マスタ!$B$33,SAPﾃﾞｰﾀ貼付!V:V)+SUMIF(SAPﾃﾞｰﾀ貼付!$D:$D,科目マスタ!$B$163,SAPﾃﾞｰﾀ貼付!V:V)</f>
        <v>0</v>
      </c>
      <c r="AN52" s="5">
        <f>SUMIF(SAPﾃﾞｰﾀ貼付!$D:$D,科目マスタ!$B$33,SAPﾃﾞｰﾀ貼付!W:W)+SUMIF(SAPﾃﾞｰﾀ貼付!$D:$D,科目マスタ!$B$163,SAPﾃﾞｰﾀ貼付!W:W)</f>
        <v>0</v>
      </c>
      <c r="AO52" s="5">
        <f>SUMIF(SAPﾃﾞｰﾀ貼付!$D:$D,科目マスタ!$B$33,SAPﾃﾞｰﾀ貼付!X:X)+SUMIF(SAPﾃﾞｰﾀ貼付!$D:$D,科目マスタ!$B$163,SAPﾃﾞｰﾀ貼付!X:X)</f>
        <v>0</v>
      </c>
      <c r="AP52" s="14">
        <f>SUMIF(SAPﾃﾞｰﾀ貼付!$D:$D,科目マスタ!$B$33,SAPﾃﾞｰﾀ貼付!Y:Y)+SUMIF(SAPﾃﾞｰﾀ貼付!$D:$D,科目マスタ!$B$163,SAPﾃﾞｰﾀ貼付!Y:Y)</f>
        <v>0</v>
      </c>
      <c r="AQ52" s="5">
        <f>SUMIF(SAPﾃﾞｰﾀ貼付!$D:$D,科目マスタ!$B$33,SAPﾃﾞｰﾀ貼付!Z:Z)+SUMIF(SAPﾃﾞｰﾀ貼付!$D:$D,科目マスタ!$B$163,SAPﾃﾞｰﾀ貼付!Z:Z)</f>
        <v>0</v>
      </c>
      <c r="AR52" s="5">
        <f>SUMIF(SAPﾃﾞｰﾀ貼付!$D:$D,科目マスタ!$B$33,SAPﾃﾞｰﾀ貼付!AA:AA)+SUMIF(SAPﾃﾞｰﾀ貼付!$D:$D,科目マスタ!$B$163,SAPﾃﾞｰﾀ貼付!AA:AA)</f>
        <v>0</v>
      </c>
      <c r="AS52" s="5">
        <f>SUMIF(SAPﾃﾞｰﾀ貼付!$D:$D,科目マスタ!$B$33,SAPﾃﾞｰﾀ貼付!AB:AB)+SUMIF(SAPﾃﾞｰﾀ貼付!$D:$D,科目マスタ!$B$163,SAPﾃﾞｰﾀ貼付!AB:AB)</f>
        <v>0</v>
      </c>
      <c r="AT52" s="5">
        <f>SUMIF(SAPﾃﾞｰﾀ貼付!$D:$D,科目マスタ!$B$33,SAPﾃﾞｰﾀ貼付!AS:AS)+SUMIF(SAPﾃﾞｰﾀ貼付!$D:$D,科目マスタ!$B$163,SAPﾃﾞｰﾀ貼付!AS:AS)</f>
        <v>0</v>
      </c>
      <c r="AU52" s="5">
        <f>SUMIF(SAPﾃﾞｰﾀ貼付!$D:$D,科目マスタ!$B$33,SAPﾃﾞｰﾀ貼付!AU:AU)+SUMIF(SAPﾃﾞｰﾀ貼付!$D:$D,科目マスタ!$B$163,SAPﾃﾞｰﾀ貼付!AU:AU)</f>
        <v>0</v>
      </c>
      <c r="AV52" s="5">
        <f>SUMIF(SAPﾃﾞｰﾀ貼付!$D:$D,科目マスタ!$B$33,SAPﾃﾞｰﾀ貼付!AV:AV)+SUMIF(SAPﾃﾞｰﾀ貼付!$D:$D,科目マスタ!$B$163,SAPﾃﾞｰﾀ貼付!AV:AV)</f>
        <v>0</v>
      </c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</row>
    <row r="53" spans="1:260" ht="15" thickBot="1">
      <c r="A53" s="50" t="s">
        <v>91</v>
      </c>
      <c r="B53" s="79">
        <f>SUM(B47:B52)</f>
        <v>16814.900000000001</v>
      </c>
      <c r="C53" s="80">
        <f t="shared" ref="C53:AH53" si="67">SUM(C47:C52)</f>
        <v>0</v>
      </c>
      <c r="D53" s="80">
        <f t="shared" si="67"/>
        <v>0</v>
      </c>
      <c r="E53" s="81">
        <f t="shared" si="67"/>
        <v>0</v>
      </c>
      <c r="F53" s="79">
        <f t="shared" si="67"/>
        <v>0</v>
      </c>
      <c r="G53" s="82">
        <f t="shared" si="67"/>
        <v>63226.41</v>
      </c>
      <c r="H53" s="79">
        <f t="shared" si="67"/>
        <v>180528.3</v>
      </c>
      <c r="I53" s="80">
        <f t="shared" si="67"/>
        <v>0</v>
      </c>
      <c r="J53" s="80">
        <f t="shared" si="67"/>
        <v>0</v>
      </c>
      <c r="K53" s="83">
        <f t="shared" si="67"/>
        <v>0</v>
      </c>
      <c r="L53" s="80">
        <f t="shared" si="67"/>
        <v>0</v>
      </c>
      <c r="M53" s="82">
        <f t="shared" si="67"/>
        <v>0</v>
      </c>
      <c r="N53" s="84">
        <f t="shared" si="67"/>
        <v>0</v>
      </c>
      <c r="O53" s="79">
        <f t="shared" si="67"/>
        <v>0</v>
      </c>
      <c r="P53" s="80">
        <f t="shared" si="67"/>
        <v>0</v>
      </c>
      <c r="Q53" s="82">
        <f t="shared" ref="Q53:R53" si="68">SUM(Q47:Q52)</f>
        <v>0</v>
      </c>
      <c r="R53" s="79">
        <f t="shared" si="68"/>
        <v>0</v>
      </c>
      <c r="S53" s="85">
        <f t="shared" ref="S53" si="69">SUM(S47:S52)</f>
        <v>0</v>
      </c>
      <c r="T53" s="80">
        <f t="shared" ref="T53:AF53" si="70">SUM(T47:T52)</f>
        <v>0</v>
      </c>
      <c r="U53" s="80">
        <f t="shared" si="70"/>
        <v>0</v>
      </c>
      <c r="V53" s="80">
        <f t="shared" si="70"/>
        <v>0</v>
      </c>
      <c r="W53" s="80">
        <f t="shared" si="70"/>
        <v>0</v>
      </c>
      <c r="X53" s="80">
        <f t="shared" si="70"/>
        <v>0</v>
      </c>
      <c r="Y53" s="80">
        <f t="shared" si="70"/>
        <v>0</v>
      </c>
      <c r="Z53" s="80">
        <f t="shared" si="70"/>
        <v>141311.91999999998</v>
      </c>
      <c r="AA53" s="80">
        <f t="shared" si="70"/>
        <v>0</v>
      </c>
      <c r="AB53" s="80">
        <f t="shared" si="70"/>
        <v>0</v>
      </c>
      <c r="AC53" s="80">
        <f t="shared" si="70"/>
        <v>0</v>
      </c>
      <c r="AD53" s="80">
        <f t="shared" si="70"/>
        <v>0</v>
      </c>
      <c r="AE53" s="80">
        <f t="shared" si="70"/>
        <v>0</v>
      </c>
      <c r="AF53" s="82">
        <f t="shared" si="70"/>
        <v>0</v>
      </c>
      <c r="AG53" s="84">
        <f t="shared" ref="AG53" si="71">SUM(AG47:AG52)</f>
        <v>0</v>
      </c>
      <c r="AH53" s="84">
        <f t="shared" si="67"/>
        <v>0</v>
      </c>
      <c r="AI53" s="84">
        <f t="shared" si="56"/>
        <v>401881.52999999997</v>
      </c>
      <c r="AJ53" s="54"/>
      <c r="AK53" s="14">
        <f t="shared" ref="AK53:AS53" si="72">SUM(AK47:AK52)</f>
        <v>0</v>
      </c>
      <c r="AL53" s="5">
        <f t="shared" si="72"/>
        <v>0</v>
      </c>
      <c r="AM53" s="5">
        <f t="shared" si="72"/>
        <v>0</v>
      </c>
      <c r="AN53" s="5">
        <f t="shared" si="72"/>
        <v>0</v>
      </c>
      <c r="AO53" s="5">
        <f t="shared" si="72"/>
        <v>0</v>
      </c>
      <c r="AP53" s="14">
        <f t="shared" si="72"/>
        <v>0</v>
      </c>
      <c r="AQ53" s="5">
        <f t="shared" si="72"/>
        <v>0</v>
      </c>
      <c r="AR53" s="5">
        <f t="shared" si="72"/>
        <v>0</v>
      </c>
      <c r="AS53" s="5">
        <f t="shared" si="72"/>
        <v>0</v>
      </c>
      <c r="AT53" s="5">
        <f t="shared" ref="AT53:AU53" si="73">SUM(AT47:AT52)</f>
        <v>0</v>
      </c>
      <c r="AU53" s="5">
        <f t="shared" si="73"/>
        <v>0</v>
      </c>
      <c r="AV53" s="5">
        <f t="shared" ref="AV53" si="74">SUM(AV47:AV52)</f>
        <v>0</v>
      </c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</row>
    <row r="54" spans="1:260">
      <c r="A54" s="41" t="s">
        <v>92</v>
      </c>
      <c r="B54" s="93">
        <f>SUMIF(SAPﾃﾞｰﾀ貼付!$D:$D,科目マスタ!$B$36,SAPﾃﾞｰﾀ貼付!G:G)+SUMIF(SAPﾃﾞｰﾀ貼付!$D:$D,科目マスタ!$B$38,SAPﾃﾞｰﾀ貼付!G:G)+SUMIF(SAPﾃﾞｰﾀ貼付!$D:$D,科目マスタ!$B$145,SAPﾃﾞｰﾀ貼付!G:G)+SUMIF(SAPﾃﾞｰﾀ貼付!$D:$D,科目マスタ!$B$147,SAPﾃﾞｰﾀ貼付!G:G)</f>
        <v>10301.870000000001</v>
      </c>
      <c r="C54" s="94">
        <f>SUMIF(SAPﾃﾞｰﾀ貼付!$D:$D,科目マスタ!$B$36,SAPﾃﾞｰﾀ貼付!H:H)+SUMIF(SAPﾃﾞｰﾀ貼付!$D:$D,科目マスタ!$B$38,SAPﾃﾞｰﾀ貼付!H:H)+SUMIF(SAPﾃﾞｰﾀ貼付!$D:$D,科目マスタ!$B$145,SAPﾃﾞｰﾀ貼付!H:H)+SUMIF(SAPﾃﾞｰﾀ貼付!$D:$D,科目マスタ!$B$147,SAPﾃﾞｰﾀ貼付!H:H)</f>
        <v>12187.32</v>
      </c>
      <c r="D54" s="94">
        <f>SUMIF(SAPﾃﾞｰﾀ貼付!$D:$D,科目マスタ!$B$36,SAPﾃﾞｰﾀ貼付!I:I)+SUMIF(SAPﾃﾞｰﾀ貼付!$D:$D,科目マスタ!$B$38,SAPﾃﾞｰﾀ貼付!I:I)+SUMIF(SAPﾃﾞｰﾀ貼付!$D:$D,科目マスタ!$B$145,SAPﾃﾞｰﾀ貼付!I:I)+SUMIF(SAPﾃﾞｰﾀ貼付!$D:$D,科目マスタ!$B$147,SAPﾃﾞｰﾀ貼付!I:I)</f>
        <v>2166.42</v>
      </c>
      <c r="E54" s="95">
        <f>SUMIF(SAPﾃﾞｰﾀ貼付!$D:$D,科目マスタ!$B$36,SAPﾃﾞｰﾀ貼付!J:J)+SUMIF(SAPﾃﾞｰﾀ貼付!$D:$D,科目マスタ!$B$38,SAPﾃﾞｰﾀ貼付!J:J)+SUMIF(SAPﾃﾞｰﾀ貼付!$D:$D,科目マスタ!$B$145,SAPﾃﾞｰﾀ貼付!J:J)+SUMIF(SAPﾃﾞｰﾀ貼付!$D:$D,科目マスタ!$B$147,SAPﾃﾞｰﾀ貼付!J:J)</f>
        <v>0</v>
      </c>
      <c r="F54" s="93">
        <f>SUMIF(SAPﾃﾞｰﾀ貼付!$D:$D,科目マスタ!$B$36,SAPﾃﾞｰﾀ貼付!K:K)+SUMIF(SAPﾃﾞｰﾀ貼付!$D:$D,科目マスタ!$B$38,SAPﾃﾞｰﾀ貼付!K:K)+SUMIF(SAPﾃﾞｰﾀ貼付!$D:$D,科目マスタ!$B$145,SAPﾃﾞｰﾀ貼付!K:K)+SUMIF(SAPﾃﾞｰﾀ貼付!$D:$D,科目マスタ!$B$147,SAPﾃﾞｰﾀ貼付!K:K)</f>
        <v>938.61</v>
      </c>
      <c r="G54" s="95">
        <f>SUMIF(SAPﾃﾞｰﾀ貼付!$D:$D,科目マスタ!$B$36,SAPﾃﾞｰﾀ貼付!L:L)+SUMIF(SAPﾃﾞｰﾀ貼付!$D:$D,科目マスタ!$B$38,SAPﾃﾞｰﾀ貼付!L:L)+SUMIF(SAPﾃﾞｰﾀ貼付!$D:$D,科目マスタ!$B$145,SAPﾃﾞｰﾀ貼付!L:L)+SUMIF(SAPﾃﾞｰﾀ貼付!$D:$D,科目マスタ!$B$147,SAPﾃﾞｰﾀ貼付!L:L)</f>
        <v>22273.09</v>
      </c>
      <c r="H54" s="93">
        <f>SUMIF(SAPﾃﾞｰﾀ貼付!$D:$D,科目マスタ!$B$36,SAPﾃﾞｰﾀ貼付!M:M)+SUMIF(SAPﾃﾞｰﾀ貼付!$D:$D,科目マスタ!$B$38,SAPﾃﾞｰﾀ貼付!M:M)+SUMIF(SAPﾃﾞｰﾀ貼付!$D:$D,科目マスタ!$B$145,SAPﾃﾞｰﾀ貼付!M:M)+SUMIF(SAPﾃﾞｰﾀ貼付!$D:$D,科目マスタ!$B$147,SAPﾃﾞｰﾀ貼付!M:M)+AT54</f>
        <v>146650.53000000003</v>
      </c>
      <c r="I54" s="94">
        <f>SUMIF(SAPﾃﾞｰﾀ貼付!$D:$D,科目マスタ!$B$36,SAPﾃﾞｰﾀ貼付!N:N)+SUMIF(SAPﾃﾞｰﾀ貼付!$D:$D,科目マスタ!$B$38,SAPﾃﾞｰﾀ貼付!N:N)+SUMIF(SAPﾃﾞｰﾀ貼付!$D:$D,科目マスタ!$B$145,SAPﾃﾞｰﾀ貼付!N:N)+SUMIF(SAPﾃﾞｰﾀ貼付!$D:$D,科目マスタ!$B$147,SAPﾃﾞｰﾀ貼付!N:N)</f>
        <v>0</v>
      </c>
      <c r="J54" s="94">
        <f>SUMIF(SAPﾃﾞｰﾀ貼付!$D:$D,科目マスタ!$B$36,SAPﾃﾞｰﾀ貼付!O:O)+SUMIF(SAPﾃﾞｰﾀ貼付!$D:$D,科目マスタ!$B$38,SAPﾃﾞｰﾀ貼付!O:O)+SUMIF(SAPﾃﾞｰﾀ貼付!$D:$D,科目マスタ!$B$145,SAPﾃﾞｰﾀ貼付!O:O)+SUMIF(SAPﾃﾞｰﾀ貼付!$D:$D,科目マスタ!$B$147,SAPﾃﾞｰﾀ貼付!O:O)</f>
        <v>50432.42</v>
      </c>
      <c r="K54" s="96">
        <f>SUMIF(SAPﾃﾞｰﾀ貼付!$D:$D,科目マスタ!$B$36,SAPﾃﾞｰﾀ貼付!P:P)+SUMIF(SAPﾃﾞｰﾀ貼付!$D:$D,科目マスタ!$B$38,SAPﾃﾞｰﾀ貼付!P:P)+SUMIF(SAPﾃﾞｰﾀ貼付!$D:$D,科目マスタ!$B$145,SAPﾃﾞｰﾀ貼付!P:P)+SUMIF(SAPﾃﾞｰﾀ貼付!$D:$D,科目マスタ!$B$147,SAPﾃﾞｰﾀ貼付!P:P)</f>
        <v>6141.25</v>
      </c>
      <c r="L54" s="94">
        <f>SUMIF(SAPﾃﾞｰﾀ貼付!$D:$D,科目マスタ!$B$36,SAPﾃﾞｰﾀ貼付!Q:Q)+SUMIF(SAPﾃﾞｰﾀ貼付!$D:$D,科目マスタ!$B$38,SAPﾃﾞｰﾀ貼付!Q:Q)+SUMIF(SAPﾃﾞｰﾀ貼付!$D:$D,科目マスタ!$B$145,SAPﾃﾞｰﾀ貼付!Q:Q)+SUMIF(SAPﾃﾞｰﾀ貼付!$D:$D,科目マスタ!$B$147,SAPﾃﾞｰﾀ貼付!Q:Q)</f>
        <v>0</v>
      </c>
      <c r="M54" s="95">
        <f>SUMIF(SAPﾃﾞｰﾀ貼付!$D:$D,科目マスタ!$B$36,SAPﾃﾞｰﾀ貼付!R:R)+SUMIF(SAPﾃﾞｰﾀ貼付!$D:$D,科目マスタ!$B$38,SAPﾃﾞｰﾀ貼付!R:R)+SUMIF(SAPﾃﾞｰﾀ貼付!$D:$D,科目マスタ!$B$145,SAPﾃﾞｰﾀ貼付!R:R)+SUMIF(SAPﾃﾞｰﾀ貼付!$D:$D,科目マスタ!$B$147,SAPﾃﾞｰﾀ貼付!R:R)</f>
        <v>0</v>
      </c>
      <c r="N54" s="97">
        <f>SUMIF(SAPﾃﾞｰﾀ貼付!$D:$D,科目マスタ!$B$36,SAPﾃﾞｰﾀ貼付!S:S)+SUMIF(SAPﾃﾞｰﾀ貼付!$D:$D,科目マスタ!$B$38,SAPﾃﾞｰﾀ貼付!S:S)+SUMIF(SAPﾃﾞｰﾀ貼付!$D:$D,科目マスタ!$B$145,SAPﾃﾞｰﾀ貼付!S:S)+SUMIF(SAPﾃﾞｰﾀ貼付!$D:$D,科目マスタ!$B$147,SAPﾃﾞｰﾀ貼付!S:S)</f>
        <v>0</v>
      </c>
      <c r="O54" s="93">
        <f t="shared" ref="O54:O57" si="75">AK54+AL54+AM54+AN54+AO54</f>
        <v>15053.25</v>
      </c>
      <c r="P54" s="94">
        <f t="shared" ref="P54:P57" si="76">AP54+AQ54+AR54+AS54</f>
        <v>504.43</v>
      </c>
      <c r="Q54" s="95">
        <f>SUMIF(SAPﾃﾞｰﾀ貼付!$D:$D,科目マスタ!$B$36,SAPﾃﾞｰﾀ貼付!AC:AC)+SUMIF(SAPﾃﾞｰﾀ貼付!$D:$D,科目マスタ!$B$38,SAPﾃﾞｰﾀ貼付!AC:AC)+SUMIF(SAPﾃﾞｰﾀ貼付!$D:$D,科目マスタ!$B$145,SAPﾃﾞｰﾀ貼付!AC:AC)+SUMIF(SAPﾃﾞｰﾀ貼付!$D:$D,科目マスタ!$B$147,SAPﾃﾞｰﾀ貼付!AC:AC)</f>
        <v>64.89</v>
      </c>
      <c r="R54" s="93">
        <f>SUMIF(SAPﾃﾞｰﾀ貼付!$D:$D,科目マスタ!$B$36,SAPﾃﾞｰﾀ貼付!AD:AD)+SUMIF(SAPﾃﾞｰﾀ貼付!$D:$D,科目マスタ!$B$38,SAPﾃﾞｰﾀ貼付!AD:AD)+SUMIF(SAPﾃﾞｰﾀ貼付!$D:$D,科目マスタ!$B$145,SAPﾃﾞｰﾀ貼付!AD:AD)+SUMIF(SAPﾃﾞｰﾀ貼付!$D:$D,科目マスタ!$B$147,SAPﾃﾞｰﾀ貼付!AD:AD)</f>
        <v>423.25</v>
      </c>
      <c r="S54" s="98">
        <f>SUMIF(SAPﾃﾞｰﾀ貼付!$D:$D,科目マスタ!$B$36,SAPﾃﾞｰﾀ貼付!AE:AE)+SUMIF(SAPﾃﾞｰﾀ貼付!$D:$D,科目マスタ!$B$38,SAPﾃﾞｰﾀ貼付!AE:AE)+SUMIF(SAPﾃﾞｰﾀ貼付!$D:$D,科目マスタ!$B$145,SAPﾃﾞｰﾀ貼付!AE:AE)+SUMIF(SAPﾃﾞｰﾀ貼付!$D:$D,科目マスタ!$B$147,SAPﾃﾞｰﾀ貼付!AE:AE)</f>
        <v>0</v>
      </c>
      <c r="T54" s="94">
        <f>SUMIF(SAPﾃﾞｰﾀ貼付!$D:$D,科目マスタ!$B$36,SAPﾃﾞｰﾀ貼付!AF:AF)+SUMIF(SAPﾃﾞｰﾀ貼付!$D:$D,科目マスタ!$B$38,SAPﾃﾞｰﾀ貼付!AF:AF)+SUMIF(SAPﾃﾞｰﾀ貼付!$D:$D,科目マスタ!$B$145,SAPﾃﾞｰﾀ貼付!AF:AF)+SUMIF(SAPﾃﾞｰﾀ貼付!$D:$D,科目マスタ!$B$147,SAPﾃﾞｰﾀ貼付!AF:AF)</f>
        <v>1507.6</v>
      </c>
      <c r="U54" s="94">
        <f>SUMIF(SAPﾃﾞｰﾀ貼付!$D:$D,科目マスタ!$B$36,SAPﾃﾞｰﾀ貼付!AG:AG)+SUMIF(SAPﾃﾞｰﾀ貼付!$D:$D,科目マスタ!$B$38,SAPﾃﾞｰﾀ貼付!AG:AG)+SUMIF(SAPﾃﾞｰﾀ貼付!$D:$D,科目マスタ!$B$145,SAPﾃﾞｰﾀ貼付!AG:AG)+SUMIF(SAPﾃﾞｰﾀ貼付!$D:$D,科目マスタ!$B$147,SAPﾃﾞｰﾀ貼付!AG:AG)</f>
        <v>44427.91</v>
      </c>
      <c r="V54" s="94">
        <f>SUMIF(SAPﾃﾞｰﾀ貼付!$D:$D,科目マスタ!$B$36,SAPﾃﾞｰﾀ貼付!AH:AH)+SUMIF(SAPﾃﾞｰﾀ貼付!$D:$D,科目マスタ!$B$38,SAPﾃﾞｰﾀ貼付!AH:AH)+SUMIF(SAPﾃﾞｰﾀ貼付!$D:$D,科目マスタ!$B$145,SAPﾃﾞｰﾀ貼付!AH:AH)+SUMIF(SAPﾃﾞｰﾀ貼付!$D:$D,科目マスタ!$B$147,SAPﾃﾞｰﾀ貼付!AH:AH)</f>
        <v>27877.49</v>
      </c>
      <c r="W54" s="94">
        <f>SUMIF(SAPﾃﾞｰﾀ貼付!$D:$D,科目マスタ!$B$36,SAPﾃﾞｰﾀ貼付!AI:AI)+SUMIF(SAPﾃﾞｰﾀ貼付!$D:$D,科目マスタ!$B$38,SAPﾃﾞｰﾀ貼付!AI:AI)+SUMIF(SAPﾃﾞｰﾀ貼付!$D:$D,科目マスタ!$B$145,SAPﾃﾞｰﾀ貼付!AI:AI)+SUMIF(SAPﾃﾞｰﾀ貼付!$D:$D,科目マスタ!$B$147,SAPﾃﾞｰﾀ貼付!AI:AI)</f>
        <v>3261.85</v>
      </c>
      <c r="X54" s="94">
        <f>SUMIF(SAPﾃﾞｰﾀ貼付!$D:$D,科目マスタ!$B$36,SAPﾃﾞｰﾀ貼付!AJ:AJ)+SUMIF(SAPﾃﾞｰﾀ貼付!$D:$D,科目マスタ!$B$38,SAPﾃﾞｰﾀ貼付!AJ:AJ)+SUMIF(SAPﾃﾞｰﾀ貼付!$D:$D,科目マスタ!$B$145,SAPﾃﾞｰﾀ貼付!AJ:AJ)+SUMIF(SAPﾃﾞｰﾀ貼付!$D:$D,科目マスタ!$B$147,SAPﾃﾞｰﾀ貼付!AJ:AJ)</f>
        <v>109.18</v>
      </c>
      <c r="Y54" s="94">
        <f>SUMIF(SAPﾃﾞｰﾀ貼付!$D:$D,科目マスタ!$B$36,SAPﾃﾞｰﾀ貼付!AK:AK)+SUMIF(SAPﾃﾞｰﾀ貼付!$D:$D,科目マスタ!$B$38,SAPﾃﾞｰﾀ貼付!AK:AK)+SUMIF(SAPﾃﾞｰﾀ貼付!$D:$D,科目マスタ!$B$145,SAPﾃﾞｰﾀ貼付!AK:AK)+SUMIF(SAPﾃﾞｰﾀ貼付!$D:$D,科目マスタ!$B$147,SAPﾃﾞｰﾀ貼付!AK:AK)</f>
        <v>0</v>
      </c>
      <c r="Z54" s="94">
        <f>SUMIF(SAPﾃﾞｰﾀ貼付!$D:$D,科目マスタ!$B$36,SAPﾃﾞｰﾀ貼付!AL:AL)+SUMIF(SAPﾃﾞｰﾀ貼付!$D:$D,科目マスタ!$B$38,SAPﾃﾞｰﾀ貼付!AL:AL)+SUMIF(SAPﾃﾞｰﾀ貼付!$D:$D,科目マスタ!$B$145,SAPﾃﾞｰﾀ貼付!AL:AL)+SUMIF(SAPﾃﾞｰﾀ貼付!$D:$D,科目マスタ!$B$147,SAPﾃﾞｰﾀ貼付!AL:AL)</f>
        <v>26431.53</v>
      </c>
      <c r="AA54" s="94">
        <f>SUMIF(SAPﾃﾞｰﾀ貼付!$D:$D,科目マスタ!$B$36,SAPﾃﾞｰﾀ貼付!AM:AM)+SUMIF(SAPﾃﾞｰﾀ貼付!$D:$D,科目マスタ!$B$38,SAPﾃﾞｰﾀ貼付!AM:AM)+SUMIF(SAPﾃﾞｰﾀ貼付!$D:$D,科目マスタ!$B$145,SAPﾃﾞｰﾀ貼付!AM:AM)+SUMIF(SAPﾃﾞｰﾀ貼付!$D:$D,科目マスタ!$B$147,SAPﾃﾞｰﾀ貼付!AM:AM)</f>
        <v>0</v>
      </c>
      <c r="AB54" s="94">
        <f>SUMIF(SAPﾃﾞｰﾀ貼付!$D:$D,科目マスタ!$B$36,SAPﾃﾞｰﾀ貼付!AN:AN)+SUMIF(SAPﾃﾞｰﾀ貼付!$D:$D,科目マスタ!$B$38,SAPﾃﾞｰﾀ貼付!AN:AN)+SUMIF(SAPﾃﾞｰﾀ貼付!$D:$D,科目マスタ!$B$145,SAPﾃﾞｰﾀ貼付!AN:AN)+SUMIF(SAPﾃﾞｰﾀ貼付!$D:$D,科目マスタ!$B$147,SAPﾃﾞｰﾀ貼付!AN:AN)</f>
        <v>7861.03</v>
      </c>
      <c r="AC54" s="94">
        <f>SUMIF(SAPﾃﾞｰﾀ貼付!$D:$D,科目マスタ!$B$36,SAPﾃﾞｰﾀ貼付!AO:AO)+SUMIF(SAPﾃﾞｰﾀ貼付!$D:$D,科目マスタ!$B$38,SAPﾃﾞｰﾀ貼付!AO:AO)+SUMIF(SAPﾃﾞｰﾀ貼付!$D:$D,科目マスタ!$B$145,SAPﾃﾞｰﾀ貼付!AO:AO)+SUMIF(SAPﾃﾞｰﾀ貼付!$D:$D,科目マスタ!$B$147,SAPﾃﾞｰﾀ貼付!AO:AO)</f>
        <v>211647.09999999998</v>
      </c>
      <c r="AD54" s="94">
        <f>SUMIF(SAPﾃﾞｰﾀ貼付!$D:$D,科目マスタ!$B$36,SAPﾃﾞｰﾀ貼付!AP:AP)+SUMIF(SAPﾃﾞｰﾀ貼付!$D:$D,科目マスタ!$B$38,SAPﾃﾞｰﾀ貼付!AP:AP)+SUMIF(SAPﾃﾞｰﾀ貼付!$D:$D,科目マスタ!$B$145,SAPﾃﾞｰﾀ貼付!AP:AP)+SUMIF(SAPﾃﾞｰﾀ貼付!$D:$D,科目マスタ!$B$147,SAPﾃﾞｰﾀ貼付!AP:AP)</f>
        <v>1107.49</v>
      </c>
      <c r="AE54" s="94">
        <f>SUMIF(SAPﾃﾞｰﾀ貼付!$D:$D,科目マスタ!$B$36,SAPﾃﾞｰﾀ貼付!AQ:AQ)+SUMIF(SAPﾃﾞｰﾀ貼付!$D:$D,科目マスタ!$B$38,SAPﾃﾞｰﾀ貼付!AQ:AQ)+SUMIF(SAPﾃﾞｰﾀ貼付!$D:$D,科目マスタ!$B$145,SAPﾃﾞｰﾀ貼付!AQ:AQ)+SUMIF(SAPﾃﾞｰﾀ貼付!$D:$D,科目マスタ!$B$147,SAPﾃﾞｰﾀ貼付!AQ:AQ)</f>
        <v>328.83</v>
      </c>
      <c r="AF54" s="95">
        <f>SUMIF(SAPﾃﾞｰﾀ貼付!$D:$D,科目マスタ!$B$36,SAPﾃﾞｰﾀ貼付!AR:AR)+SUMIF(SAPﾃﾞｰﾀ貼付!$D:$D,科目マスタ!$B$38,SAPﾃﾞｰﾀ貼付!AR:AR)+SUMIF(SAPﾃﾞｰﾀ貼付!$D:$D,科目マスタ!$B$145,SAPﾃﾞｰﾀ貼付!AR:AR)+SUMIF(SAPﾃﾞｰﾀ貼付!$D:$D,科目マスタ!$B$147,SAPﾃﾞｰﾀ貼付!AR:AR)</f>
        <v>0</v>
      </c>
      <c r="AG54" s="97">
        <f>SUMIF(SAPﾃﾞｰﾀ貼付!$D:$D,科目マスタ!$B$36,SAPﾃﾞｰﾀ貼付!AT:AT)+SUMIF(SAPﾃﾞｰﾀ貼付!$D:$D,科目マスタ!$B$38,SAPﾃﾞｰﾀ貼付!AT:AT)+SUMIF(SAPﾃﾞｰﾀ貼付!$D:$D,科目マスタ!$B$145,SAPﾃﾞｰﾀ貼付!AT:AT)+SUMIF(SAPﾃﾞｰﾀ貼付!$D:$D,科目マスタ!$B$147,SAPﾃﾞｰﾀ貼付!AT:AT)</f>
        <v>10350.290000000001</v>
      </c>
      <c r="AH54" s="97">
        <f t="shared" si="55"/>
        <v>432.37</v>
      </c>
      <c r="AI54" s="97">
        <f t="shared" si="56"/>
        <v>602479.99999999988</v>
      </c>
      <c r="AJ54" s="54"/>
      <c r="AK54" s="14">
        <f>SUMIF(SAPﾃﾞｰﾀ貼付!$D:$D,科目マスタ!$B$36,SAPﾃﾞｰﾀ貼付!T:T)+SUMIF(SAPﾃﾞｰﾀ貼付!$D:$D,科目マスタ!$B$38,SAPﾃﾞｰﾀ貼付!T:T)+SUMIF(SAPﾃﾞｰﾀ貼付!$D:$D,科目マスタ!$B$145,SAPﾃﾞｰﾀ貼付!T:T)+SUMIF(SAPﾃﾞｰﾀ貼付!$D:$D,科目マスタ!$B$147,SAPﾃﾞｰﾀ貼付!T:T)</f>
        <v>5512.16</v>
      </c>
      <c r="AL54" s="5">
        <f>SUMIF(SAPﾃﾞｰﾀ貼付!$D:$D,科目マスタ!$B$36,SAPﾃﾞｰﾀ貼付!U:U)+SUMIF(SAPﾃﾞｰﾀ貼付!$D:$D,科目マスタ!$B$38,SAPﾃﾞｰﾀ貼付!U:U)+SUMIF(SAPﾃﾞｰﾀ貼付!$D:$D,科目マスタ!$B$145,SAPﾃﾞｰﾀ貼付!U:U)+SUMIF(SAPﾃﾞｰﾀ貼付!$D:$D,科目マスタ!$B$147,SAPﾃﾞｰﾀ貼付!U:U)</f>
        <v>0</v>
      </c>
      <c r="AM54" s="5">
        <f>SUMIF(SAPﾃﾞｰﾀ貼付!$D:$D,科目マスタ!$B$36,SAPﾃﾞｰﾀ貼付!V:V)+SUMIF(SAPﾃﾞｰﾀ貼付!$D:$D,科目マスタ!$B$38,SAPﾃﾞｰﾀ貼付!V:V)+SUMIF(SAPﾃﾞｰﾀ貼付!$D:$D,科目マスタ!$B$145,SAPﾃﾞｰﾀ貼付!V:V)+SUMIF(SAPﾃﾞｰﾀ貼付!$D:$D,科目マスタ!$B$147,SAPﾃﾞｰﾀ貼付!V:V)</f>
        <v>0</v>
      </c>
      <c r="AN54" s="5">
        <f>SUMIF(SAPﾃﾞｰﾀ貼付!$D:$D,科目マスタ!$B$36,SAPﾃﾞｰﾀ貼付!W:W)+SUMIF(SAPﾃﾞｰﾀ貼付!$D:$D,科目マスタ!$B$38,SAPﾃﾞｰﾀ貼付!W:W)+SUMIF(SAPﾃﾞｰﾀ貼付!$D:$D,科目マスタ!$B$145,SAPﾃﾞｰﾀ貼付!W:W)+SUMIF(SAPﾃﾞｰﾀ貼付!$D:$D,科目マスタ!$B$147,SAPﾃﾞｰﾀ貼付!W:W)</f>
        <v>9541.09</v>
      </c>
      <c r="AO54" s="5">
        <f>SUMIF(SAPﾃﾞｰﾀ貼付!$D:$D,科目マスタ!$B$36,SAPﾃﾞｰﾀ貼付!X:X)+SUMIF(SAPﾃﾞｰﾀ貼付!$D:$D,科目マスタ!$B$38,SAPﾃﾞｰﾀ貼付!X:X)+SUMIF(SAPﾃﾞｰﾀ貼付!$D:$D,科目マスタ!$B$145,SAPﾃﾞｰﾀ貼付!X:X)+SUMIF(SAPﾃﾞｰﾀ貼付!$D:$D,科目マスタ!$B$147,SAPﾃﾞｰﾀ貼付!X:X)</f>
        <v>0</v>
      </c>
      <c r="AP54" s="14">
        <f>SUMIF(SAPﾃﾞｰﾀ貼付!$D:$D,科目マスタ!$B$36,SAPﾃﾞｰﾀ貼付!Y:Y)+SUMIF(SAPﾃﾞｰﾀ貼付!$D:$D,科目マスタ!$B$38,SAPﾃﾞｰﾀ貼付!Y:Y)+SUMIF(SAPﾃﾞｰﾀ貼付!$D:$D,科目マスタ!$B$145,SAPﾃﾞｰﾀ貼付!Y:Y)+SUMIF(SAPﾃﾞｰﾀ貼付!$D:$D,科目マスタ!$B$147,SAPﾃﾞｰﾀ貼付!Y:Y)</f>
        <v>504.43</v>
      </c>
      <c r="AQ54" s="5">
        <f>SUMIF(SAPﾃﾞｰﾀ貼付!$D:$D,科目マスタ!$B$36,SAPﾃﾞｰﾀ貼付!Z:Z)+SUMIF(SAPﾃﾞｰﾀ貼付!$D:$D,科目マスタ!$B$38,SAPﾃﾞｰﾀ貼付!Z:Z)+SUMIF(SAPﾃﾞｰﾀ貼付!$D:$D,科目マスタ!$B$145,SAPﾃﾞｰﾀ貼付!Z:Z)+SUMIF(SAPﾃﾞｰﾀ貼付!$D:$D,科目マスタ!$B$147,SAPﾃﾞｰﾀ貼付!Z:Z)</f>
        <v>0</v>
      </c>
      <c r="AR54" s="5">
        <f>SUMIF(SAPﾃﾞｰﾀ貼付!$D:$D,科目マスタ!$B$36,SAPﾃﾞｰﾀ貼付!AA:AA)+SUMIF(SAPﾃﾞｰﾀ貼付!$D:$D,科目マスタ!$B$38,SAPﾃﾞｰﾀ貼付!AA:AA)+SUMIF(SAPﾃﾞｰﾀ貼付!$D:$D,科目マスタ!$B$145,SAPﾃﾞｰﾀ貼付!AA:AA)+SUMIF(SAPﾃﾞｰﾀ貼付!$D:$D,科目マスタ!$B$147,SAPﾃﾞｰﾀ貼付!AA:AA)</f>
        <v>0</v>
      </c>
      <c r="AS54" s="5">
        <f>SUMIF(SAPﾃﾞｰﾀ貼付!$D:$D,科目マスタ!$B$36,SAPﾃﾞｰﾀ貼付!AB:AB)+SUMIF(SAPﾃﾞｰﾀ貼付!$D:$D,科目マスタ!$B$38,SAPﾃﾞｰﾀ貼付!AB:AB)+SUMIF(SAPﾃﾞｰﾀ貼付!$D:$D,科目マスタ!$B$145,SAPﾃﾞｰﾀ貼付!AB:AB)+SUMIF(SAPﾃﾞｰﾀ貼付!$D:$D,科目マスタ!$B$147,SAPﾃﾞｰﾀ貼付!AB:AB)</f>
        <v>0</v>
      </c>
      <c r="AT54" s="5">
        <f>SUMIF(SAPﾃﾞｰﾀ貼付!$D:$D,科目マスタ!$B$36,SAPﾃﾞｰﾀ貼付!AS:AS)+SUMIF(SAPﾃﾞｰﾀ貼付!$D:$D,科目マスタ!$B$38,SAPﾃﾞｰﾀ貼付!AS:AS)+SUMIF(SAPﾃﾞｰﾀ貼付!$D:$D,科目マスタ!$B$145,SAPﾃﾞｰﾀ貼付!AS:AS)+SUMIF(SAPﾃﾞｰﾀ貼付!$D:$D,科目マスタ!$B$147,SAPﾃﾞｰﾀ貼付!AS:AS)</f>
        <v>2137.3200000000002</v>
      </c>
      <c r="AU54" s="5">
        <f>SUMIF(SAPﾃﾞｰﾀ貼付!$D:$D,科目マスタ!$B$36,SAPﾃﾞｰﾀ貼付!AU:AU)+SUMIF(SAPﾃﾞｰﾀ貼付!$D:$D,科目マスタ!$B$38,SAPﾃﾞｰﾀ貼付!AU:AU)+SUMIF(SAPﾃﾞｰﾀ貼付!$D:$D,科目マスタ!$B$145,SAPﾃﾞｰﾀ貼付!AU:AU)+SUMIF(SAPﾃﾞｰﾀ貼付!$D:$D,科目マスタ!$B$147,SAPﾃﾞｰﾀ貼付!AU:AU)</f>
        <v>324.64</v>
      </c>
      <c r="AV54" s="5">
        <f>SUMIF(SAPﾃﾞｰﾀ貼付!$D:$D,科目マスタ!$B$36,SAPﾃﾞｰﾀ貼付!AV:AV)+SUMIF(SAPﾃﾞｰﾀ貼付!$D:$D,科目マスタ!$B$38,SAPﾃﾞｰﾀ貼付!AV:AV)+SUMIF(SAPﾃﾞｰﾀ貼付!$D:$D,科目マスタ!$B$145,SAPﾃﾞｰﾀ貼付!AV:AV)+SUMIF(SAPﾃﾞｰﾀ貼付!$D:$D,科目マスタ!$B$147,SAPﾃﾞｰﾀ貼付!AV:AV)</f>
        <v>107.73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</row>
    <row r="55" spans="1:260">
      <c r="A55" s="42" t="s">
        <v>93</v>
      </c>
      <c r="B55" s="99">
        <f>SUMIF(SAPﾃﾞｰﾀ貼付!$D:$D,科目マスタ!$B$37,SAPﾃﾞｰﾀ貼付!G:G)+SUMIF(SAPﾃﾞｰﾀ貼付!$D:$D,科目マスタ!$B$146,SAPﾃﾞｰﾀ貼付!G:G)</f>
        <v>29000</v>
      </c>
      <c r="C55" s="100">
        <f>SUMIF(SAPﾃﾞｰﾀ貼付!$D:$D,科目マスタ!$B$37,SAPﾃﾞｰﾀ貼付!H:H)+SUMIF(SAPﾃﾞｰﾀ貼付!$D:$D,科目マスタ!$B$146,SAPﾃﾞｰﾀ貼付!H:H)</f>
        <v>36900</v>
      </c>
      <c r="D55" s="100">
        <f>SUMIF(SAPﾃﾞｰﾀ貼付!$D:$D,科目マスタ!$B$37,SAPﾃﾞｰﾀ貼付!I:I)+SUMIF(SAPﾃﾞｰﾀ貼付!$D:$D,科目マスタ!$B$146,SAPﾃﾞｰﾀ貼付!I:I)</f>
        <v>47500</v>
      </c>
      <c r="E55" s="101">
        <f>SUMIF(SAPﾃﾞｰﾀ貼付!$D:$D,科目マスタ!$B$37,SAPﾃﾞｰﾀ貼付!J:J)+SUMIF(SAPﾃﾞｰﾀ貼付!$D:$D,科目マスタ!$B$146,SAPﾃﾞｰﾀ貼付!J:J)</f>
        <v>0</v>
      </c>
      <c r="F55" s="99">
        <f>SUMIF(SAPﾃﾞｰﾀ貼付!$D:$D,科目マスタ!$B$37,SAPﾃﾞｰﾀ貼付!K:K)+SUMIF(SAPﾃﾞｰﾀ貼付!$D:$D,科目マスタ!$B$146,SAPﾃﾞｰﾀ貼付!K:K)</f>
        <v>41100</v>
      </c>
      <c r="G55" s="101">
        <f>SUMIF(SAPﾃﾞｰﾀ貼付!$D:$D,科目マスタ!$B$37,SAPﾃﾞｰﾀ貼付!L:L)+SUMIF(SAPﾃﾞｰﾀ貼付!$D:$D,科目マスタ!$B$146,SAPﾃﾞｰﾀ貼付!L:L)</f>
        <v>63900</v>
      </c>
      <c r="H55" s="99">
        <f>SUMIF(SAPﾃﾞｰﾀ貼付!$D:$D,科目マスタ!$B$37,SAPﾃﾞｰﾀ貼付!M:M)+SUMIF(SAPﾃﾞｰﾀ貼付!$D:$D,科目マスタ!$B$146,SAPﾃﾞｰﾀ貼付!M:M)+AT55</f>
        <v>185250</v>
      </c>
      <c r="I55" s="100">
        <f>SUMIF(SAPﾃﾞｰﾀ貼付!$D:$D,科目マスタ!$B$37,SAPﾃﾞｰﾀ貼付!N:N)+SUMIF(SAPﾃﾞｰﾀ貼付!$D:$D,科目マスタ!$B$146,SAPﾃﾞｰﾀ貼付!N:N)</f>
        <v>0</v>
      </c>
      <c r="J55" s="100">
        <f>SUMIF(SAPﾃﾞｰﾀ貼付!$D:$D,科目マスタ!$B$37,SAPﾃﾞｰﾀ貼付!O:O)+SUMIF(SAPﾃﾞｰﾀ貼付!$D:$D,科目マスタ!$B$146,SAPﾃﾞｰﾀ貼付!O:O)</f>
        <v>24780</v>
      </c>
      <c r="K55" s="102">
        <f>SUMIF(SAPﾃﾞｰﾀ貼付!$D:$D,科目マスタ!$B$37,SAPﾃﾞｰﾀ貼付!P:P)+SUMIF(SAPﾃﾞｰﾀ貼付!$D:$D,科目マスタ!$B$146,SAPﾃﾞｰﾀ貼付!P:P)</f>
        <v>0</v>
      </c>
      <c r="L55" s="100">
        <f>SUMIF(SAPﾃﾞｰﾀ貼付!$D:$D,科目マスタ!$B$37,SAPﾃﾞｰﾀ貼付!Q:Q)+SUMIF(SAPﾃﾞｰﾀ貼付!$D:$D,科目マスタ!$B$146,SAPﾃﾞｰﾀ貼付!Q:Q)</f>
        <v>0</v>
      </c>
      <c r="M55" s="101">
        <f>SUMIF(SAPﾃﾞｰﾀ貼付!$D:$D,科目マスタ!$B$37,SAPﾃﾞｰﾀ貼付!R:R)+SUMIF(SAPﾃﾞｰﾀ貼付!$D:$D,科目マスタ!$B$146,SAPﾃﾞｰﾀ貼付!R:R)</f>
        <v>0</v>
      </c>
      <c r="N55" s="103">
        <f>SUMIF(SAPﾃﾞｰﾀ貼付!$D:$D,科目マスタ!$B$37,SAPﾃﾞｰﾀ貼付!S:S)+SUMIF(SAPﾃﾞｰﾀ貼付!$D:$D,科目マスタ!$B$146,SAPﾃﾞｰﾀ貼付!S:S)</f>
        <v>0</v>
      </c>
      <c r="O55" s="99">
        <f t="shared" si="75"/>
        <v>54216.67</v>
      </c>
      <c r="P55" s="100">
        <f t="shared" si="76"/>
        <v>23787</v>
      </c>
      <c r="Q55" s="101">
        <f>SUMIF(SAPﾃﾞｰﾀ貼付!$D:$D,科目マスタ!$B$37,SAPﾃﾞｰﾀ貼付!AC:AC)+SUMIF(SAPﾃﾞｰﾀ貼付!$D:$D,科目マスタ!$B$146,SAPﾃﾞｰﾀ貼付!AC:AC)</f>
        <v>0</v>
      </c>
      <c r="R55" s="99">
        <f>SUMIF(SAPﾃﾞｰﾀ貼付!$D:$D,科目マスタ!$B$37,SAPﾃﾞｰﾀ貼付!AD:AD)+SUMIF(SAPﾃﾞｰﾀ貼付!$D:$D,科目マスタ!$B$146,SAPﾃﾞｰﾀ貼付!AD:AD)</f>
        <v>25300</v>
      </c>
      <c r="S55" s="104">
        <f>SUMIF(SAPﾃﾞｰﾀ貼付!$D:$D,科目マスタ!$B$37,SAPﾃﾞｰﾀ貼付!AE:AE)+SUMIF(SAPﾃﾞｰﾀ貼付!$D:$D,科目マスタ!$B$146,SAPﾃﾞｰﾀ貼付!AE:AE)</f>
        <v>0</v>
      </c>
      <c r="T55" s="100">
        <f>SUMIF(SAPﾃﾞｰﾀ貼付!$D:$D,科目マスタ!$B$37,SAPﾃﾞｰﾀ貼付!AF:AF)+SUMIF(SAPﾃﾞｰﾀ貼付!$D:$D,科目マスタ!$B$146,SAPﾃﾞｰﾀ貼付!AF:AF)</f>
        <v>0</v>
      </c>
      <c r="U55" s="100">
        <f>SUMIF(SAPﾃﾞｰﾀ貼付!$D:$D,科目マスタ!$B$37,SAPﾃﾞｰﾀ貼付!AG:AG)+SUMIF(SAPﾃﾞｰﾀ貼付!$D:$D,科目マスタ!$B$146,SAPﾃﾞｰﾀ貼付!AG:AG)</f>
        <v>11800</v>
      </c>
      <c r="V55" s="100">
        <f>SUMIF(SAPﾃﾞｰﾀ貼付!$D:$D,科目マスタ!$B$37,SAPﾃﾞｰﾀ貼付!AH:AH)+SUMIF(SAPﾃﾞｰﾀ貼付!$D:$D,科目マスタ!$B$146,SAPﾃﾞｰﾀ貼付!AH:AH)</f>
        <v>0</v>
      </c>
      <c r="W55" s="100">
        <f>SUMIF(SAPﾃﾞｰﾀ貼付!$D:$D,科目マスタ!$B$37,SAPﾃﾞｰﾀ貼付!AI:AI)+SUMIF(SAPﾃﾞｰﾀ貼付!$D:$D,科目マスタ!$B$146,SAPﾃﾞｰﾀ貼付!AI:AI)</f>
        <v>46800</v>
      </c>
      <c r="X55" s="100">
        <f>SUMIF(SAPﾃﾞｰﾀ貼付!$D:$D,科目マスタ!$B$37,SAPﾃﾞｰﾀ貼付!AJ:AJ)+SUMIF(SAPﾃﾞｰﾀ貼付!$D:$D,科目マスタ!$B$146,SAPﾃﾞｰﾀ貼付!AJ:AJ)</f>
        <v>12300</v>
      </c>
      <c r="Y55" s="100">
        <f>SUMIF(SAPﾃﾞｰﾀ貼付!$D:$D,科目マスタ!$B$37,SAPﾃﾞｰﾀ貼付!AK:AK)+SUMIF(SAPﾃﾞｰﾀ貼付!$D:$D,科目マスタ!$B$146,SAPﾃﾞｰﾀ貼付!AK:AK)</f>
        <v>0</v>
      </c>
      <c r="Z55" s="100">
        <f>SUMIF(SAPﾃﾞｰﾀ貼付!$D:$D,科目マスタ!$B$37,SAPﾃﾞｰﾀ貼付!AL:AL)+SUMIF(SAPﾃﾞｰﾀ貼付!$D:$D,科目マスタ!$B$146,SAPﾃﾞｰﾀ貼付!AL:AL)</f>
        <v>62000</v>
      </c>
      <c r="AA55" s="100">
        <f>SUMIF(SAPﾃﾞｰﾀ貼付!$D:$D,科目マスタ!$B$37,SAPﾃﾞｰﾀ貼付!AM:AM)+SUMIF(SAPﾃﾞｰﾀ貼付!$D:$D,科目マスタ!$B$146,SAPﾃﾞｰﾀ貼付!AM:AM)</f>
        <v>0</v>
      </c>
      <c r="AB55" s="100">
        <f>SUMIF(SAPﾃﾞｰﾀ貼付!$D:$D,科目マスタ!$B$37,SAPﾃﾞｰﾀ貼付!AN:AN)+SUMIF(SAPﾃﾞｰﾀ貼付!$D:$D,科目マスタ!$B$146,SAPﾃﾞｰﾀ貼付!AN:AN)</f>
        <v>90885.21</v>
      </c>
      <c r="AC55" s="100">
        <f>SUMIF(SAPﾃﾞｰﾀ貼付!$D:$D,科目マスタ!$B$37,SAPﾃﾞｰﾀ貼付!AO:AO)+SUMIF(SAPﾃﾞｰﾀ貼付!$D:$D,科目マスタ!$B$146,SAPﾃﾞｰﾀ貼付!AO:AO)</f>
        <v>0</v>
      </c>
      <c r="AD55" s="100">
        <f>SUMIF(SAPﾃﾞｰﾀ貼付!$D:$D,科目マスタ!$B$37,SAPﾃﾞｰﾀ貼付!AP:AP)+SUMIF(SAPﾃﾞｰﾀ貼付!$D:$D,科目マスタ!$B$146,SAPﾃﾞｰﾀ貼付!AP:AP)</f>
        <v>0</v>
      </c>
      <c r="AE55" s="100">
        <f>SUMIF(SAPﾃﾞｰﾀ貼付!$D:$D,科目マスタ!$B$37,SAPﾃﾞｰﾀ貼付!AQ:AQ)+SUMIF(SAPﾃﾞｰﾀ貼付!$D:$D,科目マスタ!$B$146,SAPﾃﾞｰﾀ貼付!AQ:AQ)</f>
        <v>12000</v>
      </c>
      <c r="AF55" s="101">
        <f>SUMIF(SAPﾃﾞｰﾀ貼付!$D:$D,科目マスタ!$B$37,SAPﾃﾞｰﾀ貼付!AR:AR)+SUMIF(SAPﾃﾞｰﾀ貼付!$D:$D,科目マスタ!$B$146,SAPﾃﾞｰﾀ貼付!AR:AR)</f>
        <v>0</v>
      </c>
      <c r="AG55" s="103">
        <f>SUMIF(SAPﾃﾞｰﾀ貼付!$D:$D,科目マスタ!$B$37,SAPﾃﾞｰﾀ貼付!AT:AT)+SUMIF(SAPﾃﾞｰﾀ貼付!$D:$D,科目マスタ!$B$146,SAPﾃﾞｰﾀ貼付!AT:AT)</f>
        <v>13000</v>
      </c>
      <c r="AH55" s="103">
        <f t="shared" si="55"/>
        <v>57400</v>
      </c>
      <c r="AI55" s="103">
        <f t="shared" si="56"/>
        <v>837918.87999999989</v>
      </c>
      <c r="AJ55" s="54"/>
      <c r="AK55" s="14">
        <f>SUMIF(SAPﾃﾞｰﾀ貼付!$D:$D,科目マスタ!$B$37,SAPﾃﾞｰﾀ貼付!T:T)+SUMIF(SAPﾃﾞｰﾀ貼付!$D:$D,科目マスタ!$B$146,SAPﾃﾞｰﾀ貼付!T:T)</f>
        <v>30216.67</v>
      </c>
      <c r="AL55" s="5">
        <f>SUMIF(SAPﾃﾞｰﾀ貼付!$D:$D,科目マスタ!$B$37,SAPﾃﾞｰﾀ貼付!U:U)+SUMIF(SAPﾃﾞｰﾀ貼付!$D:$D,科目マスタ!$B$146,SAPﾃﾞｰﾀ貼付!U:U)</f>
        <v>0</v>
      </c>
      <c r="AM55" s="5">
        <f>SUMIF(SAPﾃﾞｰﾀ貼付!$D:$D,科目マスタ!$B$37,SAPﾃﾞｰﾀ貼付!V:V)+SUMIF(SAPﾃﾞｰﾀ貼付!$D:$D,科目マスタ!$B$146,SAPﾃﾞｰﾀ貼付!V:V)</f>
        <v>0</v>
      </c>
      <c r="AN55" s="5">
        <f>SUMIF(SAPﾃﾞｰﾀ貼付!$D:$D,科目マスタ!$B$37,SAPﾃﾞｰﾀ貼付!W:W)+SUMIF(SAPﾃﾞｰﾀ貼付!$D:$D,科目マスタ!$B$146,SAPﾃﾞｰﾀ貼付!W:W)</f>
        <v>24000</v>
      </c>
      <c r="AO55" s="5">
        <f>SUMIF(SAPﾃﾞｰﾀ貼付!$D:$D,科目マスタ!$B$37,SAPﾃﾞｰﾀ貼付!X:X)+SUMIF(SAPﾃﾞｰﾀ貼付!$D:$D,科目マスタ!$B$146,SAPﾃﾞｰﾀ貼付!X:X)</f>
        <v>0</v>
      </c>
      <c r="AP55" s="14">
        <f>SUMIF(SAPﾃﾞｰﾀ貼付!$D:$D,科目マスタ!$B$37,SAPﾃﾞｰﾀ貼付!Y:Y)+SUMIF(SAPﾃﾞｰﾀ貼付!$D:$D,科目マスタ!$B$146,SAPﾃﾞｰﾀ貼付!Y:Y)</f>
        <v>12720</v>
      </c>
      <c r="AQ55" s="5">
        <f>SUMIF(SAPﾃﾞｰﾀ貼付!$D:$D,科目マスタ!$B$37,SAPﾃﾞｰﾀ貼付!Z:Z)+SUMIF(SAPﾃﾞｰﾀ貼付!$D:$D,科目マスタ!$B$146,SAPﾃﾞｰﾀ貼付!Z:Z)</f>
        <v>0</v>
      </c>
      <c r="AR55" s="5">
        <f>SUMIF(SAPﾃﾞｰﾀ貼付!$D:$D,科目マスタ!$B$37,SAPﾃﾞｰﾀ貼付!AA:AA)+SUMIF(SAPﾃﾞｰﾀ貼付!$D:$D,科目マスタ!$B$146,SAPﾃﾞｰﾀ貼付!AA:AA)</f>
        <v>0</v>
      </c>
      <c r="AS55" s="5">
        <f>SUMIF(SAPﾃﾞｰﾀ貼付!$D:$D,科目マスタ!$B$37,SAPﾃﾞｰﾀ貼付!AB:AB)+SUMIF(SAPﾃﾞｰﾀ貼付!$D:$D,科目マスタ!$B$146,SAPﾃﾞｰﾀ貼付!AB:AB)</f>
        <v>11067</v>
      </c>
      <c r="AT55" s="5">
        <f>SUMIF(SAPﾃﾞｰﾀ貼付!$D:$D,科目マスタ!$B$37,SAPﾃﾞｰﾀ貼付!AS:AS)+SUMIF(SAPﾃﾞｰﾀ貼付!$D:$D,科目マスタ!$B$146,SAPﾃﾞｰﾀ貼付!AS:AS)</f>
        <v>0</v>
      </c>
      <c r="AU55" s="5">
        <f>SUMIF(SAPﾃﾞｰﾀ貼付!$D:$D,科目マスタ!$B$37,SAPﾃﾞｰﾀ貼付!AU:AU)+SUMIF(SAPﾃﾞｰﾀ貼付!$D:$D,科目マスタ!$B$146,SAPﾃﾞｰﾀ貼付!AU:AU)</f>
        <v>42900</v>
      </c>
      <c r="AV55" s="5">
        <f>SUMIF(SAPﾃﾞｰﾀ貼付!$D:$D,科目マスタ!$B$37,SAPﾃﾞｰﾀ貼付!AV:AV)+SUMIF(SAPﾃﾞｰﾀ貼付!$D:$D,科目マスタ!$B$146,SAPﾃﾞｰﾀ貼付!AV:AV)</f>
        <v>14500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</row>
    <row r="56" spans="1:260">
      <c r="A56" s="42" t="s">
        <v>94</v>
      </c>
      <c r="B56" s="99">
        <f>SUMIF(SAPﾃﾞｰﾀ貼付!$D:$D,科目マスタ!$B$39,SAPﾃﾞｰﾀ貼付!G:G)+SUMIF(SAPﾃﾞｰﾀ貼付!$D:$D,科目マスタ!$B$148,SAPﾃﾞｰﾀ貼付!G:G)</f>
        <v>14090.91</v>
      </c>
      <c r="C56" s="100">
        <f>SUMIF(SAPﾃﾞｰﾀ貼付!$D:$D,科目マスタ!$B$39,SAPﾃﾞｰﾀ貼付!H:H)+SUMIF(SAPﾃﾞｰﾀ貼付!$D:$D,科目マスタ!$B$148,SAPﾃﾞｰﾀ貼付!H:H)</f>
        <v>0</v>
      </c>
      <c r="D56" s="100">
        <f>SUMIF(SAPﾃﾞｰﾀ貼付!$D:$D,科目マスタ!$B$39,SAPﾃﾞｰﾀ貼付!I:I)+SUMIF(SAPﾃﾞｰﾀ貼付!$D:$D,科目マスタ!$B$148,SAPﾃﾞｰﾀ貼付!I:I)</f>
        <v>0</v>
      </c>
      <c r="E56" s="101">
        <f>SUMIF(SAPﾃﾞｰﾀ貼付!$D:$D,科目マスタ!$B$39,SAPﾃﾞｰﾀ貼付!J:J)+SUMIF(SAPﾃﾞｰﾀ貼付!$D:$D,科目マスタ!$B$148,SAPﾃﾞｰﾀ貼付!J:J)</f>
        <v>0</v>
      </c>
      <c r="F56" s="99">
        <f>SUMIF(SAPﾃﾞｰﾀ貼付!$D:$D,科目マスタ!$B$39,SAPﾃﾞｰﾀ貼付!K:K)+SUMIF(SAPﾃﾞｰﾀ貼付!$D:$D,科目マスタ!$B$148,SAPﾃﾞｰﾀ貼付!K:K)</f>
        <v>14090.91</v>
      </c>
      <c r="G56" s="101">
        <f>SUMIF(SAPﾃﾞｰﾀ貼付!$D:$D,科目マスタ!$B$39,SAPﾃﾞｰﾀ貼付!L:L)+SUMIF(SAPﾃﾞｰﾀ貼付!$D:$D,科目マスタ!$B$148,SAPﾃﾞｰﾀ貼付!L:L)</f>
        <v>0</v>
      </c>
      <c r="H56" s="99">
        <f>SUMIF(SAPﾃﾞｰﾀ貼付!$D:$D,科目マスタ!$B$39,SAPﾃﾞｰﾀ貼付!M:M)+SUMIF(SAPﾃﾞｰﾀ貼付!$D:$D,科目マスタ!$B$148,SAPﾃﾞｰﾀ貼付!M:M)+AT56</f>
        <v>0</v>
      </c>
      <c r="I56" s="100">
        <f>SUMIF(SAPﾃﾞｰﾀ貼付!$D:$D,科目マスタ!$B$39,SAPﾃﾞｰﾀ貼付!N:N)+SUMIF(SAPﾃﾞｰﾀ貼付!$D:$D,科目マスタ!$B$148,SAPﾃﾞｰﾀ貼付!N:N)</f>
        <v>0</v>
      </c>
      <c r="J56" s="100">
        <f>SUMIF(SAPﾃﾞｰﾀ貼付!$D:$D,科目マスタ!$B$39,SAPﾃﾞｰﾀ貼付!O:O)+SUMIF(SAPﾃﾞｰﾀ貼付!$D:$D,科目マスタ!$B$148,SAPﾃﾞｰﾀ貼付!O:O)</f>
        <v>18600</v>
      </c>
      <c r="K56" s="102">
        <f>SUMIF(SAPﾃﾞｰﾀ貼付!$D:$D,科目マスタ!$B$39,SAPﾃﾞｰﾀ貼付!P:P)+SUMIF(SAPﾃﾞｰﾀ貼付!$D:$D,科目マスタ!$B$148,SAPﾃﾞｰﾀ貼付!P:P)</f>
        <v>0</v>
      </c>
      <c r="L56" s="100">
        <f>SUMIF(SAPﾃﾞｰﾀ貼付!$D:$D,科目マスタ!$B$39,SAPﾃﾞｰﾀ貼付!Q:Q)+SUMIF(SAPﾃﾞｰﾀ貼付!$D:$D,科目マスタ!$B$148,SAPﾃﾞｰﾀ貼付!Q:Q)</f>
        <v>0</v>
      </c>
      <c r="M56" s="101">
        <f>SUMIF(SAPﾃﾞｰﾀ貼付!$D:$D,科目マスタ!$B$39,SAPﾃﾞｰﾀ貼付!R:R)+SUMIF(SAPﾃﾞｰﾀ貼付!$D:$D,科目マスタ!$B$148,SAPﾃﾞｰﾀ貼付!R:R)</f>
        <v>0</v>
      </c>
      <c r="N56" s="103">
        <f>SUMIF(SAPﾃﾞｰﾀ貼付!$D:$D,科目マスタ!$B$39,SAPﾃﾞｰﾀ貼付!S:S)+SUMIF(SAPﾃﾞｰﾀ貼付!$D:$D,科目マスタ!$B$148,SAPﾃﾞｰﾀ貼付!S:S)</f>
        <v>0</v>
      </c>
      <c r="O56" s="99">
        <f t="shared" si="75"/>
        <v>0</v>
      </c>
      <c r="P56" s="100">
        <f t="shared" si="76"/>
        <v>15500</v>
      </c>
      <c r="Q56" s="101">
        <f>SUMIF(SAPﾃﾞｰﾀ貼付!$D:$D,科目マスタ!$B$39,SAPﾃﾞｰﾀ貼付!AC:AC)+SUMIF(SAPﾃﾞｰﾀ貼付!$D:$D,科目マスタ!$B$148,SAPﾃﾞｰﾀ貼付!AC:AC)</f>
        <v>0</v>
      </c>
      <c r="R56" s="99">
        <f>SUMIF(SAPﾃﾞｰﾀ貼付!$D:$D,科目マスタ!$B$39,SAPﾃﾞｰﾀ貼付!AD:AD)+SUMIF(SAPﾃﾞｰﾀ貼付!$D:$D,科目マスタ!$B$148,SAPﾃﾞｰﾀ貼付!AD:AD)</f>
        <v>0</v>
      </c>
      <c r="S56" s="104">
        <f>SUMIF(SAPﾃﾞｰﾀ貼付!$D:$D,科目マスタ!$B$39,SAPﾃﾞｰﾀ貼付!AE:AE)+SUMIF(SAPﾃﾞｰﾀ貼付!$D:$D,科目マスタ!$B$148,SAPﾃﾞｰﾀ貼付!AE:AE)</f>
        <v>0</v>
      </c>
      <c r="T56" s="100">
        <f>SUMIF(SAPﾃﾞｰﾀ貼付!$D:$D,科目マスタ!$B$39,SAPﾃﾞｰﾀ貼付!AF:AF)+SUMIF(SAPﾃﾞｰﾀ貼付!$D:$D,科目マスタ!$B$148,SAPﾃﾞｰﾀ貼付!AF:AF)</f>
        <v>8189.66</v>
      </c>
      <c r="U56" s="100">
        <f>SUMIF(SAPﾃﾞｰﾀ貼付!$D:$D,科目マスタ!$B$39,SAPﾃﾞｰﾀ貼付!AG:AG)+SUMIF(SAPﾃﾞｰﾀ貼付!$D:$D,科目マスタ!$B$148,SAPﾃﾞｰﾀ貼付!AG:AG)</f>
        <v>38973.11</v>
      </c>
      <c r="V56" s="100">
        <f>SUMIF(SAPﾃﾞｰﾀ貼付!$D:$D,科目マスタ!$B$39,SAPﾃﾞｰﾀ貼付!AH:AH)+SUMIF(SAPﾃﾞｰﾀ貼付!$D:$D,科目マスタ!$B$148,SAPﾃﾞｰﾀ貼付!AH:AH)</f>
        <v>0</v>
      </c>
      <c r="W56" s="100">
        <f>SUMIF(SAPﾃﾞｰﾀ貼付!$D:$D,科目マスタ!$B$39,SAPﾃﾞｰﾀ貼付!AI:AI)+SUMIF(SAPﾃﾞｰﾀ貼付!$D:$D,科目マスタ!$B$148,SAPﾃﾞｰﾀ貼付!AI:AI)</f>
        <v>15000</v>
      </c>
      <c r="X56" s="100">
        <f>SUMIF(SAPﾃﾞｰﾀ貼付!$D:$D,科目マスタ!$B$39,SAPﾃﾞｰﾀ貼付!AJ:AJ)+SUMIF(SAPﾃﾞｰﾀ貼付!$D:$D,科目マスタ!$B$148,SAPﾃﾞｰﾀ貼付!AJ:AJ)</f>
        <v>0</v>
      </c>
      <c r="Y56" s="100">
        <f>SUMIF(SAPﾃﾞｰﾀ貼付!$D:$D,科目マスタ!$B$39,SAPﾃﾞｰﾀ貼付!AK:AK)+SUMIF(SAPﾃﾞｰﾀ貼付!$D:$D,科目マスタ!$B$148,SAPﾃﾞｰﾀ貼付!AK:AK)</f>
        <v>0</v>
      </c>
      <c r="Z56" s="100">
        <f>SUMIF(SAPﾃﾞｰﾀ貼付!$D:$D,科目マスタ!$B$39,SAPﾃﾞｰﾀ貼付!AL:AL)+SUMIF(SAPﾃﾞｰﾀ貼付!$D:$D,科目マスタ!$B$148,SAPﾃﾞｰﾀ貼付!AL:AL)</f>
        <v>1169</v>
      </c>
      <c r="AA56" s="100">
        <f>SUMIF(SAPﾃﾞｰﾀ貼付!$D:$D,科目マスタ!$B$39,SAPﾃﾞｰﾀ貼付!AM:AM)+SUMIF(SAPﾃﾞｰﾀ貼付!$D:$D,科目マスタ!$B$148,SAPﾃﾞｰﾀ貼付!AM:AM)</f>
        <v>0</v>
      </c>
      <c r="AB56" s="100">
        <f>SUMIF(SAPﾃﾞｰﾀ貼付!$D:$D,科目マスタ!$B$39,SAPﾃﾞｰﾀ貼付!AN:AN)+SUMIF(SAPﾃﾞｰﾀ貼付!$D:$D,科目マスタ!$B$148,SAPﾃﾞｰﾀ貼付!AN:AN)</f>
        <v>0</v>
      </c>
      <c r="AC56" s="100">
        <f>SUMIF(SAPﾃﾞｰﾀ貼付!$D:$D,科目マスタ!$B$39,SAPﾃﾞｰﾀ貼付!AO:AO)+SUMIF(SAPﾃﾞｰﾀ貼付!$D:$D,科目マスタ!$B$148,SAPﾃﾞｰﾀ貼付!AO:AO)</f>
        <v>28793.1</v>
      </c>
      <c r="AD56" s="100">
        <f>SUMIF(SAPﾃﾞｰﾀ貼付!$D:$D,科目マスタ!$B$39,SAPﾃﾞｰﾀ貼付!AP:AP)+SUMIF(SAPﾃﾞｰﾀ貼付!$D:$D,科目マスタ!$B$148,SAPﾃﾞｰﾀ貼付!AP:AP)</f>
        <v>0</v>
      </c>
      <c r="AE56" s="100">
        <f>SUMIF(SAPﾃﾞｰﾀ貼付!$D:$D,科目マスタ!$B$39,SAPﾃﾞｰﾀ貼付!AQ:AQ)+SUMIF(SAPﾃﾞｰﾀ貼付!$D:$D,科目マスタ!$B$148,SAPﾃﾞｰﾀ貼付!AQ:AQ)</f>
        <v>29065.52</v>
      </c>
      <c r="AF56" s="101">
        <f>SUMIF(SAPﾃﾞｰﾀ貼付!$D:$D,科目マスタ!$B$39,SAPﾃﾞｰﾀ貼付!AR:AR)+SUMIF(SAPﾃﾞｰﾀ貼付!$D:$D,科目マスタ!$B$148,SAPﾃﾞｰﾀ貼付!AR:AR)</f>
        <v>0</v>
      </c>
      <c r="AG56" s="103">
        <f>SUMIF(SAPﾃﾞｰﾀ貼付!$D:$D,科目マスタ!$B$39,SAPﾃﾞｰﾀ貼付!AT:AT)+SUMIF(SAPﾃﾞｰﾀ貼付!$D:$D,科目マスタ!$B$148,SAPﾃﾞｰﾀ貼付!AT:AT)</f>
        <v>0</v>
      </c>
      <c r="AH56" s="103">
        <f t="shared" si="55"/>
        <v>0</v>
      </c>
      <c r="AI56" s="103">
        <f t="shared" si="56"/>
        <v>183472.21</v>
      </c>
      <c r="AJ56" s="54"/>
      <c r="AK56" s="14">
        <f>SUMIF(SAPﾃﾞｰﾀ貼付!$D:$D,科目マスタ!$B$39,SAPﾃﾞｰﾀ貼付!T:T)+SUMIF(SAPﾃﾞｰﾀ貼付!$D:$D,科目マスタ!$B$148,SAPﾃﾞｰﾀ貼付!T:T)</f>
        <v>0</v>
      </c>
      <c r="AL56" s="5">
        <f>SUMIF(SAPﾃﾞｰﾀ貼付!$D:$D,科目マスタ!$B$39,SAPﾃﾞｰﾀ貼付!U:U)+SUMIF(SAPﾃﾞｰﾀ貼付!$D:$D,科目マスタ!$B$148,SAPﾃﾞｰﾀ貼付!U:U)</f>
        <v>0</v>
      </c>
      <c r="AM56" s="5">
        <f>SUMIF(SAPﾃﾞｰﾀ貼付!$D:$D,科目マスタ!$B$39,SAPﾃﾞｰﾀ貼付!V:V)+SUMIF(SAPﾃﾞｰﾀ貼付!$D:$D,科目マスタ!$B$148,SAPﾃﾞｰﾀ貼付!V:V)</f>
        <v>0</v>
      </c>
      <c r="AN56" s="5">
        <f>SUMIF(SAPﾃﾞｰﾀ貼付!$D:$D,科目マスタ!$B$39,SAPﾃﾞｰﾀ貼付!W:W)+SUMIF(SAPﾃﾞｰﾀ貼付!$D:$D,科目マスタ!$B$148,SAPﾃﾞｰﾀ貼付!W:W)</f>
        <v>0</v>
      </c>
      <c r="AO56" s="5">
        <f>SUMIF(SAPﾃﾞｰﾀ貼付!$D:$D,科目マスタ!$B$39,SAPﾃﾞｰﾀ貼付!X:X)+SUMIF(SAPﾃﾞｰﾀ貼付!$D:$D,科目マスタ!$B$148,SAPﾃﾞｰﾀ貼付!X:X)</f>
        <v>0</v>
      </c>
      <c r="AP56" s="14">
        <f>SUMIF(SAPﾃﾞｰﾀ貼付!$D:$D,科目マスタ!$B$39,SAPﾃﾞｰﾀ貼付!Y:Y)+SUMIF(SAPﾃﾞｰﾀ貼付!$D:$D,科目マスタ!$B$148,SAPﾃﾞｰﾀ貼付!Y:Y)</f>
        <v>15500</v>
      </c>
      <c r="AQ56" s="5">
        <f>SUMIF(SAPﾃﾞｰﾀ貼付!$D:$D,科目マスタ!$B$39,SAPﾃﾞｰﾀ貼付!Z:Z)+SUMIF(SAPﾃﾞｰﾀ貼付!$D:$D,科目マスタ!$B$148,SAPﾃﾞｰﾀ貼付!Z:Z)</f>
        <v>0</v>
      </c>
      <c r="AR56" s="5">
        <f>SUMIF(SAPﾃﾞｰﾀ貼付!$D:$D,科目マスタ!$B$39,SAPﾃﾞｰﾀ貼付!AA:AA)+SUMIF(SAPﾃﾞｰﾀ貼付!$D:$D,科目マスタ!$B$148,SAPﾃﾞｰﾀ貼付!AA:AA)</f>
        <v>0</v>
      </c>
      <c r="AS56" s="5">
        <f>SUMIF(SAPﾃﾞｰﾀ貼付!$D:$D,科目マスタ!$B$39,SAPﾃﾞｰﾀ貼付!AB:AB)+SUMIF(SAPﾃﾞｰﾀ貼付!$D:$D,科目マスタ!$B$148,SAPﾃﾞｰﾀ貼付!AB:AB)</f>
        <v>0</v>
      </c>
      <c r="AT56" s="5">
        <f>SUMIF(SAPﾃﾞｰﾀ貼付!$D:$D,科目マスタ!$B$39,SAPﾃﾞｰﾀ貼付!AS:AS)+SUMIF(SAPﾃﾞｰﾀ貼付!$D:$D,科目マスタ!$B$148,SAPﾃﾞｰﾀ貼付!AS:AS)</f>
        <v>0</v>
      </c>
      <c r="AU56" s="5">
        <f>SUMIF(SAPﾃﾞｰﾀ貼付!$D:$D,科目マスタ!$B$39,SAPﾃﾞｰﾀ貼付!AU:AU)+SUMIF(SAPﾃﾞｰﾀ貼付!$D:$D,科目マスタ!$B$148,SAPﾃﾞｰﾀ貼付!AU:AU)</f>
        <v>0</v>
      </c>
      <c r="AV56" s="5">
        <f>SUMIF(SAPﾃﾞｰﾀ貼付!$D:$D,科目マスタ!$B$39,SAPﾃﾞｰﾀ貼付!AV:AV)+SUMIF(SAPﾃﾞｰﾀ貼付!$D:$D,科目マスタ!$B$148,SAPﾃﾞｰﾀ貼付!AV:AV)</f>
        <v>0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</row>
    <row r="57" spans="1:260" ht="14.25" thickBot="1">
      <c r="A57" s="43" t="s">
        <v>95</v>
      </c>
      <c r="B57" s="105">
        <f>SUMIF(SAPﾃﾞｰﾀ貼付!$D:$D,科目マスタ!$B$40,SAPﾃﾞｰﾀ貼付!G:G)+SUMIF(SAPﾃﾞｰﾀ貼付!$D:$D,科目マスタ!$B$149,SAPﾃﾞｰﾀ貼付!G:G)</f>
        <v>0</v>
      </c>
      <c r="C57" s="106">
        <f>SUMIF(SAPﾃﾞｰﾀ貼付!$D:$D,科目マスタ!$B$40,SAPﾃﾞｰﾀ貼付!H:H)+SUMIF(SAPﾃﾞｰﾀ貼付!$D:$D,科目マスタ!$B$149,SAPﾃﾞｰﾀ貼付!H:H)</f>
        <v>0</v>
      </c>
      <c r="D57" s="106">
        <f>SUMIF(SAPﾃﾞｰﾀ貼付!$D:$D,科目マスタ!$B$40,SAPﾃﾞｰﾀ貼付!I:I)+SUMIF(SAPﾃﾞｰﾀ貼付!$D:$D,科目マスタ!$B$149,SAPﾃﾞｰﾀ貼付!I:I)</f>
        <v>0</v>
      </c>
      <c r="E57" s="107">
        <f>SUMIF(SAPﾃﾞｰﾀ貼付!$D:$D,科目マスタ!$B$40,SAPﾃﾞｰﾀ貼付!J:J)+SUMIF(SAPﾃﾞｰﾀ貼付!$D:$D,科目マスタ!$B$149,SAPﾃﾞｰﾀ貼付!J:J)</f>
        <v>0</v>
      </c>
      <c r="F57" s="105">
        <f>SUMIF(SAPﾃﾞｰﾀ貼付!$D:$D,科目マスタ!$B$40,SAPﾃﾞｰﾀ貼付!K:K)+SUMIF(SAPﾃﾞｰﾀ貼付!$D:$D,科目マスタ!$B$149,SAPﾃﾞｰﾀ貼付!K:K)</f>
        <v>0</v>
      </c>
      <c r="G57" s="107">
        <f>SUMIF(SAPﾃﾞｰﾀ貼付!$D:$D,科目マスタ!$B$40,SAPﾃﾞｰﾀ貼付!L:L)+SUMIF(SAPﾃﾞｰﾀ貼付!$D:$D,科目マスタ!$B$149,SAPﾃﾞｰﾀ貼付!L:L)</f>
        <v>0</v>
      </c>
      <c r="H57" s="105">
        <f>SUMIF(SAPﾃﾞｰﾀ貼付!$D:$D,科目マスタ!$B$40,SAPﾃﾞｰﾀ貼付!M:M)+SUMIF(SAPﾃﾞｰﾀ貼付!$D:$D,科目マスタ!$B$149,SAPﾃﾞｰﾀ貼付!M:M)+AT57</f>
        <v>0</v>
      </c>
      <c r="I57" s="106">
        <f>SUMIF(SAPﾃﾞｰﾀ貼付!$D:$D,科目マスタ!$B$40,SAPﾃﾞｰﾀ貼付!N:N)+SUMIF(SAPﾃﾞｰﾀ貼付!$D:$D,科目マスタ!$B$149,SAPﾃﾞｰﾀ貼付!N:N)</f>
        <v>0</v>
      </c>
      <c r="J57" s="106">
        <f>SUMIF(SAPﾃﾞｰﾀ貼付!$D:$D,科目マスタ!$B$40,SAPﾃﾞｰﾀ貼付!O:O)+SUMIF(SAPﾃﾞｰﾀ貼付!$D:$D,科目マスタ!$B$149,SAPﾃﾞｰﾀ貼付!O:O)</f>
        <v>0</v>
      </c>
      <c r="K57" s="108">
        <f>SUMIF(SAPﾃﾞｰﾀ貼付!$D:$D,科目マスタ!$B$40,SAPﾃﾞｰﾀ貼付!P:P)+SUMIF(SAPﾃﾞｰﾀ貼付!$D:$D,科目マスタ!$B$149,SAPﾃﾞｰﾀ貼付!P:P)</f>
        <v>0</v>
      </c>
      <c r="L57" s="106">
        <f>SUMIF(SAPﾃﾞｰﾀ貼付!$D:$D,科目マスタ!$B$40,SAPﾃﾞｰﾀ貼付!Q:Q)+SUMIF(SAPﾃﾞｰﾀ貼付!$D:$D,科目マスタ!$B$149,SAPﾃﾞｰﾀ貼付!Q:Q)</f>
        <v>0</v>
      </c>
      <c r="M57" s="107">
        <f>SUMIF(SAPﾃﾞｰﾀ貼付!$D:$D,科目マスタ!$B$40,SAPﾃﾞｰﾀ貼付!R:R)+SUMIF(SAPﾃﾞｰﾀ貼付!$D:$D,科目マスタ!$B$149,SAPﾃﾞｰﾀ貼付!R:R)</f>
        <v>0</v>
      </c>
      <c r="N57" s="109">
        <f>SUMIF(SAPﾃﾞｰﾀ貼付!$D:$D,科目マスタ!$B$40,SAPﾃﾞｰﾀ貼付!S:S)+SUMIF(SAPﾃﾞｰﾀ貼付!$D:$D,科目マスタ!$B$149,SAPﾃﾞｰﾀ貼付!S:S)</f>
        <v>0</v>
      </c>
      <c r="O57" s="105">
        <f t="shared" si="75"/>
        <v>0</v>
      </c>
      <c r="P57" s="106">
        <f t="shared" si="76"/>
        <v>0</v>
      </c>
      <c r="Q57" s="107">
        <f>SUMIF(SAPﾃﾞｰﾀ貼付!$D:$D,科目マスタ!$B$40,SAPﾃﾞｰﾀ貼付!AC:AC)+SUMIF(SAPﾃﾞｰﾀ貼付!$D:$D,科目マスタ!$B$149,SAPﾃﾞｰﾀ貼付!AC:AC)</f>
        <v>0</v>
      </c>
      <c r="R57" s="105">
        <f>SUMIF(SAPﾃﾞｰﾀ貼付!$D:$D,科目マスタ!$B$40,SAPﾃﾞｰﾀ貼付!AD:AD)+SUMIF(SAPﾃﾞｰﾀ貼付!$D:$D,科目マスタ!$B$149,SAPﾃﾞｰﾀ貼付!AD:AD)</f>
        <v>0</v>
      </c>
      <c r="S57" s="110">
        <f>SUMIF(SAPﾃﾞｰﾀ貼付!$D:$D,科目マスタ!$B$40,SAPﾃﾞｰﾀ貼付!AE:AE)+SUMIF(SAPﾃﾞｰﾀ貼付!$D:$D,科目マスタ!$B$149,SAPﾃﾞｰﾀ貼付!AE:AE)</f>
        <v>0</v>
      </c>
      <c r="T57" s="106">
        <f>SUMIF(SAPﾃﾞｰﾀ貼付!$D:$D,科目マスタ!$B$40,SAPﾃﾞｰﾀ貼付!AF:AF)+SUMIF(SAPﾃﾞｰﾀ貼付!$D:$D,科目マスタ!$B$149,SAPﾃﾞｰﾀ貼付!AF:AF)</f>
        <v>93779.28</v>
      </c>
      <c r="U57" s="106">
        <f>SUMIF(SAPﾃﾞｰﾀ貼付!$D:$D,科目マスタ!$B$40,SAPﾃﾞｰﾀ貼付!AG:AG)+SUMIF(SAPﾃﾞｰﾀ貼付!$D:$D,科目マスタ!$B$149,SAPﾃﾞｰﾀ貼付!AG:AG)</f>
        <v>164657.69</v>
      </c>
      <c r="V57" s="106">
        <f>SUMIF(SAPﾃﾞｰﾀ貼付!$D:$D,科目マスタ!$B$40,SAPﾃﾞｰﾀ貼付!AH:AH)+SUMIF(SAPﾃﾞｰﾀ貼付!$D:$D,科目マスタ!$B$149,SAPﾃﾞｰﾀ貼付!AH:AH)</f>
        <v>45431.61</v>
      </c>
      <c r="W57" s="106">
        <f>SUMIF(SAPﾃﾞｰﾀ貼付!$D:$D,科目マスタ!$B$40,SAPﾃﾞｰﾀ貼付!AI:AI)+SUMIF(SAPﾃﾞｰﾀ貼付!$D:$D,科目マスタ!$B$149,SAPﾃﾞｰﾀ貼付!AI:AI)</f>
        <v>0</v>
      </c>
      <c r="X57" s="106">
        <f>SUMIF(SAPﾃﾞｰﾀ貼付!$D:$D,科目マスタ!$B$40,SAPﾃﾞｰﾀ貼付!AJ:AJ)+SUMIF(SAPﾃﾞｰﾀ貼付!$D:$D,科目マスタ!$B$149,SAPﾃﾞｰﾀ貼付!AJ:AJ)</f>
        <v>0</v>
      </c>
      <c r="Y57" s="106">
        <f>SUMIF(SAPﾃﾞｰﾀ貼付!$D:$D,科目マスタ!$B$40,SAPﾃﾞｰﾀ貼付!AK:AK)+SUMIF(SAPﾃﾞｰﾀ貼付!$D:$D,科目マスタ!$B$149,SAPﾃﾞｰﾀ貼付!AK:AK)</f>
        <v>0</v>
      </c>
      <c r="Z57" s="106">
        <f>SUMIF(SAPﾃﾞｰﾀ貼付!$D:$D,科目マスタ!$B$40,SAPﾃﾞｰﾀ貼付!AL:AL)+SUMIF(SAPﾃﾞｰﾀ貼付!$D:$D,科目マスタ!$B$149,SAPﾃﾞｰﾀ貼付!AL:AL)</f>
        <v>0</v>
      </c>
      <c r="AA57" s="106">
        <f>SUMIF(SAPﾃﾞｰﾀ貼付!$D:$D,科目マスタ!$B$40,SAPﾃﾞｰﾀ貼付!AM:AM)+SUMIF(SAPﾃﾞｰﾀ貼付!$D:$D,科目マスタ!$B$149,SAPﾃﾞｰﾀ貼付!AM:AM)</f>
        <v>0</v>
      </c>
      <c r="AB57" s="106">
        <f>SUMIF(SAPﾃﾞｰﾀ貼付!$D:$D,科目マスタ!$B$40,SAPﾃﾞｰﾀ貼付!AN:AN)+SUMIF(SAPﾃﾞｰﾀ貼付!$D:$D,科目マスタ!$B$149,SAPﾃﾞｰﾀ貼付!AN:AN)</f>
        <v>0</v>
      </c>
      <c r="AC57" s="106">
        <f>SUMIF(SAPﾃﾞｰﾀ貼付!$D:$D,科目マスタ!$B$40,SAPﾃﾞｰﾀ貼付!AO:AO)+SUMIF(SAPﾃﾞｰﾀ貼付!$D:$D,科目マスタ!$B$149,SAPﾃﾞｰﾀ貼付!AO:AO)</f>
        <v>1367571.2</v>
      </c>
      <c r="AD57" s="106">
        <f>SUMIF(SAPﾃﾞｰﾀ貼付!$D:$D,科目マスタ!$B$40,SAPﾃﾞｰﾀ貼付!AP:AP)+SUMIF(SAPﾃﾞｰﾀ貼付!$D:$D,科目マスタ!$B$149,SAPﾃﾞｰﾀ貼付!AP:AP)</f>
        <v>0</v>
      </c>
      <c r="AE57" s="106">
        <f>SUMIF(SAPﾃﾞｰﾀ貼付!$D:$D,科目マスタ!$B$40,SAPﾃﾞｰﾀ貼付!AQ:AQ)+SUMIF(SAPﾃﾞｰﾀ貼付!$D:$D,科目マスタ!$B$149,SAPﾃﾞｰﾀ貼付!AQ:AQ)</f>
        <v>37616.82</v>
      </c>
      <c r="AF57" s="107">
        <f>SUMIF(SAPﾃﾞｰﾀ貼付!$D:$D,科目マスタ!$B$40,SAPﾃﾞｰﾀ貼付!AR:AR)+SUMIF(SAPﾃﾞｰﾀ貼付!$D:$D,科目マスタ!$B$149,SAPﾃﾞｰﾀ貼付!AR:AR)</f>
        <v>0</v>
      </c>
      <c r="AG57" s="109">
        <f>SUMIF(SAPﾃﾞｰﾀ貼付!$D:$D,科目マスタ!$B$40,SAPﾃﾞｰﾀ貼付!AT:AT)+SUMIF(SAPﾃﾞｰﾀ貼付!$D:$D,科目マスタ!$B$149,SAPﾃﾞｰﾀ貼付!AT:AT)</f>
        <v>0</v>
      </c>
      <c r="AH57" s="109">
        <f t="shared" si="55"/>
        <v>0</v>
      </c>
      <c r="AI57" s="109">
        <f t="shared" si="56"/>
        <v>1709056.6</v>
      </c>
      <c r="AJ57" s="54"/>
      <c r="AK57" s="14">
        <f>SUMIF(SAPﾃﾞｰﾀ貼付!$D:$D,科目マスタ!$B$40,SAPﾃﾞｰﾀ貼付!T:T)+SUMIF(SAPﾃﾞｰﾀ貼付!$D:$D,科目マスタ!$B$149,SAPﾃﾞｰﾀ貼付!T:T)</f>
        <v>0</v>
      </c>
      <c r="AL57" s="5">
        <f>SUMIF(SAPﾃﾞｰﾀ貼付!$D:$D,科目マスタ!$B$40,SAPﾃﾞｰﾀ貼付!U:U)+SUMIF(SAPﾃﾞｰﾀ貼付!$D:$D,科目マスタ!$B$149,SAPﾃﾞｰﾀ貼付!U:U)</f>
        <v>0</v>
      </c>
      <c r="AM57" s="5">
        <f>SUMIF(SAPﾃﾞｰﾀ貼付!$D:$D,科目マスタ!$B$40,SAPﾃﾞｰﾀ貼付!V:V)+SUMIF(SAPﾃﾞｰﾀ貼付!$D:$D,科目マスタ!$B$149,SAPﾃﾞｰﾀ貼付!V:V)</f>
        <v>0</v>
      </c>
      <c r="AN57" s="5">
        <f>SUMIF(SAPﾃﾞｰﾀ貼付!$D:$D,科目マスタ!$B$40,SAPﾃﾞｰﾀ貼付!W:W)+SUMIF(SAPﾃﾞｰﾀ貼付!$D:$D,科目マスタ!$B$149,SAPﾃﾞｰﾀ貼付!W:W)</f>
        <v>0</v>
      </c>
      <c r="AO57" s="5">
        <f>SUMIF(SAPﾃﾞｰﾀ貼付!$D:$D,科目マスタ!$B$40,SAPﾃﾞｰﾀ貼付!X:X)+SUMIF(SAPﾃﾞｰﾀ貼付!$D:$D,科目マスタ!$B$149,SAPﾃﾞｰﾀ貼付!X:X)</f>
        <v>0</v>
      </c>
      <c r="AP57" s="14">
        <f>SUMIF(SAPﾃﾞｰﾀ貼付!$D:$D,科目マスタ!$B$40,SAPﾃﾞｰﾀ貼付!Y:Y)+SUMIF(SAPﾃﾞｰﾀ貼付!$D:$D,科目マスタ!$B$149,SAPﾃﾞｰﾀ貼付!Y:Y)</f>
        <v>0</v>
      </c>
      <c r="AQ57" s="5">
        <f>SUMIF(SAPﾃﾞｰﾀ貼付!$D:$D,科目マスタ!$B$40,SAPﾃﾞｰﾀ貼付!Z:Z)+SUMIF(SAPﾃﾞｰﾀ貼付!$D:$D,科目マスタ!$B$149,SAPﾃﾞｰﾀ貼付!Z:Z)</f>
        <v>0</v>
      </c>
      <c r="AR57" s="5">
        <f>SUMIF(SAPﾃﾞｰﾀ貼付!$D:$D,科目マスタ!$B$40,SAPﾃﾞｰﾀ貼付!AA:AA)+SUMIF(SAPﾃﾞｰﾀ貼付!$D:$D,科目マスタ!$B$149,SAPﾃﾞｰﾀ貼付!AA:AA)</f>
        <v>0</v>
      </c>
      <c r="AS57" s="5">
        <f>SUMIF(SAPﾃﾞｰﾀ貼付!$D:$D,科目マスタ!$B$40,SAPﾃﾞｰﾀ貼付!AB:AB)+SUMIF(SAPﾃﾞｰﾀ貼付!$D:$D,科目マスタ!$B$149,SAPﾃﾞｰﾀ貼付!AB:AB)</f>
        <v>0</v>
      </c>
      <c r="AT57" s="5">
        <f>SUMIF(SAPﾃﾞｰﾀ貼付!$D:$D,科目マスタ!$B$40,SAPﾃﾞｰﾀ貼付!AS:AS)+SUMIF(SAPﾃﾞｰﾀ貼付!$D:$D,科目マスタ!$B$149,SAPﾃﾞｰﾀ貼付!AS:AS)</f>
        <v>0</v>
      </c>
      <c r="AU57" s="5">
        <f>SUMIF(SAPﾃﾞｰﾀ貼付!$D:$D,科目マスタ!$B$40,SAPﾃﾞｰﾀ貼付!AU:AU)+SUMIF(SAPﾃﾞｰﾀ貼付!$D:$D,科目マスタ!$B$149,SAPﾃﾞｰﾀ貼付!AU:AU)</f>
        <v>0</v>
      </c>
      <c r="AV57" s="5">
        <f>SUMIF(SAPﾃﾞｰﾀ貼付!$D:$D,科目マスタ!$B$40,SAPﾃﾞｰﾀ貼付!AV:AV)+SUMIF(SAPﾃﾞｰﾀ貼付!$D:$D,科目マスタ!$B$149,SAPﾃﾞｰﾀ貼付!AV:AV)</f>
        <v>0</v>
      </c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</row>
    <row r="58" spans="1:260" ht="15" thickBot="1">
      <c r="A58" s="50" t="s">
        <v>96</v>
      </c>
      <c r="B58" s="79">
        <f>SUM(B54:B57)</f>
        <v>53392.78</v>
      </c>
      <c r="C58" s="80">
        <f t="shared" ref="C58:AH58" si="77">SUM(C54:C57)</f>
        <v>49087.32</v>
      </c>
      <c r="D58" s="80">
        <f t="shared" si="77"/>
        <v>49666.42</v>
      </c>
      <c r="E58" s="81">
        <f t="shared" si="77"/>
        <v>0</v>
      </c>
      <c r="F58" s="79">
        <f t="shared" si="77"/>
        <v>56129.520000000004</v>
      </c>
      <c r="G58" s="82">
        <f t="shared" si="77"/>
        <v>86173.09</v>
      </c>
      <c r="H58" s="79">
        <f t="shared" si="77"/>
        <v>331900.53000000003</v>
      </c>
      <c r="I58" s="80">
        <f t="shared" si="77"/>
        <v>0</v>
      </c>
      <c r="J58" s="80">
        <f t="shared" si="77"/>
        <v>93812.42</v>
      </c>
      <c r="K58" s="83">
        <f t="shared" si="77"/>
        <v>6141.25</v>
      </c>
      <c r="L58" s="80">
        <f t="shared" si="77"/>
        <v>0</v>
      </c>
      <c r="M58" s="82">
        <f t="shared" si="77"/>
        <v>0</v>
      </c>
      <c r="N58" s="84">
        <f t="shared" si="77"/>
        <v>0</v>
      </c>
      <c r="O58" s="79">
        <f t="shared" si="77"/>
        <v>69269.919999999998</v>
      </c>
      <c r="P58" s="80">
        <f t="shared" si="77"/>
        <v>39791.43</v>
      </c>
      <c r="Q58" s="82">
        <f t="shared" ref="Q58:R58" si="78">SUM(Q54:Q57)</f>
        <v>64.89</v>
      </c>
      <c r="R58" s="79">
        <f t="shared" si="78"/>
        <v>25723.25</v>
      </c>
      <c r="S58" s="85">
        <f t="shared" ref="S58" si="79">SUM(S54:S57)</f>
        <v>0</v>
      </c>
      <c r="T58" s="80">
        <f t="shared" ref="T58:AF58" si="80">SUM(T54:T57)</f>
        <v>103476.54</v>
      </c>
      <c r="U58" s="80">
        <f t="shared" si="80"/>
        <v>259858.71000000002</v>
      </c>
      <c r="V58" s="80">
        <f t="shared" si="80"/>
        <v>73309.100000000006</v>
      </c>
      <c r="W58" s="80">
        <f t="shared" si="80"/>
        <v>65061.85</v>
      </c>
      <c r="X58" s="80">
        <f t="shared" si="80"/>
        <v>12409.18</v>
      </c>
      <c r="Y58" s="80">
        <f t="shared" si="80"/>
        <v>0</v>
      </c>
      <c r="Z58" s="80">
        <f t="shared" si="80"/>
        <v>89600.53</v>
      </c>
      <c r="AA58" s="80">
        <f t="shared" si="80"/>
        <v>0</v>
      </c>
      <c r="AB58" s="80">
        <f t="shared" si="80"/>
        <v>98746.240000000005</v>
      </c>
      <c r="AC58" s="80">
        <f t="shared" si="80"/>
        <v>1608011.4</v>
      </c>
      <c r="AD58" s="80">
        <f t="shared" si="80"/>
        <v>1107.49</v>
      </c>
      <c r="AE58" s="80">
        <f t="shared" si="80"/>
        <v>79011.17</v>
      </c>
      <c r="AF58" s="82">
        <f t="shared" si="80"/>
        <v>0</v>
      </c>
      <c r="AG58" s="84">
        <f t="shared" ref="AG58" si="81">SUM(AG54:AG57)</f>
        <v>23350.29</v>
      </c>
      <c r="AH58" s="84">
        <f t="shared" si="77"/>
        <v>57832.37</v>
      </c>
      <c r="AI58" s="84">
        <f t="shared" si="56"/>
        <v>3332927.6900000004</v>
      </c>
      <c r="AJ58" s="54"/>
      <c r="AK58" s="14">
        <f t="shared" ref="AK58:AS58" si="82">SUM(AK54:AK57)</f>
        <v>35728.83</v>
      </c>
      <c r="AL58" s="5">
        <f t="shared" si="82"/>
        <v>0</v>
      </c>
      <c r="AM58" s="5">
        <f t="shared" si="82"/>
        <v>0</v>
      </c>
      <c r="AN58" s="5">
        <f t="shared" si="82"/>
        <v>33541.089999999997</v>
      </c>
      <c r="AO58" s="5">
        <f t="shared" si="82"/>
        <v>0</v>
      </c>
      <c r="AP58" s="14">
        <f t="shared" si="82"/>
        <v>28724.43</v>
      </c>
      <c r="AQ58" s="5">
        <f t="shared" si="82"/>
        <v>0</v>
      </c>
      <c r="AR58" s="5">
        <f t="shared" si="82"/>
        <v>0</v>
      </c>
      <c r="AS58" s="5">
        <f t="shared" si="82"/>
        <v>11067</v>
      </c>
      <c r="AT58" s="5">
        <f t="shared" ref="AT58:AU58" si="83">SUM(AT54:AT57)</f>
        <v>2137.3200000000002</v>
      </c>
      <c r="AU58" s="5">
        <f t="shared" si="83"/>
        <v>43224.639999999999</v>
      </c>
      <c r="AV58" s="5">
        <f t="shared" ref="AV58" si="84">SUM(AV54:AV57)</f>
        <v>14607.73</v>
      </c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</row>
    <row r="59" spans="1:260">
      <c r="A59" s="41" t="s">
        <v>97</v>
      </c>
      <c r="B59" s="93">
        <f>SUMIF(SAPﾃﾞｰﾀ貼付!$D:$D,科目マスタ!$B$150,SAPﾃﾞｰﾀ貼付!G:G)</f>
        <v>0</v>
      </c>
      <c r="C59" s="94">
        <f>SUMIF(SAPﾃﾞｰﾀ貼付!$D:$D,科目マスタ!$B$150,SAPﾃﾞｰﾀ貼付!H:H)</f>
        <v>0</v>
      </c>
      <c r="D59" s="94">
        <f>SUMIF(SAPﾃﾞｰﾀ貼付!$D:$D,科目マスタ!$B$150,SAPﾃﾞｰﾀ貼付!I:I)</f>
        <v>0</v>
      </c>
      <c r="E59" s="95">
        <f>SUMIF(SAPﾃﾞｰﾀ貼付!$D:$D,科目マスタ!$B$150,SAPﾃﾞｰﾀ貼付!J:J)</f>
        <v>0</v>
      </c>
      <c r="F59" s="93">
        <f>SUMIF(SAPﾃﾞｰﾀ貼付!$D:$D,科目マスタ!$B$150,SAPﾃﾞｰﾀ貼付!K:K)</f>
        <v>0</v>
      </c>
      <c r="G59" s="95">
        <f>SUMIF(SAPﾃﾞｰﾀ貼付!$D:$D,科目マスタ!$B$150,SAPﾃﾞｰﾀ貼付!L:L)</f>
        <v>0</v>
      </c>
      <c r="H59" s="93">
        <f>SUMIF(SAPﾃﾞｰﾀ貼付!$D:$D,科目マスタ!$B$150,SAPﾃﾞｰﾀ貼付!M:M)+AT59</f>
        <v>0</v>
      </c>
      <c r="I59" s="94">
        <f>SUMIF(SAPﾃﾞｰﾀ貼付!$D:$D,科目マスタ!$B$150,SAPﾃﾞｰﾀ貼付!N:N)</f>
        <v>0</v>
      </c>
      <c r="J59" s="94">
        <f>SUMIF(SAPﾃﾞｰﾀ貼付!$D:$D,科目マスタ!$B$150,SAPﾃﾞｰﾀ貼付!O:O)</f>
        <v>0</v>
      </c>
      <c r="K59" s="96">
        <f>SUMIF(SAPﾃﾞｰﾀ貼付!$D:$D,科目マスタ!$B$150,SAPﾃﾞｰﾀ貼付!P:P)</f>
        <v>0</v>
      </c>
      <c r="L59" s="94">
        <f>SUMIF(SAPﾃﾞｰﾀ貼付!$D:$D,科目マスタ!$B$150,SAPﾃﾞｰﾀ貼付!Q:Q)</f>
        <v>0</v>
      </c>
      <c r="M59" s="95">
        <f>SUMIF(SAPﾃﾞｰﾀ貼付!$D:$D,科目マスタ!$B$150,SAPﾃﾞｰﾀ貼付!R:R)</f>
        <v>0</v>
      </c>
      <c r="N59" s="97">
        <f>SUMIF(SAPﾃﾞｰﾀ貼付!$D:$D,科目マスタ!$B$150,SAPﾃﾞｰﾀ貼付!S:S)</f>
        <v>0</v>
      </c>
      <c r="O59" s="93">
        <f t="shared" ref="O59:O67" si="85">AK59+AL59+AM59+AN59+AO59</f>
        <v>0</v>
      </c>
      <c r="P59" s="94">
        <f t="shared" ref="P59:P67" si="86">AP59+AQ59+AR59+AS59</f>
        <v>0</v>
      </c>
      <c r="Q59" s="95">
        <f>SUMIF(SAPﾃﾞｰﾀ貼付!$D:$D,科目マスタ!$B$150,SAPﾃﾞｰﾀ貼付!AC:AC)</f>
        <v>0</v>
      </c>
      <c r="R59" s="93">
        <f>SUMIF(SAPﾃﾞｰﾀ貼付!$D:$D,科目マスタ!$B$150,SAPﾃﾞｰﾀ貼付!AD:AD)</f>
        <v>0</v>
      </c>
      <c r="S59" s="98">
        <f>SUMIF(SAPﾃﾞｰﾀ貼付!$D:$D,科目マスタ!$B$150,SAPﾃﾞｰﾀ貼付!AE:AE)</f>
        <v>0</v>
      </c>
      <c r="T59" s="94">
        <f>SUMIF(SAPﾃﾞｰﾀ貼付!$D:$D,科目マスタ!$B$150,SAPﾃﾞｰﾀ貼付!AF:AF)</f>
        <v>0</v>
      </c>
      <c r="U59" s="94">
        <f>SUMIF(SAPﾃﾞｰﾀ貼付!$D:$D,科目マスタ!$B$150,SAPﾃﾞｰﾀ貼付!AG:AG)</f>
        <v>0</v>
      </c>
      <c r="V59" s="94">
        <f>SUMIF(SAPﾃﾞｰﾀ貼付!$D:$D,科目マスタ!$B$150,SAPﾃﾞｰﾀ貼付!AH:AH)</f>
        <v>0</v>
      </c>
      <c r="W59" s="94">
        <f>SUMIF(SAPﾃﾞｰﾀ貼付!$D:$D,科目マスタ!$B$150,SAPﾃﾞｰﾀ貼付!AI:AI)</f>
        <v>7436.41</v>
      </c>
      <c r="X59" s="94">
        <f>SUMIF(SAPﾃﾞｰﾀ貼付!$D:$D,科目マスタ!$B$150,SAPﾃﾞｰﾀ貼付!AJ:AJ)</f>
        <v>0</v>
      </c>
      <c r="Y59" s="94">
        <f>SUMIF(SAPﾃﾞｰﾀ貼付!$D:$D,科目マスタ!$B$150,SAPﾃﾞｰﾀ貼付!AK:AK)</f>
        <v>0</v>
      </c>
      <c r="Z59" s="94">
        <f>SUMIF(SAPﾃﾞｰﾀ貼付!$D:$D,科目マスタ!$B$150,SAPﾃﾞｰﾀ貼付!AL:AL)</f>
        <v>0</v>
      </c>
      <c r="AA59" s="94">
        <f>SUMIF(SAPﾃﾞｰﾀ貼付!$D:$D,科目マスタ!$B$150,SAPﾃﾞｰﾀ貼付!AM:AM)</f>
        <v>0</v>
      </c>
      <c r="AB59" s="94">
        <f>SUMIF(SAPﾃﾞｰﾀ貼付!$D:$D,科目マスタ!$B$150,SAPﾃﾞｰﾀ貼付!AN:AN)</f>
        <v>0</v>
      </c>
      <c r="AC59" s="94">
        <f>SUMIF(SAPﾃﾞｰﾀ貼付!$D:$D,科目マスタ!$B$150,SAPﾃﾞｰﾀ貼付!AO:AO)</f>
        <v>0</v>
      </c>
      <c r="AD59" s="94">
        <f>SUMIF(SAPﾃﾞｰﾀ貼付!$D:$D,科目マスタ!$B$150,SAPﾃﾞｰﾀ貼付!AP:AP)</f>
        <v>0</v>
      </c>
      <c r="AE59" s="94">
        <f>SUMIF(SAPﾃﾞｰﾀ貼付!$D:$D,科目マスタ!$B$150,SAPﾃﾞｰﾀ貼付!AQ:AQ)</f>
        <v>0</v>
      </c>
      <c r="AF59" s="95">
        <f>SUMIF(SAPﾃﾞｰﾀ貼付!$D:$D,科目マスタ!$B$150,SAPﾃﾞｰﾀ貼付!AR:AR)</f>
        <v>0</v>
      </c>
      <c r="AG59" s="97">
        <f>SUMIF(SAPﾃﾞｰﾀ貼付!$D:$D,科目マスタ!$B$150,SAPﾃﾞｰﾀ貼付!AT:AT)</f>
        <v>0</v>
      </c>
      <c r="AH59" s="97">
        <f t="shared" si="55"/>
        <v>0</v>
      </c>
      <c r="AI59" s="97">
        <f t="shared" si="56"/>
        <v>7436.41</v>
      </c>
      <c r="AJ59" s="54"/>
      <c r="AK59" s="14">
        <f>SUMIF(SAPﾃﾞｰﾀ貼付!$D:$D,科目マスタ!$B$150,SAPﾃﾞｰﾀ貼付!T:T)</f>
        <v>0</v>
      </c>
      <c r="AL59" s="5">
        <f>SUMIF(SAPﾃﾞｰﾀ貼付!$D:$D,科目マスタ!$B$150,SAPﾃﾞｰﾀ貼付!U:U)</f>
        <v>0</v>
      </c>
      <c r="AM59" s="5">
        <f>SUMIF(SAPﾃﾞｰﾀ貼付!$D:$D,科目マスタ!$B$150,SAPﾃﾞｰﾀ貼付!V:V)</f>
        <v>0</v>
      </c>
      <c r="AN59" s="5">
        <f>SUMIF(SAPﾃﾞｰﾀ貼付!$D:$D,科目マスタ!$B$150,SAPﾃﾞｰﾀ貼付!W:W)</f>
        <v>0</v>
      </c>
      <c r="AO59" s="5">
        <f>SUMIF(SAPﾃﾞｰﾀ貼付!$D:$D,科目マスタ!$B$150,SAPﾃﾞｰﾀ貼付!X:X)</f>
        <v>0</v>
      </c>
      <c r="AP59" s="14">
        <f>SUMIF(SAPﾃﾞｰﾀ貼付!$D:$D,科目マスタ!$B$150,SAPﾃﾞｰﾀ貼付!Y:Y)</f>
        <v>0</v>
      </c>
      <c r="AQ59" s="5">
        <f>SUMIF(SAPﾃﾞｰﾀ貼付!$D:$D,科目マスタ!$B$150,SAPﾃﾞｰﾀ貼付!Z:Z)</f>
        <v>0</v>
      </c>
      <c r="AR59" s="5">
        <f>SUMIF(SAPﾃﾞｰﾀ貼付!$D:$D,科目マスタ!$B$150,SAPﾃﾞｰﾀ貼付!AA:AA)</f>
        <v>0</v>
      </c>
      <c r="AS59" s="5">
        <f>SUMIF(SAPﾃﾞｰﾀ貼付!$D:$D,科目マスタ!$B$150,SAPﾃﾞｰﾀ貼付!AB:AB)</f>
        <v>0</v>
      </c>
      <c r="AT59" s="5">
        <f>SUMIF(SAPﾃﾞｰﾀ貼付!$D:$D,科目マスタ!$B$150,SAPﾃﾞｰﾀ貼付!AS:AS)</f>
        <v>0</v>
      </c>
      <c r="AU59" s="5">
        <f>SUMIF(SAPﾃﾞｰﾀ貼付!$D:$D,科目マスタ!$B$150,SAPﾃﾞｰﾀ貼付!AU:AU)</f>
        <v>0</v>
      </c>
      <c r="AV59" s="5">
        <f>SUMIF(SAPﾃﾞｰﾀ貼付!$D:$D,科目マスタ!$B$150,SAPﾃﾞｰﾀ貼付!AV:AV)</f>
        <v>0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</row>
    <row r="60" spans="1:260">
      <c r="A60" s="42" t="s">
        <v>98</v>
      </c>
      <c r="B60" s="99">
        <f>SUMIF(SAPﾃﾞｰﾀ貼付!$D:$D,科目マスタ!$B$26,SAPﾃﾞｰﾀ貼付!G:G)+SUMIF(SAPﾃﾞｰﾀ貼付!$D:$D,科目マスタ!$B$141,SAPﾃﾞｰﾀ貼付!G:G)</f>
        <v>0</v>
      </c>
      <c r="C60" s="100">
        <f>SUMIF(SAPﾃﾞｰﾀ貼付!$D:$D,科目マスタ!$B$26,SAPﾃﾞｰﾀ貼付!H:H)+SUMIF(SAPﾃﾞｰﾀ貼付!$D:$D,科目マスタ!$B$141,SAPﾃﾞｰﾀ貼付!H:H)</f>
        <v>0</v>
      </c>
      <c r="D60" s="100">
        <f>SUMIF(SAPﾃﾞｰﾀ貼付!$D:$D,科目マスタ!$B$26,SAPﾃﾞｰﾀ貼付!I:I)+SUMIF(SAPﾃﾞｰﾀ貼付!$D:$D,科目マスタ!$B$141,SAPﾃﾞｰﾀ貼付!I:I)</f>
        <v>0</v>
      </c>
      <c r="E60" s="101">
        <f>SUMIF(SAPﾃﾞｰﾀ貼付!$D:$D,科目マスタ!$B$26,SAPﾃﾞｰﾀ貼付!J:J)+SUMIF(SAPﾃﾞｰﾀ貼付!$D:$D,科目マスタ!$B$141,SAPﾃﾞｰﾀ貼付!J:J)</f>
        <v>0</v>
      </c>
      <c r="F60" s="99">
        <f>SUMIF(SAPﾃﾞｰﾀ貼付!$D:$D,科目マスタ!$B$26,SAPﾃﾞｰﾀ貼付!K:K)+SUMIF(SAPﾃﾞｰﾀ貼付!$D:$D,科目マスタ!$B$141,SAPﾃﾞｰﾀ貼付!K:K)</f>
        <v>0</v>
      </c>
      <c r="G60" s="101">
        <f>SUMIF(SAPﾃﾞｰﾀ貼付!$D:$D,科目マスタ!$B$26,SAPﾃﾞｰﾀ貼付!L:L)+SUMIF(SAPﾃﾞｰﾀ貼付!$D:$D,科目マスタ!$B$141,SAPﾃﾞｰﾀ貼付!L:L)</f>
        <v>0</v>
      </c>
      <c r="H60" s="99">
        <f>SUMIF(SAPﾃﾞｰﾀ貼付!$D:$D,科目マスタ!$B$26,SAPﾃﾞｰﾀ貼付!M:M)+SUMIF(SAPﾃﾞｰﾀ貼付!$D:$D,科目マスタ!$B$141,SAPﾃﾞｰﾀ貼付!M:M)+AT60</f>
        <v>0</v>
      </c>
      <c r="I60" s="100">
        <f>SUMIF(SAPﾃﾞｰﾀ貼付!$D:$D,科目マスタ!$B$26,SAPﾃﾞｰﾀ貼付!N:N)+SUMIF(SAPﾃﾞｰﾀ貼付!$D:$D,科目マスタ!$B$141,SAPﾃﾞｰﾀ貼付!N:N)</f>
        <v>0</v>
      </c>
      <c r="J60" s="100">
        <f>SUMIF(SAPﾃﾞｰﾀ貼付!$D:$D,科目マスタ!$B$26,SAPﾃﾞｰﾀ貼付!O:O)+SUMIF(SAPﾃﾞｰﾀ貼付!$D:$D,科目マスタ!$B$141,SAPﾃﾞｰﾀ貼付!O:O)</f>
        <v>0</v>
      </c>
      <c r="K60" s="102">
        <f>SUMIF(SAPﾃﾞｰﾀ貼付!$D:$D,科目マスタ!$B$26,SAPﾃﾞｰﾀ貼付!P:P)+SUMIF(SAPﾃﾞｰﾀ貼付!$D:$D,科目マスタ!$B$141,SAPﾃﾞｰﾀ貼付!P:P)</f>
        <v>0</v>
      </c>
      <c r="L60" s="100">
        <f>SUMIF(SAPﾃﾞｰﾀ貼付!$D:$D,科目マスタ!$B$26,SAPﾃﾞｰﾀ貼付!Q:Q)+SUMIF(SAPﾃﾞｰﾀ貼付!$D:$D,科目マスタ!$B$141,SAPﾃﾞｰﾀ貼付!Q:Q)</f>
        <v>0</v>
      </c>
      <c r="M60" s="101">
        <f>SUMIF(SAPﾃﾞｰﾀ貼付!$D:$D,科目マスタ!$B$26,SAPﾃﾞｰﾀ貼付!R:R)+SUMIF(SAPﾃﾞｰﾀ貼付!$D:$D,科目マスタ!$B$141,SAPﾃﾞｰﾀ貼付!R:R)</f>
        <v>0</v>
      </c>
      <c r="N60" s="103">
        <f>SUMIF(SAPﾃﾞｰﾀ貼付!$D:$D,科目マスタ!$B$26,SAPﾃﾞｰﾀ貼付!S:S)+SUMIF(SAPﾃﾞｰﾀ貼付!$D:$D,科目マスタ!$B$141,SAPﾃﾞｰﾀ貼付!S:S)</f>
        <v>0</v>
      </c>
      <c r="O60" s="99">
        <f t="shared" si="85"/>
        <v>0</v>
      </c>
      <c r="P60" s="100">
        <f t="shared" si="86"/>
        <v>0</v>
      </c>
      <c r="Q60" s="101">
        <f>SUMIF(SAPﾃﾞｰﾀ貼付!$D:$D,科目マスタ!$B$26,SAPﾃﾞｰﾀ貼付!AC:AC)+SUMIF(SAPﾃﾞｰﾀ貼付!$D:$D,科目マスタ!$B$141,SAPﾃﾞｰﾀ貼付!AC:AC)</f>
        <v>0</v>
      </c>
      <c r="R60" s="99">
        <f>SUMIF(SAPﾃﾞｰﾀ貼付!$D:$D,科目マスタ!$B$26,SAPﾃﾞｰﾀ貼付!AD:AD)+SUMIF(SAPﾃﾞｰﾀ貼付!$D:$D,科目マスタ!$B$141,SAPﾃﾞｰﾀ貼付!AD:AD)</f>
        <v>0</v>
      </c>
      <c r="S60" s="104">
        <f>SUMIF(SAPﾃﾞｰﾀ貼付!$D:$D,科目マスタ!$B$26,SAPﾃﾞｰﾀ貼付!AE:AE)+SUMIF(SAPﾃﾞｰﾀ貼付!$D:$D,科目マスタ!$B$141,SAPﾃﾞｰﾀ貼付!AE:AE)</f>
        <v>0</v>
      </c>
      <c r="T60" s="100">
        <f>SUMIF(SAPﾃﾞｰﾀ貼付!$D:$D,科目マスタ!$B$26,SAPﾃﾞｰﾀ貼付!AF:AF)+SUMIF(SAPﾃﾞｰﾀ貼付!$D:$D,科目マスタ!$B$141,SAPﾃﾞｰﾀ貼付!AF:AF)</f>
        <v>0</v>
      </c>
      <c r="U60" s="100">
        <f>SUMIF(SAPﾃﾞｰﾀ貼付!$D:$D,科目マスタ!$B$26,SAPﾃﾞｰﾀ貼付!AG:AG)+SUMIF(SAPﾃﾞｰﾀ貼付!$D:$D,科目マスタ!$B$141,SAPﾃﾞｰﾀ貼付!AG:AG)</f>
        <v>0</v>
      </c>
      <c r="V60" s="100">
        <f>SUMIF(SAPﾃﾞｰﾀ貼付!$D:$D,科目マスタ!$B$26,SAPﾃﾞｰﾀ貼付!AH:AH)+SUMIF(SAPﾃﾞｰﾀ貼付!$D:$D,科目マスタ!$B$141,SAPﾃﾞｰﾀ貼付!AH:AH)</f>
        <v>0</v>
      </c>
      <c r="W60" s="100">
        <f>SUMIF(SAPﾃﾞｰﾀ貼付!$D:$D,科目マスタ!$B$26,SAPﾃﾞｰﾀ貼付!AI:AI)+SUMIF(SAPﾃﾞｰﾀ貼付!$D:$D,科目マスタ!$B$141,SAPﾃﾞｰﾀ貼付!AI:AI)</f>
        <v>0</v>
      </c>
      <c r="X60" s="100">
        <f>SUMIF(SAPﾃﾞｰﾀ貼付!$D:$D,科目マスタ!$B$26,SAPﾃﾞｰﾀ貼付!AJ:AJ)+SUMIF(SAPﾃﾞｰﾀ貼付!$D:$D,科目マスタ!$B$141,SAPﾃﾞｰﾀ貼付!AJ:AJ)</f>
        <v>0</v>
      </c>
      <c r="Y60" s="100">
        <f>SUMIF(SAPﾃﾞｰﾀ貼付!$D:$D,科目マスタ!$B$26,SAPﾃﾞｰﾀ貼付!AK:AK)+SUMIF(SAPﾃﾞｰﾀ貼付!$D:$D,科目マスタ!$B$141,SAPﾃﾞｰﾀ貼付!AK:AK)</f>
        <v>0</v>
      </c>
      <c r="Z60" s="100">
        <f>SUMIF(SAPﾃﾞｰﾀ貼付!$D:$D,科目マスタ!$B$26,SAPﾃﾞｰﾀ貼付!AL:AL)+SUMIF(SAPﾃﾞｰﾀ貼付!$D:$D,科目マスタ!$B$141,SAPﾃﾞｰﾀ貼付!AL:AL)</f>
        <v>0</v>
      </c>
      <c r="AA60" s="100">
        <f>SUMIF(SAPﾃﾞｰﾀ貼付!$D:$D,科目マスタ!$B$26,SAPﾃﾞｰﾀ貼付!AM:AM)+SUMIF(SAPﾃﾞｰﾀ貼付!$D:$D,科目マスタ!$B$141,SAPﾃﾞｰﾀ貼付!AM:AM)</f>
        <v>0</v>
      </c>
      <c r="AB60" s="100">
        <f>SUMIF(SAPﾃﾞｰﾀ貼付!$D:$D,科目マスタ!$B$26,SAPﾃﾞｰﾀ貼付!AN:AN)+SUMIF(SAPﾃﾞｰﾀ貼付!$D:$D,科目マスタ!$B$141,SAPﾃﾞｰﾀ貼付!AN:AN)</f>
        <v>0</v>
      </c>
      <c r="AC60" s="100">
        <f>SUMIF(SAPﾃﾞｰﾀ貼付!$D:$D,科目マスタ!$B$26,SAPﾃﾞｰﾀ貼付!AO:AO)+SUMIF(SAPﾃﾞｰﾀ貼付!$D:$D,科目マスタ!$B$141,SAPﾃﾞｰﾀ貼付!AO:AO)</f>
        <v>0</v>
      </c>
      <c r="AD60" s="100">
        <f>SUMIF(SAPﾃﾞｰﾀ貼付!$D:$D,科目マスタ!$B$26,SAPﾃﾞｰﾀ貼付!AP:AP)+SUMIF(SAPﾃﾞｰﾀ貼付!$D:$D,科目マスタ!$B$141,SAPﾃﾞｰﾀ貼付!AP:AP)</f>
        <v>0</v>
      </c>
      <c r="AE60" s="100">
        <f>SUMIF(SAPﾃﾞｰﾀ貼付!$D:$D,科目マスタ!$B$26,SAPﾃﾞｰﾀ貼付!AQ:AQ)+SUMIF(SAPﾃﾞｰﾀ貼付!$D:$D,科目マスタ!$B$141,SAPﾃﾞｰﾀ貼付!AQ:AQ)</f>
        <v>0</v>
      </c>
      <c r="AF60" s="101">
        <f>SUMIF(SAPﾃﾞｰﾀ貼付!$D:$D,科目マスタ!$B$26,SAPﾃﾞｰﾀ貼付!AR:AR)+SUMIF(SAPﾃﾞｰﾀ貼付!$D:$D,科目マスタ!$B$141,SAPﾃﾞｰﾀ貼付!AR:AR)</f>
        <v>0</v>
      </c>
      <c r="AG60" s="103">
        <f>SUMIF(SAPﾃﾞｰﾀ貼付!$D:$D,科目マスタ!$B$26,SAPﾃﾞｰﾀ貼付!AT:AT)+SUMIF(SAPﾃﾞｰﾀ貼付!$D:$D,科目マスタ!$B$141,SAPﾃﾞｰﾀ貼付!AT:AT)</f>
        <v>0</v>
      </c>
      <c r="AH60" s="103">
        <f t="shared" si="55"/>
        <v>0</v>
      </c>
      <c r="AI60" s="103">
        <f t="shared" si="56"/>
        <v>0</v>
      </c>
      <c r="AJ60" s="54"/>
      <c r="AK60" s="14">
        <f>SUMIF(SAPﾃﾞｰﾀ貼付!$D:$D,科目マスタ!$B$26,SAPﾃﾞｰﾀ貼付!T:T)+SUMIF(SAPﾃﾞｰﾀ貼付!$D:$D,科目マスタ!$B$141,SAPﾃﾞｰﾀ貼付!T:T)</f>
        <v>0</v>
      </c>
      <c r="AL60" s="5">
        <f>SUMIF(SAPﾃﾞｰﾀ貼付!$D:$D,科目マスタ!$B$26,SAPﾃﾞｰﾀ貼付!U:U)+SUMIF(SAPﾃﾞｰﾀ貼付!$D:$D,科目マスタ!$B$141,SAPﾃﾞｰﾀ貼付!U:U)</f>
        <v>0</v>
      </c>
      <c r="AM60" s="5">
        <f>SUMIF(SAPﾃﾞｰﾀ貼付!$D:$D,科目マスタ!$B$26,SAPﾃﾞｰﾀ貼付!V:V)+SUMIF(SAPﾃﾞｰﾀ貼付!$D:$D,科目マスタ!$B$141,SAPﾃﾞｰﾀ貼付!V:V)</f>
        <v>0</v>
      </c>
      <c r="AN60" s="5">
        <f>SUMIF(SAPﾃﾞｰﾀ貼付!$D:$D,科目マスタ!$B$26,SAPﾃﾞｰﾀ貼付!W:W)+SUMIF(SAPﾃﾞｰﾀ貼付!$D:$D,科目マスタ!$B$141,SAPﾃﾞｰﾀ貼付!W:W)</f>
        <v>0</v>
      </c>
      <c r="AO60" s="5">
        <f>SUMIF(SAPﾃﾞｰﾀ貼付!$D:$D,科目マスタ!$B$26,SAPﾃﾞｰﾀ貼付!X:X)+SUMIF(SAPﾃﾞｰﾀ貼付!$D:$D,科目マスタ!$B$141,SAPﾃﾞｰﾀ貼付!X:X)</f>
        <v>0</v>
      </c>
      <c r="AP60" s="14">
        <f>SUMIF(SAPﾃﾞｰﾀ貼付!$D:$D,科目マスタ!$B$26,SAPﾃﾞｰﾀ貼付!Y:Y)+SUMIF(SAPﾃﾞｰﾀ貼付!$D:$D,科目マスタ!$B$141,SAPﾃﾞｰﾀ貼付!Y:Y)</f>
        <v>0</v>
      </c>
      <c r="AQ60" s="5">
        <f>SUMIF(SAPﾃﾞｰﾀ貼付!$D:$D,科目マスタ!$B$26,SAPﾃﾞｰﾀ貼付!Z:Z)+SUMIF(SAPﾃﾞｰﾀ貼付!$D:$D,科目マスタ!$B$141,SAPﾃﾞｰﾀ貼付!Z:Z)</f>
        <v>0</v>
      </c>
      <c r="AR60" s="5">
        <f>SUMIF(SAPﾃﾞｰﾀ貼付!$D:$D,科目マスタ!$B$26,SAPﾃﾞｰﾀ貼付!AA:AA)+SUMIF(SAPﾃﾞｰﾀ貼付!$D:$D,科目マスタ!$B$141,SAPﾃﾞｰﾀ貼付!AA:AA)</f>
        <v>0</v>
      </c>
      <c r="AS60" s="5">
        <f>SUMIF(SAPﾃﾞｰﾀ貼付!$D:$D,科目マスタ!$B$26,SAPﾃﾞｰﾀ貼付!AB:AB)+SUMIF(SAPﾃﾞｰﾀ貼付!$D:$D,科目マスタ!$B$141,SAPﾃﾞｰﾀ貼付!AB:AB)</f>
        <v>0</v>
      </c>
      <c r="AT60" s="5">
        <f>SUMIF(SAPﾃﾞｰﾀ貼付!$D:$D,科目マスタ!$B$26,SAPﾃﾞｰﾀ貼付!AS:AS)+SUMIF(SAPﾃﾞｰﾀ貼付!$D:$D,科目マスタ!$B$141,SAPﾃﾞｰﾀ貼付!AS:AS)</f>
        <v>0</v>
      </c>
      <c r="AU60" s="5">
        <f>SUMIF(SAPﾃﾞｰﾀ貼付!$D:$D,科目マスタ!$B$26,SAPﾃﾞｰﾀ貼付!AU:AU)+SUMIF(SAPﾃﾞｰﾀ貼付!$D:$D,科目マスタ!$B$141,SAPﾃﾞｰﾀ貼付!AU:AU)</f>
        <v>0</v>
      </c>
      <c r="AV60" s="5">
        <f>SUMIF(SAPﾃﾞｰﾀ貼付!$D:$D,科目マスタ!$B$26,SAPﾃﾞｰﾀ貼付!AV:AV)+SUMIF(SAPﾃﾞｰﾀ貼付!$D:$D,科目マスタ!$B$141,SAPﾃﾞｰﾀ貼付!AV:AV)</f>
        <v>0</v>
      </c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</row>
    <row r="61" spans="1:260">
      <c r="A61" s="42" t="s">
        <v>515</v>
      </c>
      <c r="B61" s="99">
        <f>SUMIF(SAPﾃﾞｰﾀ貼付!$D:$D,科目マスタ!$B$50,SAPﾃﾞｰﾀ貼付!G:G)+SUMIF(SAPﾃﾞｰﾀ貼付!$D:$D,科目マスタ!$B$53,SAPﾃﾞｰﾀ貼付!G:G)+SUMIF(SAPﾃﾞｰﾀ貼付!$D:$D,科目マスタ!$B$158,SAPﾃﾞｰﾀ貼付!G:G)</f>
        <v>0</v>
      </c>
      <c r="C61" s="100">
        <f>SUMIF(SAPﾃﾞｰﾀ貼付!$D:$D,科目マスタ!$B$50,SAPﾃﾞｰﾀ貼付!H:H)+SUMIF(SAPﾃﾞｰﾀ貼付!$D:$D,科目マスタ!$B$53,SAPﾃﾞｰﾀ貼付!H:H)+SUMIF(SAPﾃﾞｰﾀ貼付!$D:$D,科目マスタ!$B$158,SAPﾃﾞｰﾀ貼付!H:H)</f>
        <v>0</v>
      </c>
      <c r="D61" s="100">
        <f>SUMIF(SAPﾃﾞｰﾀ貼付!$D:$D,科目マスタ!$B$50,SAPﾃﾞｰﾀ貼付!I:I)+SUMIF(SAPﾃﾞｰﾀ貼付!$D:$D,科目マスタ!$B$53,SAPﾃﾞｰﾀ貼付!I:I)+SUMIF(SAPﾃﾞｰﾀ貼付!$D:$D,科目マスタ!$B$158,SAPﾃﾞｰﾀ貼付!I:I)</f>
        <v>0</v>
      </c>
      <c r="E61" s="101">
        <f>SUMIF(SAPﾃﾞｰﾀ貼付!$D:$D,科目マスタ!$B$50,SAPﾃﾞｰﾀ貼付!J:J)+SUMIF(SAPﾃﾞｰﾀ貼付!$D:$D,科目マスタ!$B$53,SAPﾃﾞｰﾀ貼付!J:J)+SUMIF(SAPﾃﾞｰﾀ貼付!$D:$D,科目マスタ!$B$158,SAPﾃﾞｰﾀ貼付!J:J)</f>
        <v>0</v>
      </c>
      <c r="F61" s="99">
        <f>SUMIF(SAPﾃﾞｰﾀ貼付!$D:$D,科目マスタ!$B$50,SAPﾃﾞｰﾀ貼付!K:K)+SUMIF(SAPﾃﾞｰﾀ貼付!$D:$D,科目マスタ!$B$53,SAPﾃﾞｰﾀ貼付!K:K)+SUMIF(SAPﾃﾞｰﾀ貼付!$D:$D,科目マスタ!$B$158,SAPﾃﾞｰﾀ貼付!K:K)</f>
        <v>0</v>
      </c>
      <c r="G61" s="101">
        <f>SUMIF(SAPﾃﾞｰﾀ貼付!$D:$D,科目マスタ!$B$50,SAPﾃﾞｰﾀ貼付!L:L)+SUMIF(SAPﾃﾞｰﾀ貼付!$D:$D,科目マスタ!$B$53,SAPﾃﾞｰﾀ貼付!L:L)+SUMIF(SAPﾃﾞｰﾀ貼付!$D:$D,科目マスタ!$B$158,SAPﾃﾞｰﾀ貼付!L:L)</f>
        <v>0</v>
      </c>
      <c r="H61" s="99">
        <f>SUMIF(SAPﾃﾞｰﾀ貼付!$D:$D,科目マスタ!$B$50,SAPﾃﾞｰﾀ貼付!M:M)+SUMIF(SAPﾃﾞｰﾀ貼付!$D:$D,科目マスタ!$B$53,SAPﾃﾞｰﾀ貼付!M:M)+SUMIF(SAPﾃﾞｰﾀ貼付!$D:$D,科目マスタ!$B$158,SAPﾃﾞｰﾀ貼付!M:M)+AT61</f>
        <v>0</v>
      </c>
      <c r="I61" s="100">
        <f>SUMIF(SAPﾃﾞｰﾀ貼付!$D:$D,科目マスタ!$B$50,SAPﾃﾞｰﾀ貼付!N:N)+SUMIF(SAPﾃﾞｰﾀ貼付!$D:$D,科目マスタ!$B$53,SAPﾃﾞｰﾀ貼付!N:N)+SUMIF(SAPﾃﾞｰﾀ貼付!$D:$D,科目マスタ!$B$158,SAPﾃﾞｰﾀ貼付!N:N)</f>
        <v>0</v>
      </c>
      <c r="J61" s="100">
        <f>SUMIF(SAPﾃﾞｰﾀ貼付!$D:$D,科目マスタ!$B$50,SAPﾃﾞｰﾀ貼付!O:O)+SUMIF(SAPﾃﾞｰﾀ貼付!$D:$D,科目マスタ!$B$53,SAPﾃﾞｰﾀ貼付!O:O)+SUMIF(SAPﾃﾞｰﾀ貼付!$D:$D,科目マスタ!$B$158,SAPﾃﾞｰﾀ貼付!O:O)</f>
        <v>0</v>
      </c>
      <c r="K61" s="102">
        <f>SUMIF(SAPﾃﾞｰﾀ貼付!$D:$D,科目マスタ!$B$50,SAPﾃﾞｰﾀ貼付!P:P)+SUMIF(SAPﾃﾞｰﾀ貼付!$D:$D,科目マスタ!$B$53,SAPﾃﾞｰﾀ貼付!P:P)+SUMIF(SAPﾃﾞｰﾀ貼付!$D:$D,科目マスタ!$B$158,SAPﾃﾞｰﾀ貼付!P:P)</f>
        <v>0</v>
      </c>
      <c r="L61" s="100">
        <f>SUMIF(SAPﾃﾞｰﾀ貼付!$D:$D,科目マスタ!$B$50,SAPﾃﾞｰﾀ貼付!Q:Q)+SUMIF(SAPﾃﾞｰﾀ貼付!$D:$D,科目マスタ!$B$53,SAPﾃﾞｰﾀ貼付!Q:Q)+SUMIF(SAPﾃﾞｰﾀ貼付!$D:$D,科目マスタ!$B$158,SAPﾃﾞｰﾀ貼付!Q:Q)</f>
        <v>0</v>
      </c>
      <c r="M61" s="101">
        <f>SUMIF(SAPﾃﾞｰﾀ貼付!$D:$D,科目マスタ!$B$50,SAPﾃﾞｰﾀ貼付!R:R)+SUMIF(SAPﾃﾞｰﾀ貼付!$D:$D,科目マスタ!$B$53,SAPﾃﾞｰﾀ貼付!R:R)+SUMIF(SAPﾃﾞｰﾀ貼付!$D:$D,科目マスタ!$B$158,SAPﾃﾞｰﾀ貼付!R:R)</f>
        <v>0</v>
      </c>
      <c r="N61" s="103">
        <f>SUMIF(SAPﾃﾞｰﾀ貼付!$D:$D,科目マスタ!$B$50,SAPﾃﾞｰﾀ貼付!S:S)+SUMIF(SAPﾃﾞｰﾀ貼付!$D:$D,科目マスタ!$B$53,SAPﾃﾞｰﾀ貼付!S:S)+SUMIF(SAPﾃﾞｰﾀ貼付!$D:$D,科目マスタ!$B$158,SAPﾃﾞｰﾀ貼付!S:S)</f>
        <v>0</v>
      </c>
      <c r="O61" s="99">
        <f t="shared" si="85"/>
        <v>0</v>
      </c>
      <c r="P61" s="100">
        <f t="shared" si="86"/>
        <v>0</v>
      </c>
      <c r="Q61" s="101">
        <f>SUMIF(SAPﾃﾞｰﾀ貼付!$D:$D,科目マスタ!$B$50,SAPﾃﾞｰﾀ貼付!AC:AC)+SUMIF(SAPﾃﾞｰﾀ貼付!$D:$D,科目マスタ!$B$53,SAPﾃﾞｰﾀ貼付!AC:AC)+SUMIF(SAPﾃﾞｰﾀ貼付!$D:$D,科目マスタ!$B$158,SAPﾃﾞｰﾀ貼付!AC:AC)</f>
        <v>0</v>
      </c>
      <c r="R61" s="99">
        <f>SUMIF(SAPﾃﾞｰﾀ貼付!$D:$D,科目マスタ!$B$50,SAPﾃﾞｰﾀ貼付!AD:AD)+SUMIF(SAPﾃﾞｰﾀ貼付!$D:$D,科目マスタ!$B$53,SAPﾃﾞｰﾀ貼付!AD:AD)+SUMIF(SAPﾃﾞｰﾀ貼付!$D:$D,科目マスタ!$B$158,SAPﾃﾞｰﾀ貼付!AD:AD)</f>
        <v>0</v>
      </c>
      <c r="S61" s="104">
        <f>SUMIF(SAPﾃﾞｰﾀ貼付!$D:$D,科目マスタ!$B$50,SAPﾃﾞｰﾀ貼付!AE:AE)+SUMIF(SAPﾃﾞｰﾀ貼付!$D:$D,科目マスタ!$B$53,SAPﾃﾞｰﾀ貼付!AE:AE)+SUMIF(SAPﾃﾞｰﾀ貼付!$D:$D,科目マスタ!$B$158,SAPﾃﾞｰﾀ貼付!AE:AE)</f>
        <v>0</v>
      </c>
      <c r="T61" s="100">
        <f>SUMIF(SAPﾃﾞｰﾀ貼付!$D:$D,科目マスタ!$B$50,SAPﾃﾞｰﾀ貼付!AF:AF)+SUMIF(SAPﾃﾞｰﾀ貼付!$D:$D,科目マスタ!$B$53,SAPﾃﾞｰﾀ貼付!AF:AF)+SUMIF(SAPﾃﾞｰﾀ貼付!$D:$D,科目マスタ!$B$158,SAPﾃﾞｰﾀ貼付!AF:AF)</f>
        <v>0</v>
      </c>
      <c r="U61" s="100">
        <f>SUMIF(SAPﾃﾞｰﾀ貼付!$D:$D,科目マスタ!$B$50,SAPﾃﾞｰﾀ貼付!AG:AG)+SUMIF(SAPﾃﾞｰﾀ貼付!$D:$D,科目マスタ!$B$53,SAPﾃﾞｰﾀ貼付!AG:AG)+SUMIF(SAPﾃﾞｰﾀ貼付!$D:$D,科目マスタ!$B$158,SAPﾃﾞｰﾀ貼付!AG:AG)</f>
        <v>0</v>
      </c>
      <c r="V61" s="100">
        <f>SUMIF(SAPﾃﾞｰﾀ貼付!$D:$D,科目マスタ!$B$50,SAPﾃﾞｰﾀ貼付!AH:AH)+SUMIF(SAPﾃﾞｰﾀ貼付!$D:$D,科目マスタ!$B$53,SAPﾃﾞｰﾀ貼付!AH:AH)+SUMIF(SAPﾃﾞｰﾀ貼付!$D:$D,科目マスタ!$B$158,SAPﾃﾞｰﾀ貼付!AH:AH)</f>
        <v>0</v>
      </c>
      <c r="W61" s="100">
        <f>SUMIF(SAPﾃﾞｰﾀ貼付!$D:$D,科目マスタ!$B$50,SAPﾃﾞｰﾀ貼付!AI:AI)+SUMIF(SAPﾃﾞｰﾀ貼付!$D:$D,科目マスタ!$B$53,SAPﾃﾞｰﾀ貼付!AI:AI)+SUMIF(SAPﾃﾞｰﾀ貼付!$D:$D,科目マスタ!$B$158,SAPﾃﾞｰﾀ貼付!AI:AI)</f>
        <v>0</v>
      </c>
      <c r="X61" s="100">
        <f>SUMIF(SAPﾃﾞｰﾀ貼付!$D:$D,科目マスタ!$B$50,SAPﾃﾞｰﾀ貼付!AJ:AJ)+SUMIF(SAPﾃﾞｰﾀ貼付!$D:$D,科目マスタ!$B$53,SAPﾃﾞｰﾀ貼付!AJ:AJ)+SUMIF(SAPﾃﾞｰﾀ貼付!$D:$D,科目マスタ!$B$158,SAPﾃﾞｰﾀ貼付!AJ:AJ)</f>
        <v>0</v>
      </c>
      <c r="Y61" s="100">
        <f>SUMIF(SAPﾃﾞｰﾀ貼付!$D:$D,科目マスタ!$B$50,SAPﾃﾞｰﾀ貼付!AK:AK)+SUMIF(SAPﾃﾞｰﾀ貼付!$D:$D,科目マスタ!$B$53,SAPﾃﾞｰﾀ貼付!AK:AK)+SUMIF(SAPﾃﾞｰﾀ貼付!$D:$D,科目マスタ!$B$158,SAPﾃﾞｰﾀ貼付!AK:AK)</f>
        <v>0</v>
      </c>
      <c r="Z61" s="100">
        <f>SUMIF(SAPﾃﾞｰﾀ貼付!$D:$D,科目マスタ!$B$50,SAPﾃﾞｰﾀ貼付!AL:AL)+SUMIF(SAPﾃﾞｰﾀ貼付!$D:$D,科目マスタ!$B$53,SAPﾃﾞｰﾀ貼付!AL:AL)+SUMIF(SAPﾃﾞｰﾀ貼付!$D:$D,科目マスタ!$B$158,SAPﾃﾞｰﾀ貼付!AL:AL)</f>
        <v>0</v>
      </c>
      <c r="AA61" s="100">
        <f>SUMIF(SAPﾃﾞｰﾀ貼付!$D:$D,科目マスタ!$B$50,SAPﾃﾞｰﾀ貼付!AM:AM)+SUMIF(SAPﾃﾞｰﾀ貼付!$D:$D,科目マスタ!$B$53,SAPﾃﾞｰﾀ貼付!AM:AM)+SUMIF(SAPﾃﾞｰﾀ貼付!$D:$D,科目マスタ!$B$158,SAPﾃﾞｰﾀ貼付!AM:AM)</f>
        <v>0</v>
      </c>
      <c r="AB61" s="100">
        <f>SUMIF(SAPﾃﾞｰﾀ貼付!$D:$D,科目マスタ!$B$50,SAPﾃﾞｰﾀ貼付!AN:AN)+SUMIF(SAPﾃﾞｰﾀ貼付!$D:$D,科目マスタ!$B$53,SAPﾃﾞｰﾀ貼付!AN:AN)+SUMIF(SAPﾃﾞｰﾀ貼付!$D:$D,科目マスタ!$B$158,SAPﾃﾞｰﾀ貼付!AN:AN)</f>
        <v>0</v>
      </c>
      <c r="AC61" s="100">
        <f>SUMIF(SAPﾃﾞｰﾀ貼付!$D:$D,科目マスタ!$B$50,SAPﾃﾞｰﾀ貼付!AO:AO)+SUMIF(SAPﾃﾞｰﾀ貼付!$D:$D,科目マスタ!$B$53,SAPﾃﾞｰﾀ貼付!AO:AO)+SUMIF(SAPﾃﾞｰﾀ貼付!$D:$D,科目マスタ!$B$158,SAPﾃﾞｰﾀ貼付!AO:AO)</f>
        <v>0</v>
      </c>
      <c r="AD61" s="100">
        <f>SUMIF(SAPﾃﾞｰﾀ貼付!$D:$D,科目マスタ!$B$50,SAPﾃﾞｰﾀ貼付!AP:AP)+SUMIF(SAPﾃﾞｰﾀ貼付!$D:$D,科目マスタ!$B$53,SAPﾃﾞｰﾀ貼付!AP:AP)+SUMIF(SAPﾃﾞｰﾀ貼付!$D:$D,科目マスタ!$B$158,SAPﾃﾞｰﾀ貼付!AP:AP)</f>
        <v>0</v>
      </c>
      <c r="AE61" s="100">
        <f>SUMIF(SAPﾃﾞｰﾀ貼付!$D:$D,科目マスタ!$B$50,SAPﾃﾞｰﾀ貼付!AQ:AQ)+SUMIF(SAPﾃﾞｰﾀ貼付!$D:$D,科目マスタ!$B$53,SAPﾃﾞｰﾀ貼付!AQ:AQ)+SUMIF(SAPﾃﾞｰﾀ貼付!$D:$D,科目マスタ!$B$158,SAPﾃﾞｰﾀ貼付!AQ:AQ)</f>
        <v>0</v>
      </c>
      <c r="AF61" s="101">
        <f>SUMIF(SAPﾃﾞｰﾀ貼付!$D:$D,科目マスタ!$B$50,SAPﾃﾞｰﾀ貼付!AR:AR)+SUMIF(SAPﾃﾞｰﾀ貼付!$D:$D,科目マスタ!$B$53,SAPﾃﾞｰﾀ貼付!AR:AR)+SUMIF(SAPﾃﾞｰﾀ貼付!$D:$D,科目マスタ!$B$158,SAPﾃﾞｰﾀ貼付!AR:AR)</f>
        <v>0</v>
      </c>
      <c r="AG61" s="103">
        <f>SUMIF(SAPﾃﾞｰﾀ貼付!$D:$D,科目マスタ!$B$50,SAPﾃﾞｰﾀ貼付!AT:AT)+SUMIF(SAPﾃﾞｰﾀ貼付!$D:$D,科目マスタ!$B$53,SAPﾃﾞｰﾀ貼付!AT:AT)+SUMIF(SAPﾃﾞｰﾀ貼付!$D:$D,科目マスタ!$B$158,SAPﾃﾞｰﾀ貼付!AT:AT)</f>
        <v>0</v>
      </c>
      <c r="AH61" s="103">
        <f t="shared" si="55"/>
        <v>0</v>
      </c>
      <c r="AI61" s="103">
        <f t="shared" si="56"/>
        <v>0</v>
      </c>
      <c r="AJ61" s="54"/>
      <c r="AK61" s="14">
        <f>SUMIF(SAPﾃﾞｰﾀ貼付!$D:$D,科目マスタ!$B$50,SAPﾃﾞｰﾀ貼付!T:T)+SUMIF(SAPﾃﾞｰﾀ貼付!$D:$D,科目マスタ!$B$53,SAPﾃﾞｰﾀ貼付!T:T)+SUMIF(SAPﾃﾞｰﾀ貼付!$D:$D,科目マスタ!$B$158,SAPﾃﾞｰﾀ貼付!T:T)</f>
        <v>0</v>
      </c>
      <c r="AL61" s="5">
        <f>SUMIF(SAPﾃﾞｰﾀ貼付!$D:$D,科目マスタ!$B$50,SAPﾃﾞｰﾀ貼付!U:U)+SUMIF(SAPﾃﾞｰﾀ貼付!$D:$D,科目マスタ!$B$53,SAPﾃﾞｰﾀ貼付!U:U)+SUMIF(SAPﾃﾞｰﾀ貼付!$D:$D,科目マスタ!$B$158,SAPﾃﾞｰﾀ貼付!U:U)</f>
        <v>0</v>
      </c>
      <c r="AM61" s="5">
        <f>SUMIF(SAPﾃﾞｰﾀ貼付!$D:$D,科目マスタ!$B$50,SAPﾃﾞｰﾀ貼付!V:V)+SUMIF(SAPﾃﾞｰﾀ貼付!$D:$D,科目マスタ!$B$53,SAPﾃﾞｰﾀ貼付!V:V)+SUMIF(SAPﾃﾞｰﾀ貼付!$D:$D,科目マスタ!$B$158,SAPﾃﾞｰﾀ貼付!V:V)</f>
        <v>0</v>
      </c>
      <c r="AN61" s="5">
        <f>SUMIF(SAPﾃﾞｰﾀ貼付!$D:$D,科目マスタ!$B$50,SAPﾃﾞｰﾀ貼付!W:W)+SUMIF(SAPﾃﾞｰﾀ貼付!$D:$D,科目マスタ!$B$53,SAPﾃﾞｰﾀ貼付!W:W)+SUMIF(SAPﾃﾞｰﾀ貼付!$D:$D,科目マスタ!$B$158,SAPﾃﾞｰﾀ貼付!W:W)</f>
        <v>0</v>
      </c>
      <c r="AO61" s="5">
        <f>SUMIF(SAPﾃﾞｰﾀ貼付!$D:$D,科目マスタ!$B$50,SAPﾃﾞｰﾀ貼付!X:X)+SUMIF(SAPﾃﾞｰﾀ貼付!$D:$D,科目マスタ!$B$53,SAPﾃﾞｰﾀ貼付!X:X)+SUMIF(SAPﾃﾞｰﾀ貼付!$D:$D,科目マスタ!$B$158,SAPﾃﾞｰﾀ貼付!X:X)</f>
        <v>0</v>
      </c>
      <c r="AP61" s="14">
        <f>SUMIF(SAPﾃﾞｰﾀ貼付!$D:$D,科目マスタ!$B$50,SAPﾃﾞｰﾀ貼付!Y:Y)+SUMIF(SAPﾃﾞｰﾀ貼付!$D:$D,科目マスタ!$B$53,SAPﾃﾞｰﾀ貼付!Y:Y)+SUMIF(SAPﾃﾞｰﾀ貼付!$D:$D,科目マスタ!$B$158,SAPﾃﾞｰﾀ貼付!Y:Y)</f>
        <v>0</v>
      </c>
      <c r="AQ61" s="5">
        <f>SUMIF(SAPﾃﾞｰﾀ貼付!$D:$D,科目マスタ!$B$50,SAPﾃﾞｰﾀ貼付!Z:Z)+SUMIF(SAPﾃﾞｰﾀ貼付!$D:$D,科目マスタ!$B$53,SAPﾃﾞｰﾀ貼付!Z:Z)+SUMIF(SAPﾃﾞｰﾀ貼付!$D:$D,科目マスタ!$B$158,SAPﾃﾞｰﾀ貼付!Z:Z)</f>
        <v>0</v>
      </c>
      <c r="AR61" s="5">
        <f>SUMIF(SAPﾃﾞｰﾀ貼付!$D:$D,科目マスタ!$B$50,SAPﾃﾞｰﾀ貼付!AA:AA)+SUMIF(SAPﾃﾞｰﾀ貼付!$D:$D,科目マスタ!$B$53,SAPﾃﾞｰﾀ貼付!AA:AA)+SUMIF(SAPﾃﾞｰﾀ貼付!$D:$D,科目マスタ!$B$158,SAPﾃﾞｰﾀ貼付!AA:AA)</f>
        <v>0</v>
      </c>
      <c r="AS61" s="5">
        <f>SUMIF(SAPﾃﾞｰﾀ貼付!$D:$D,科目マスタ!$B$50,SAPﾃﾞｰﾀ貼付!AB:AB)+SUMIF(SAPﾃﾞｰﾀ貼付!$D:$D,科目マスタ!$B$53,SAPﾃﾞｰﾀ貼付!AB:AB)+SUMIF(SAPﾃﾞｰﾀ貼付!$D:$D,科目マスタ!$B$158,SAPﾃﾞｰﾀ貼付!AB:AB)</f>
        <v>0</v>
      </c>
      <c r="AT61" s="5">
        <f>SUMIF(SAPﾃﾞｰﾀ貼付!$D:$D,科目マスタ!$B$50,SAPﾃﾞｰﾀ貼付!AS:AS)+SUMIF(SAPﾃﾞｰﾀ貼付!$D:$D,科目マスタ!$B$53,SAPﾃﾞｰﾀ貼付!AS:AS)+SUMIF(SAPﾃﾞｰﾀ貼付!$D:$D,科目マスタ!$B$158,SAPﾃﾞｰﾀ貼付!AS:AS)</f>
        <v>0</v>
      </c>
      <c r="AU61" s="5">
        <f>SUMIF(SAPﾃﾞｰﾀ貼付!$D:$D,科目マスタ!$B$50,SAPﾃﾞｰﾀ貼付!AU:AU)+SUMIF(SAPﾃﾞｰﾀ貼付!$D:$D,科目マスタ!$B$53,SAPﾃﾞｰﾀ貼付!AU:AU)+SUMIF(SAPﾃﾞｰﾀ貼付!$D:$D,科目マスタ!$B$158,SAPﾃﾞｰﾀ貼付!AU:AU)</f>
        <v>0</v>
      </c>
      <c r="AV61" s="5">
        <f>SUMIF(SAPﾃﾞｰﾀ貼付!$D:$D,科目マスタ!$B$50,SAPﾃﾞｰﾀ貼付!AV:AV)+SUMIF(SAPﾃﾞｰﾀ貼付!$D:$D,科目マスタ!$B$53,SAPﾃﾞｰﾀ貼付!AV:AV)+SUMIF(SAPﾃﾞｰﾀ貼付!$D:$D,科目マスタ!$B$158,SAPﾃﾞｰﾀ貼付!AV:AV)</f>
        <v>0</v>
      </c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</row>
    <row r="62" spans="1:260">
      <c r="A62" s="42" t="s">
        <v>99</v>
      </c>
      <c r="B62" s="99">
        <f>SUMIF(SAPﾃﾞｰﾀ貼付!$D:$D,科目マスタ!$B$155,SAPﾃﾞｰﾀ貼付!G:G)</f>
        <v>0</v>
      </c>
      <c r="C62" s="100">
        <f>SUMIF(SAPﾃﾞｰﾀ貼付!$D:$D,科目マスタ!$B$155,SAPﾃﾞｰﾀ貼付!H:H)</f>
        <v>0</v>
      </c>
      <c r="D62" s="100">
        <f>SUMIF(SAPﾃﾞｰﾀ貼付!$D:$D,科目マスタ!$B$155,SAPﾃﾞｰﾀ貼付!I:I)</f>
        <v>0</v>
      </c>
      <c r="E62" s="101">
        <f>SUMIF(SAPﾃﾞｰﾀ貼付!$D:$D,科目マスタ!$B$155,SAPﾃﾞｰﾀ貼付!J:J)</f>
        <v>0</v>
      </c>
      <c r="F62" s="99">
        <f>SUMIF(SAPﾃﾞｰﾀ貼付!$D:$D,科目マスタ!$B$155,SAPﾃﾞｰﾀ貼付!K:K)</f>
        <v>0</v>
      </c>
      <c r="G62" s="101">
        <f>SUMIF(SAPﾃﾞｰﾀ貼付!$D:$D,科目マスタ!$B$155,SAPﾃﾞｰﾀ貼付!L:L)</f>
        <v>0</v>
      </c>
      <c r="H62" s="99">
        <f>SUMIF(SAPﾃﾞｰﾀ貼付!$D:$D,科目マスタ!$B$155,SAPﾃﾞｰﾀ貼付!M:M)+AT62</f>
        <v>0</v>
      </c>
      <c r="I62" s="100">
        <f>SUMIF(SAPﾃﾞｰﾀ貼付!$D:$D,科目マスタ!$B$155,SAPﾃﾞｰﾀ貼付!N:N)</f>
        <v>0</v>
      </c>
      <c r="J62" s="100">
        <f>SUMIF(SAPﾃﾞｰﾀ貼付!$D:$D,科目マスタ!$B$155,SAPﾃﾞｰﾀ貼付!O:O)</f>
        <v>0</v>
      </c>
      <c r="K62" s="102">
        <f>SUMIF(SAPﾃﾞｰﾀ貼付!$D:$D,科目マスタ!$B$155,SAPﾃﾞｰﾀ貼付!P:P)</f>
        <v>0</v>
      </c>
      <c r="L62" s="100">
        <f>SUMIF(SAPﾃﾞｰﾀ貼付!$D:$D,科目マスタ!$B$155,SAPﾃﾞｰﾀ貼付!Q:Q)</f>
        <v>0</v>
      </c>
      <c r="M62" s="101">
        <f>SUMIF(SAPﾃﾞｰﾀ貼付!$D:$D,科目マスタ!$B$155,SAPﾃﾞｰﾀ貼付!R:R)</f>
        <v>0</v>
      </c>
      <c r="N62" s="103">
        <f>SUMIF(SAPﾃﾞｰﾀ貼付!$D:$D,科目マスタ!$B$155,SAPﾃﾞｰﾀ貼付!S:S)</f>
        <v>0</v>
      </c>
      <c r="O62" s="99">
        <f t="shared" si="85"/>
        <v>0</v>
      </c>
      <c r="P62" s="100">
        <f t="shared" si="86"/>
        <v>0</v>
      </c>
      <c r="Q62" s="101">
        <f>SUMIF(SAPﾃﾞｰﾀ貼付!$D:$D,科目マスタ!$B$155,SAPﾃﾞｰﾀ貼付!AC:AC)</f>
        <v>0</v>
      </c>
      <c r="R62" s="99">
        <f>SUMIF(SAPﾃﾞｰﾀ貼付!$D:$D,科目マスタ!$B$155,SAPﾃﾞｰﾀ貼付!AD:AD)</f>
        <v>0</v>
      </c>
      <c r="S62" s="104">
        <f>SUMIF(SAPﾃﾞｰﾀ貼付!$D:$D,科目マスタ!$B$155,SAPﾃﾞｰﾀ貼付!AE:AE)</f>
        <v>0</v>
      </c>
      <c r="T62" s="100">
        <f>SUMIF(SAPﾃﾞｰﾀ貼付!$D:$D,科目マスタ!$B$155,SAPﾃﾞｰﾀ貼付!AF:AF)</f>
        <v>0</v>
      </c>
      <c r="U62" s="100">
        <f>SUMIF(SAPﾃﾞｰﾀ貼付!$D:$D,科目マスタ!$B$155,SAPﾃﾞｰﾀ貼付!AG:AG)</f>
        <v>0</v>
      </c>
      <c r="V62" s="100">
        <f>SUMIF(SAPﾃﾞｰﾀ貼付!$D:$D,科目マスタ!$B$155,SAPﾃﾞｰﾀ貼付!AH:AH)</f>
        <v>0</v>
      </c>
      <c r="W62" s="100">
        <f>SUMIF(SAPﾃﾞｰﾀ貼付!$D:$D,科目マスタ!$B$155,SAPﾃﾞｰﾀ貼付!AI:AI)</f>
        <v>204062.41</v>
      </c>
      <c r="X62" s="100">
        <f>SUMIF(SAPﾃﾞｰﾀ貼付!$D:$D,科目マスタ!$B$155,SAPﾃﾞｰﾀ貼付!AJ:AJ)</f>
        <v>0</v>
      </c>
      <c r="Y62" s="100">
        <f>SUMIF(SAPﾃﾞｰﾀ貼付!$D:$D,科目マスタ!$B$155,SAPﾃﾞｰﾀ貼付!AK:AK)</f>
        <v>0</v>
      </c>
      <c r="Z62" s="100">
        <f>SUMIF(SAPﾃﾞｰﾀ貼付!$D:$D,科目マスタ!$B$155,SAPﾃﾞｰﾀ貼付!AL:AL)</f>
        <v>0</v>
      </c>
      <c r="AA62" s="100">
        <f>SUMIF(SAPﾃﾞｰﾀ貼付!$D:$D,科目マスタ!$B$155,SAPﾃﾞｰﾀ貼付!AM:AM)</f>
        <v>0</v>
      </c>
      <c r="AB62" s="100">
        <f>SUMIF(SAPﾃﾞｰﾀ貼付!$D:$D,科目マスタ!$B$155,SAPﾃﾞｰﾀ貼付!AN:AN)</f>
        <v>0</v>
      </c>
      <c r="AC62" s="100">
        <f>SUMIF(SAPﾃﾞｰﾀ貼付!$D:$D,科目マスタ!$B$155,SAPﾃﾞｰﾀ貼付!AO:AO)</f>
        <v>0</v>
      </c>
      <c r="AD62" s="100">
        <f>SUMIF(SAPﾃﾞｰﾀ貼付!$D:$D,科目マスタ!$B$155,SAPﾃﾞｰﾀ貼付!AP:AP)</f>
        <v>0</v>
      </c>
      <c r="AE62" s="100">
        <f>SUMIF(SAPﾃﾞｰﾀ貼付!$D:$D,科目マスタ!$B$155,SAPﾃﾞｰﾀ貼付!AQ:AQ)</f>
        <v>0</v>
      </c>
      <c r="AF62" s="101">
        <f>SUMIF(SAPﾃﾞｰﾀ貼付!$D:$D,科目マスタ!$B$155,SAPﾃﾞｰﾀ貼付!AR:AR)</f>
        <v>0</v>
      </c>
      <c r="AG62" s="103">
        <f>SUMIF(SAPﾃﾞｰﾀ貼付!$D:$D,科目マスタ!$B$155,SAPﾃﾞｰﾀ貼付!AT:AT)</f>
        <v>0</v>
      </c>
      <c r="AH62" s="103">
        <f t="shared" si="55"/>
        <v>0</v>
      </c>
      <c r="AI62" s="103">
        <f t="shared" si="56"/>
        <v>204062.41</v>
      </c>
      <c r="AJ62" s="53"/>
      <c r="AK62" s="14">
        <f>SUMIF(SAPﾃﾞｰﾀ貼付!$D:$D,科目マスタ!$B$155,SAPﾃﾞｰﾀ貼付!T:T)</f>
        <v>0</v>
      </c>
      <c r="AL62" s="5">
        <f>SUMIF(SAPﾃﾞｰﾀ貼付!$D:$D,科目マスタ!$B$155,SAPﾃﾞｰﾀ貼付!U:U)</f>
        <v>0</v>
      </c>
      <c r="AM62" s="5">
        <f>SUMIF(SAPﾃﾞｰﾀ貼付!$D:$D,科目マスタ!$B$155,SAPﾃﾞｰﾀ貼付!V:V)</f>
        <v>0</v>
      </c>
      <c r="AN62" s="5">
        <f>SUMIF(SAPﾃﾞｰﾀ貼付!$D:$D,科目マスタ!$B$155,SAPﾃﾞｰﾀ貼付!W:W)</f>
        <v>0</v>
      </c>
      <c r="AO62" s="5">
        <f>SUMIF(SAPﾃﾞｰﾀ貼付!$D:$D,科目マスタ!$B$155,SAPﾃﾞｰﾀ貼付!X:X)</f>
        <v>0</v>
      </c>
      <c r="AP62" s="14">
        <f>SUMIF(SAPﾃﾞｰﾀ貼付!$D:$D,科目マスタ!$B$155,SAPﾃﾞｰﾀ貼付!Y:Y)</f>
        <v>0</v>
      </c>
      <c r="AQ62" s="5">
        <f>SUMIF(SAPﾃﾞｰﾀ貼付!$D:$D,科目マスタ!$B$155,SAPﾃﾞｰﾀ貼付!Z:Z)</f>
        <v>0</v>
      </c>
      <c r="AR62" s="5">
        <f>SUMIF(SAPﾃﾞｰﾀ貼付!$D:$D,科目マスタ!$B$155,SAPﾃﾞｰﾀ貼付!AA:AA)</f>
        <v>0</v>
      </c>
      <c r="AS62" s="5">
        <f>SUMIF(SAPﾃﾞｰﾀ貼付!$D:$D,科目マスタ!$B$155,SAPﾃﾞｰﾀ貼付!AB:AB)</f>
        <v>0</v>
      </c>
      <c r="AT62" s="5">
        <f>SUMIF(SAPﾃﾞｰﾀ貼付!$D:$D,科目マスタ!$B$155,SAPﾃﾞｰﾀ貼付!AS:AS)</f>
        <v>0</v>
      </c>
      <c r="AU62" s="5">
        <f>SUMIF(SAPﾃﾞｰﾀ貼付!$D:$D,科目マスタ!$B$155,SAPﾃﾞｰﾀ貼付!AU:AU)</f>
        <v>0</v>
      </c>
      <c r="AV62" s="5">
        <f>SUMIF(SAPﾃﾞｰﾀ貼付!$D:$D,科目マスタ!$B$155,SAPﾃﾞｰﾀ貼付!AV:AV)</f>
        <v>0</v>
      </c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</row>
    <row r="63" spans="1:260">
      <c r="A63" s="42" t="s">
        <v>100</v>
      </c>
      <c r="B63" s="99">
        <f>SUMIF(SAPﾃﾞｰﾀ貼付!$D:$D,科目マスタ!$B$44,SAPﾃﾞｰﾀ貼付!G:G)</f>
        <v>1336961.9099999999</v>
      </c>
      <c r="C63" s="100">
        <f>SUMIF(SAPﾃﾞｰﾀ貼付!$D:$D,科目マスタ!$B$44,SAPﾃﾞｰﾀ貼付!H:H)</f>
        <v>0</v>
      </c>
      <c r="D63" s="100">
        <f>SUMIF(SAPﾃﾞｰﾀ貼付!$D:$D,科目マスタ!$B$44,SAPﾃﾞｰﾀ貼付!I:I)</f>
        <v>0</v>
      </c>
      <c r="E63" s="101">
        <f>SUMIF(SAPﾃﾞｰﾀ貼付!$D:$D,科目マスタ!$B$44,SAPﾃﾞｰﾀ貼付!J:J)</f>
        <v>0</v>
      </c>
      <c r="F63" s="99">
        <f>SUMIF(SAPﾃﾞｰﾀ貼付!$D:$D,科目マスタ!$B$44,SAPﾃﾞｰﾀ貼付!K:K)</f>
        <v>2832500.84</v>
      </c>
      <c r="G63" s="101">
        <f>SUMIF(SAPﾃﾞｰﾀ貼付!$D:$D,科目マスタ!$B$44,SAPﾃﾞｰﾀ貼付!L:L)</f>
        <v>0</v>
      </c>
      <c r="H63" s="99">
        <f>SUMIF(SAPﾃﾞｰﾀ貼付!$D:$D,科目マスタ!$B$44,SAPﾃﾞｰﾀ貼付!M:M)+AT63</f>
        <v>2286747.88</v>
      </c>
      <c r="I63" s="100">
        <f>SUMIF(SAPﾃﾞｰﾀ貼付!$D:$D,科目マスタ!$B$44,SAPﾃﾞｰﾀ貼付!N:N)</f>
        <v>0</v>
      </c>
      <c r="J63" s="100">
        <f>SUMIF(SAPﾃﾞｰﾀ貼付!$D:$D,科目マスタ!$B$44,SAPﾃﾞｰﾀ貼付!O:O)</f>
        <v>0</v>
      </c>
      <c r="K63" s="102">
        <f>SUMIF(SAPﾃﾞｰﾀ貼付!$D:$D,科目マスタ!$B$44,SAPﾃﾞｰﾀ貼付!P:P)</f>
        <v>0</v>
      </c>
      <c r="L63" s="100">
        <f>SUMIF(SAPﾃﾞｰﾀ貼付!$D:$D,科目マスタ!$B$44,SAPﾃﾞｰﾀ貼付!Q:Q)</f>
        <v>0</v>
      </c>
      <c r="M63" s="101">
        <f>SUMIF(SAPﾃﾞｰﾀ貼付!$D:$D,科目マスタ!$B$44,SAPﾃﾞｰﾀ貼付!R:R)</f>
        <v>0</v>
      </c>
      <c r="N63" s="103">
        <f>SUMIF(SAPﾃﾞｰﾀ貼付!$D:$D,科目マスタ!$B$44,SAPﾃﾞｰﾀ貼付!S:S)</f>
        <v>0</v>
      </c>
      <c r="O63" s="99">
        <f t="shared" si="85"/>
        <v>0</v>
      </c>
      <c r="P63" s="100">
        <f t="shared" si="86"/>
        <v>0</v>
      </c>
      <c r="Q63" s="101">
        <f>SUMIF(SAPﾃﾞｰﾀ貼付!$D:$D,科目マスタ!$B$44,SAPﾃﾞｰﾀ貼付!AC:AC)</f>
        <v>0</v>
      </c>
      <c r="R63" s="99">
        <f>SUMIF(SAPﾃﾞｰﾀ貼付!$D:$D,科目マスタ!$B$44,SAPﾃﾞｰﾀ貼付!AD:AD)</f>
        <v>0</v>
      </c>
      <c r="S63" s="104">
        <f>SUMIF(SAPﾃﾞｰﾀ貼付!$D:$D,科目マスタ!$B$44,SAPﾃﾞｰﾀ貼付!AE:AE)</f>
        <v>0</v>
      </c>
      <c r="T63" s="100">
        <f>SUMIF(SAPﾃﾞｰﾀ貼付!$D:$D,科目マスタ!$B$44,SAPﾃﾞｰﾀ貼付!AF:AF)</f>
        <v>0</v>
      </c>
      <c r="U63" s="100">
        <f>SUMIF(SAPﾃﾞｰﾀ貼付!$D:$D,科目マスタ!$B$44,SAPﾃﾞｰﾀ貼付!AG:AG)</f>
        <v>0</v>
      </c>
      <c r="V63" s="100">
        <f>SUMIF(SAPﾃﾞｰﾀ貼付!$D:$D,科目マスタ!$B$44,SAPﾃﾞｰﾀ貼付!AH:AH)</f>
        <v>0</v>
      </c>
      <c r="W63" s="100">
        <f>SUMIF(SAPﾃﾞｰﾀ貼付!$D:$D,科目マスタ!$B$44,SAPﾃﾞｰﾀ貼付!AI:AI)</f>
        <v>0</v>
      </c>
      <c r="X63" s="100">
        <f>SUMIF(SAPﾃﾞｰﾀ貼付!$D:$D,科目マスタ!$B$44,SAPﾃﾞｰﾀ貼付!AJ:AJ)</f>
        <v>0</v>
      </c>
      <c r="Y63" s="100">
        <f>SUMIF(SAPﾃﾞｰﾀ貼付!$D:$D,科目マスタ!$B$44,SAPﾃﾞｰﾀ貼付!AK:AK)</f>
        <v>0</v>
      </c>
      <c r="Z63" s="100">
        <f>SUMIF(SAPﾃﾞｰﾀ貼付!$D:$D,科目マスタ!$B$44,SAPﾃﾞｰﾀ貼付!AL:AL)</f>
        <v>0</v>
      </c>
      <c r="AA63" s="100">
        <f>SUMIF(SAPﾃﾞｰﾀ貼付!$D:$D,科目マスタ!$B$44,SAPﾃﾞｰﾀ貼付!AM:AM)</f>
        <v>0</v>
      </c>
      <c r="AB63" s="100">
        <f>SUMIF(SAPﾃﾞｰﾀ貼付!$D:$D,科目マスタ!$B$44,SAPﾃﾞｰﾀ貼付!AN:AN)</f>
        <v>0</v>
      </c>
      <c r="AC63" s="100">
        <f>SUMIF(SAPﾃﾞｰﾀ貼付!$D:$D,科目マスタ!$B$44,SAPﾃﾞｰﾀ貼付!AO:AO)</f>
        <v>0</v>
      </c>
      <c r="AD63" s="100">
        <f>SUMIF(SAPﾃﾞｰﾀ貼付!$D:$D,科目マスタ!$B$44,SAPﾃﾞｰﾀ貼付!AP:AP)</f>
        <v>0</v>
      </c>
      <c r="AE63" s="100">
        <f>SUMIF(SAPﾃﾞｰﾀ貼付!$D:$D,科目マスタ!$B$44,SAPﾃﾞｰﾀ貼付!AQ:AQ)</f>
        <v>0</v>
      </c>
      <c r="AF63" s="101">
        <f>SUMIF(SAPﾃﾞｰﾀ貼付!$D:$D,科目マスタ!$B$44,SAPﾃﾞｰﾀ貼付!AR:AR)</f>
        <v>0</v>
      </c>
      <c r="AG63" s="103">
        <f>SUMIF(SAPﾃﾞｰﾀ貼付!$D:$D,科目マスタ!$B$44,SAPﾃﾞｰﾀ貼付!AT:AT)</f>
        <v>0</v>
      </c>
      <c r="AH63" s="103">
        <f t="shared" si="55"/>
        <v>0</v>
      </c>
      <c r="AI63" s="103">
        <f t="shared" si="56"/>
        <v>6456210.6299999999</v>
      </c>
      <c r="AJ63" s="6"/>
      <c r="AK63" s="14">
        <f>SUMIF(SAPﾃﾞｰﾀ貼付!$D:$D,科目マスタ!$B$44,SAPﾃﾞｰﾀ貼付!T:T)</f>
        <v>0</v>
      </c>
      <c r="AL63" s="5">
        <f>SUMIF(SAPﾃﾞｰﾀ貼付!$D:$D,科目マスタ!$B$44,SAPﾃﾞｰﾀ貼付!U:U)</f>
        <v>0</v>
      </c>
      <c r="AM63" s="5">
        <f>SUMIF(SAPﾃﾞｰﾀ貼付!$D:$D,科目マスタ!$B$44,SAPﾃﾞｰﾀ貼付!V:V)</f>
        <v>0</v>
      </c>
      <c r="AN63" s="5">
        <f>SUMIF(SAPﾃﾞｰﾀ貼付!$D:$D,科目マスタ!$B$44,SAPﾃﾞｰﾀ貼付!W:W)</f>
        <v>0</v>
      </c>
      <c r="AO63" s="5">
        <f>SUMIF(SAPﾃﾞｰﾀ貼付!$D:$D,科目マスタ!$B$44,SAPﾃﾞｰﾀ貼付!X:X)</f>
        <v>0</v>
      </c>
      <c r="AP63" s="14">
        <f>SUMIF(SAPﾃﾞｰﾀ貼付!$D:$D,科目マスタ!$B$44,SAPﾃﾞｰﾀ貼付!Y:Y)</f>
        <v>0</v>
      </c>
      <c r="AQ63" s="14">
        <f>SUMIF(SAPﾃﾞｰﾀ貼付!$D:$D,科目マスタ!$B$44,SAPﾃﾞｰﾀ貼付!Z:Z)</f>
        <v>0</v>
      </c>
      <c r="AR63" s="5">
        <f>SUMIF(SAPﾃﾞｰﾀ貼付!$D:$D,科目マスタ!$B$44,SAPﾃﾞｰﾀ貼付!AA:AA)</f>
        <v>0</v>
      </c>
      <c r="AS63" s="5">
        <f>SUMIF(SAPﾃﾞｰﾀ貼付!$D:$D,科目マスタ!$B$44,SAPﾃﾞｰﾀ貼付!AB:AB)</f>
        <v>0</v>
      </c>
      <c r="AT63" s="5">
        <f>SUMIF(SAPﾃﾞｰﾀ貼付!$D:$D,科目マスタ!$B$44,SAPﾃﾞｰﾀ貼付!AS:AS)</f>
        <v>0</v>
      </c>
      <c r="AU63" s="5">
        <f>SUMIF(SAPﾃﾞｰﾀ貼付!$D:$D,科目マスタ!$B$44,SAPﾃﾞｰﾀ貼付!AU:AU)</f>
        <v>0</v>
      </c>
      <c r="AV63" s="5">
        <f>SUMIF(SAPﾃﾞｰﾀ貼付!$D:$D,科目マスタ!$B$44,SAPﾃﾞｰﾀ貼付!AV:AV)</f>
        <v>0</v>
      </c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</row>
    <row r="64" spans="1:260">
      <c r="A64" s="42" t="s">
        <v>101</v>
      </c>
      <c r="B64" s="99">
        <f>SUMIF(SAPﾃﾞｰﾀ貼付!$D:$D,科目マスタ!$B$144,SAPﾃﾞｰﾀ貼付!G:G)</f>
        <v>0</v>
      </c>
      <c r="C64" s="137">
        <f>SUMIF(SAPﾃﾞｰﾀ貼付!$D:$D,科目マスタ!$B$144,SAPﾃﾞｰﾀ貼付!H:H)</f>
        <v>0</v>
      </c>
      <c r="D64" s="137">
        <f>SUMIF(SAPﾃﾞｰﾀ貼付!$D:$D,科目マスタ!$B$144,SAPﾃﾞｰﾀ貼付!I:I)</f>
        <v>0</v>
      </c>
      <c r="E64" s="138">
        <f>SUMIF(SAPﾃﾞｰﾀ貼付!$D:$D,科目マスタ!$B$144,SAPﾃﾞｰﾀ貼付!J:J)</f>
        <v>0</v>
      </c>
      <c r="F64" s="99">
        <f>SUMIF(SAPﾃﾞｰﾀ貼付!$D:$D,科目マスタ!$B$144,SAPﾃﾞｰﾀ貼付!K:K)</f>
        <v>0</v>
      </c>
      <c r="G64" s="101">
        <f>SUMIF(SAPﾃﾞｰﾀ貼付!$D:$D,科目マスタ!$B$144,SAPﾃﾞｰﾀ貼付!L:L)</f>
        <v>0</v>
      </c>
      <c r="H64" s="99">
        <f>SUMIF(SAPﾃﾞｰﾀ貼付!$D:$D,科目マスタ!$B$144,SAPﾃﾞｰﾀ貼付!M:M)+AT64</f>
        <v>0</v>
      </c>
      <c r="I64" s="137">
        <f>SUMIF(SAPﾃﾞｰﾀ貼付!$D:$D,科目マスタ!$B$144,SAPﾃﾞｰﾀ貼付!N:N)</f>
        <v>0</v>
      </c>
      <c r="J64" s="137">
        <f>SUMIF(SAPﾃﾞｰﾀ貼付!$D:$D,科目マスタ!$B$144,SAPﾃﾞｰﾀ貼付!O:O)</f>
        <v>0</v>
      </c>
      <c r="K64" s="139">
        <f>SUMIF(SAPﾃﾞｰﾀ貼付!$D:$D,科目マスタ!$B$144,SAPﾃﾞｰﾀ貼付!P:P)</f>
        <v>0</v>
      </c>
      <c r="L64" s="100">
        <f>SUMIF(SAPﾃﾞｰﾀ貼付!$D:$D,科目マスタ!$B$144,SAPﾃﾞｰﾀ貼付!Q:Q)</f>
        <v>0</v>
      </c>
      <c r="M64" s="138">
        <f>SUMIF(SAPﾃﾞｰﾀ貼付!$D:$D,科目マスタ!$B$144,SAPﾃﾞｰﾀ貼付!R:R)</f>
        <v>0</v>
      </c>
      <c r="N64" s="103">
        <f>SUMIF(SAPﾃﾞｰﾀ貼付!$D:$D,科目マスタ!$B$144,SAPﾃﾞｰﾀ貼付!S:S)</f>
        <v>0</v>
      </c>
      <c r="O64" s="99">
        <f t="shared" si="85"/>
        <v>0</v>
      </c>
      <c r="P64" s="137">
        <f t="shared" si="86"/>
        <v>0</v>
      </c>
      <c r="Q64" s="138">
        <f>SUMIF(SAPﾃﾞｰﾀ貼付!$D:$D,科目マスタ!$B$144,SAPﾃﾞｰﾀ貼付!AC:AC)</f>
        <v>0</v>
      </c>
      <c r="R64" s="99">
        <f>SUMIF(SAPﾃﾞｰﾀ貼付!$D:$D,科目マスタ!$B$144,SAPﾃﾞｰﾀ貼付!AD:AD)</f>
        <v>0</v>
      </c>
      <c r="S64" s="104">
        <f>SUMIF(SAPﾃﾞｰﾀ貼付!$D:$D,科目マスタ!$B$144,SAPﾃﾞｰﾀ貼付!AE:AE)</f>
        <v>0</v>
      </c>
      <c r="T64" s="137">
        <f>SUMIF(SAPﾃﾞｰﾀ貼付!$D:$D,科目マスタ!$B$144,SAPﾃﾞｰﾀ貼付!AF:AF)</f>
        <v>0</v>
      </c>
      <c r="U64" s="137">
        <f>SUMIF(SAPﾃﾞｰﾀ貼付!$D:$D,科目マスタ!$B$144,SAPﾃﾞｰﾀ貼付!AG:AG)</f>
        <v>0</v>
      </c>
      <c r="V64" s="137">
        <f>SUMIF(SAPﾃﾞｰﾀ貼付!$D:$D,科目マスタ!$B$144,SAPﾃﾞｰﾀ貼付!AH:AH)</f>
        <v>0</v>
      </c>
      <c r="W64" s="137">
        <f>SUMIF(SAPﾃﾞｰﾀ貼付!$D:$D,科目マスタ!$B$144,SAPﾃﾞｰﾀ貼付!AI:AI)</f>
        <v>0</v>
      </c>
      <c r="X64" s="137">
        <f>SUMIF(SAPﾃﾞｰﾀ貼付!$D:$D,科目マスタ!$B$144,SAPﾃﾞｰﾀ貼付!AJ:AJ)</f>
        <v>0</v>
      </c>
      <c r="Y64" s="137">
        <f>SUMIF(SAPﾃﾞｰﾀ貼付!$D:$D,科目マスタ!$B$144,SAPﾃﾞｰﾀ貼付!AK:AK)</f>
        <v>0</v>
      </c>
      <c r="Z64" s="137">
        <f>SUMIF(SAPﾃﾞｰﾀ貼付!$D:$D,科目マスタ!$B$144,SAPﾃﾞｰﾀ貼付!AL:AL)</f>
        <v>0</v>
      </c>
      <c r="AA64" s="137">
        <f>SUMIF(SAPﾃﾞｰﾀ貼付!$D:$D,科目マスタ!$B$144,SAPﾃﾞｰﾀ貼付!AM:AM)</f>
        <v>0</v>
      </c>
      <c r="AB64" s="137">
        <f>SUMIF(SAPﾃﾞｰﾀ貼付!$D:$D,科目マスタ!$B$144,SAPﾃﾞｰﾀ貼付!AN:AN)</f>
        <v>0</v>
      </c>
      <c r="AC64" s="137">
        <f>SUMIF(SAPﾃﾞｰﾀ貼付!$D:$D,科目マスタ!$B$144,SAPﾃﾞｰﾀ貼付!AO:AO)</f>
        <v>0</v>
      </c>
      <c r="AD64" s="137">
        <f>SUMIF(SAPﾃﾞｰﾀ貼付!$D:$D,科目マスタ!$B$144,SAPﾃﾞｰﾀ貼付!AP:AP)</f>
        <v>0</v>
      </c>
      <c r="AE64" s="137">
        <f>SUMIF(SAPﾃﾞｰﾀ貼付!$D:$D,科目マスタ!$B$144,SAPﾃﾞｰﾀ貼付!AQ:AQ)</f>
        <v>0</v>
      </c>
      <c r="AF64" s="138">
        <f>SUMIF(SAPﾃﾞｰﾀ貼付!$D:$D,科目マスタ!$B$144,SAPﾃﾞｰﾀ貼付!AR:AR)</f>
        <v>0</v>
      </c>
      <c r="AG64" s="103">
        <f>SUMIF(SAPﾃﾞｰﾀ貼付!$D:$D,科目マスタ!$B$144,SAPﾃﾞｰﾀ貼付!AT:AT)</f>
        <v>0</v>
      </c>
      <c r="AH64" s="103">
        <f t="shared" si="55"/>
        <v>0</v>
      </c>
      <c r="AI64" s="103">
        <f t="shared" si="56"/>
        <v>0</v>
      </c>
      <c r="AJ64" s="7"/>
      <c r="AK64" s="14">
        <f>SUMIF(SAPﾃﾞｰﾀ貼付!$D:$D,科目マスタ!$B$144,SAPﾃﾞｰﾀ貼付!T:T)</f>
        <v>0</v>
      </c>
      <c r="AL64" s="5">
        <f>SUMIF(SAPﾃﾞｰﾀ貼付!$D:$D,科目マスタ!$B$144,SAPﾃﾞｰﾀ貼付!U:U)</f>
        <v>0</v>
      </c>
      <c r="AM64" s="5">
        <f>SUMIF(SAPﾃﾞｰﾀ貼付!$D:$D,科目マスタ!$B$144,SAPﾃﾞｰﾀ貼付!V:V)</f>
        <v>0</v>
      </c>
      <c r="AN64" s="5">
        <f>SUMIF(SAPﾃﾞｰﾀ貼付!$D:$D,科目マスタ!$B$144,SAPﾃﾞｰﾀ貼付!W:W)</f>
        <v>0</v>
      </c>
      <c r="AO64" s="5">
        <f>SUMIF(SAPﾃﾞｰﾀ貼付!$D:$D,科目マスタ!$B$144,SAPﾃﾞｰﾀ貼付!X:X)</f>
        <v>0</v>
      </c>
      <c r="AP64" s="14">
        <f>SUMIF(SAPﾃﾞｰﾀ貼付!$D:$D,科目マスタ!$B$144,SAPﾃﾞｰﾀ貼付!Y:Y)</f>
        <v>0</v>
      </c>
      <c r="AQ64" s="14">
        <f>SUMIF(SAPﾃﾞｰﾀ貼付!$D:$D,科目マスタ!$B$144,SAPﾃﾞｰﾀ貼付!Z:Z)</f>
        <v>0</v>
      </c>
      <c r="AR64" s="5">
        <f>SUMIF(SAPﾃﾞｰﾀ貼付!$D:$D,科目マスタ!$B$144,SAPﾃﾞｰﾀ貼付!AA:AA)</f>
        <v>0</v>
      </c>
      <c r="AS64" s="5">
        <f>SUMIF(SAPﾃﾞｰﾀ貼付!$D:$D,科目マスタ!$B$144,SAPﾃﾞｰﾀ貼付!AB:AB)</f>
        <v>0</v>
      </c>
      <c r="AT64" s="5">
        <f>SUMIF(SAPﾃﾞｰﾀ貼付!$D:$D,科目マスタ!$B$144,SAPﾃﾞｰﾀ貼付!AS:AS)</f>
        <v>0</v>
      </c>
      <c r="AU64" s="5">
        <f>SUMIF(SAPﾃﾞｰﾀ貼付!$D:$D,科目マスタ!$B$144,SAPﾃﾞｰﾀ貼付!AU:AU)</f>
        <v>0</v>
      </c>
      <c r="AV64" s="5">
        <f>SUMIF(SAPﾃﾞｰﾀ貼付!$D:$D,科目マスタ!$B$144,SAPﾃﾞｰﾀ貼付!AV:AV)</f>
        <v>0</v>
      </c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</row>
    <row r="65" spans="1:48">
      <c r="A65" s="42" t="s">
        <v>102</v>
      </c>
      <c r="B65" s="99">
        <f>SUMIF(SAPﾃﾞｰﾀ貼付!$D:$D,科目マスタ!$B$143,SAPﾃﾞｰﾀ貼付!G:G)</f>
        <v>0</v>
      </c>
      <c r="C65" s="137">
        <f>SUMIF(SAPﾃﾞｰﾀ貼付!$D:$D,科目マスタ!$B$143,SAPﾃﾞｰﾀ貼付!H:H)</f>
        <v>0</v>
      </c>
      <c r="D65" s="137">
        <f>SUMIF(SAPﾃﾞｰﾀ貼付!$D:$D,科目マスタ!$B$143,SAPﾃﾞｰﾀ貼付!I:I)</f>
        <v>0</v>
      </c>
      <c r="E65" s="138">
        <f>SUMIF(SAPﾃﾞｰﾀ貼付!$D:$D,科目マスタ!$B$143,SAPﾃﾞｰﾀ貼付!J:J)</f>
        <v>0</v>
      </c>
      <c r="F65" s="99">
        <f>SUMIF(SAPﾃﾞｰﾀ貼付!$D:$D,科目マスタ!$B$143,SAPﾃﾞｰﾀ貼付!K:K)</f>
        <v>0</v>
      </c>
      <c r="G65" s="101">
        <f>SUMIF(SAPﾃﾞｰﾀ貼付!$D:$D,科目マスタ!$B$143,SAPﾃﾞｰﾀ貼付!L:L)</f>
        <v>0</v>
      </c>
      <c r="H65" s="99">
        <f>SUMIF(SAPﾃﾞｰﾀ貼付!$D:$D,科目マスタ!$B$143,SAPﾃﾞｰﾀ貼付!M:M)+AT65</f>
        <v>0</v>
      </c>
      <c r="I65" s="137">
        <f>SUMIF(SAPﾃﾞｰﾀ貼付!$D:$D,科目マスタ!$B$143,SAPﾃﾞｰﾀ貼付!N:N)</f>
        <v>0</v>
      </c>
      <c r="J65" s="137">
        <f>SUMIF(SAPﾃﾞｰﾀ貼付!$D:$D,科目マスタ!$B$143,SAPﾃﾞｰﾀ貼付!O:O)</f>
        <v>0</v>
      </c>
      <c r="K65" s="139">
        <f>SUMIF(SAPﾃﾞｰﾀ貼付!$D:$D,科目マスタ!$B$143,SAPﾃﾞｰﾀ貼付!P:P)</f>
        <v>0</v>
      </c>
      <c r="L65" s="100">
        <f>SUMIF(SAPﾃﾞｰﾀ貼付!$D:$D,科目マスタ!$B$143,SAPﾃﾞｰﾀ貼付!Q:Q)</f>
        <v>0</v>
      </c>
      <c r="M65" s="138">
        <f>SUMIF(SAPﾃﾞｰﾀ貼付!$D:$D,科目マスタ!$B$143,SAPﾃﾞｰﾀ貼付!R:R)</f>
        <v>0</v>
      </c>
      <c r="N65" s="103">
        <f>SUMIF(SAPﾃﾞｰﾀ貼付!$D:$D,科目マスタ!$B$143,SAPﾃﾞｰﾀ貼付!S:S)</f>
        <v>0</v>
      </c>
      <c r="O65" s="99">
        <f t="shared" si="85"/>
        <v>0</v>
      </c>
      <c r="P65" s="137">
        <f t="shared" si="86"/>
        <v>0</v>
      </c>
      <c r="Q65" s="138">
        <f>SUMIF(SAPﾃﾞｰﾀ貼付!$D:$D,科目マスタ!$B$143,SAPﾃﾞｰﾀ貼付!AC:AC)</f>
        <v>0</v>
      </c>
      <c r="R65" s="99">
        <f>SUMIF(SAPﾃﾞｰﾀ貼付!$D:$D,科目マスタ!$B$143,SAPﾃﾞｰﾀ貼付!AD:AD)</f>
        <v>0</v>
      </c>
      <c r="S65" s="104">
        <f>SUMIF(SAPﾃﾞｰﾀ貼付!$D:$D,科目マスタ!$B$143,SAPﾃﾞｰﾀ貼付!AE:AE)</f>
        <v>0</v>
      </c>
      <c r="T65" s="137">
        <f>SUMIF(SAPﾃﾞｰﾀ貼付!$D:$D,科目マスタ!$B$143,SAPﾃﾞｰﾀ貼付!AF:AF)</f>
        <v>0</v>
      </c>
      <c r="U65" s="137">
        <f>SUMIF(SAPﾃﾞｰﾀ貼付!$D:$D,科目マスタ!$B$143,SAPﾃﾞｰﾀ貼付!AG:AG)</f>
        <v>0</v>
      </c>
      <c r="V65" s="137">
        <f>SUMIF(SAPﾃﾞｰﾀ貼付!$D:$D,科目マスタ!$B$143,SAPﾃﾞｰﾀ貼付!AH:AH)</f>
        <v>0</v>
      </c>
      <c r="W65" s="137">
        <f>SUMIF(SAPﾃﾞｰﾀ貼付!$D:$D,科目マスタ!$B$143,SAPﾃﾞｰﾀ貼付!AI:AI)</f>
        <v>0</v>
      </c>
      <c r="X65" s="137">
        <f>SUMIF(SAPﾃﾞｰﾀ貼付!$D:$D,科目マスタ!$B$143,SAPﾃﾞｰﾀ貼付!AJ:AJ)</f>
        <v>0</v>
      </c>
      <c r="Y65" s="137">
        <f>SUMIF(SAPﾃﾞｰﾀ貼付!$D:$D,科目マスタ!$B$143,SAPﾃﾞｰﾀ貼付!AK:AK)</f>
        <v>0</v>
      </c>
      <c r="Z65" s="137">
        <f>SUMIF(SAPﾃﾞｰﾀ貼付!$D:$D,科目マスタ!$B$143,SAPﾃﾞｰﾀ貼付!AL:AL)</f>
        <v>0</v>
      </c>
      <c r="AA65" s="137">
        <f>SUMIF(SAPﾃﾞｰﾀ貼付!$D:$D,科目マスタ!$B$143,SAPﾃﾞｰﾀ貼付!AM:AM)</f>
        <v>0</v>
      </c>
      <c r="AB65" s="137">
        <f>SUMIF(SAPﾃﾞｰﾀ貼付!$D:$D,科目マスタ!$B$143,SAPﾃﾞｰﾀ貼付!AN:AN)</f>
        <v>0</v>
      </c>
      <c r="AC65" s="137">
        <f>SUMIF(SAPﾃﾞｰﾀ貼付!$D:$D,科目マスタ!$B$143,SAPﾃﾞｰﾀ貼付!AO:AO)</f>
        <v>0</v>
      </c>
      <c r="AD65" s="137">
        <f>SUMIF(SAPﾃﾞｰﾀ貼付!$D:$D,科目マスタ!$B$143,SAPﾃﾞｰﾀ貼付!AP:AP)</f>
        <v>0</v>
      </c>
      <c r="AE65" s="137">
        <f>SUMIF(SAPﾃﾞｰﾀ貼付!$D:$D,科目マスタ!$B$143,SAPﾃﾞｰﾀ貼付!AQ:AQ)</f>
        <v>0</v>
      </c>
      <c r="AF65" s="138">
        <f>SUMIF(SAPﾃﾞｰﾀ貼付!$D:$D,科目マスタ!$B$143,SAPﾃﾞｰﾀ貼付!AR:AR)</f>
        <v>0</v>
      </c>
      <c r="AG65" s="103">
        <f>SUMIF(SAPﾃﾞｰﾀ貼付!$D:$D,科目マスタ!$B$143,SAPﾃﾞｰﾀ貼付!AT:AT)</f>
        <v>0</v>
      </c>
      <c r="AH65" s="103">
        <f t="shared" si="55"/>
        <v>0</v>
      </c>
      <c r="AI65" s="103">
        <f t="shared" si="56"/>
        <v>0</v>
      </c>
      <c r="AK65" s="13">
        <f>SUMIF(SAPﾃﾞｰﾀ貼付!$D:$D,科目マスタ!$B$143,SAPﾃﾞｰﾀ貼付!T:T)</f>
        <v>0</v>
      </c>
      <c r="AL65" s="3">
        <f>SUMIF(SAPﾃﾞｰﾀ貼付!$D:$D,科目マスタ!$B$143,SAPﾃﾞｰﾀ貼付!U:U)</f>
        <v>0</v>
      </c>
      <c r="AM65" s="3">
        <f>SUMIF(SAPﾃﾞｰﾀ貼付!$D:$D,科目マスタ!$B$143,SAPﾃﾞｰﾀ貼付!V:V)</f>
        <v>0</v>
      </c>
      <c r="AN65" s="3">
        <f>SUMIF(SAPﾃﾞｰﾀ貼付!$D:$D,科目マスタ!$B$143,SAPﾃﾞｰﾀ貼付!W:W)</f>
        <v>0</v>
      </c>
      <c r="AO65" s="3">
        <f>SUMIF(SAPﾃﾞｰﾀ貼付!$D:$D,科目マスタ!$B$143,SAPﾃﾞｰﾀ貼付!X:X)</f>
        <v>0</v>
      </c>
      <c r="AP65" s="13">
        <f>SUMIF(SAPﾃﾞｰﾀ貼付!$D:$D,科目マスタ!$B$143,SAPﾃﾞｰﾀ貼付!Y:Y)</f>
        <v>0</v>
      </c>
      <c r="AQ65" s="13">
        <f>SUMIF(SAPﾃﾞｰﾀ貼付!$D:$D,科目マスタ!$B$143,SAPﾃﾞｰﾀ貼付!Z:Z)</f>
        <v>0</v>
      </c>
      <c r="AR65" s="3">
        <f>SUMIF(SAPﾃﾞｰﾀ貼付!$D:$D,科目マスタ!$B$143,SAPﾃﾞｰﾀ貼付!AA:AA)</f>
        <v>0</v>
      </c>
      <c r="AS65" s="3">
        <f>SUMIF(SAPﾃﾞｰﾀ貼付!$D:$D,科目マスタ!$B$143,SAPﾃﾞｰﾀ貼付!AB:AB)</f>
        <v>0</v>
      </c>
      <c r="AT65" s="3">
        <f>SUMIF(SAPﾃﾞｰﾀ貼付!$D:$D,科目マスタ!$B$143,SAPﾃﾞｰﾀ貼付!AS:AS)</f>
        <v>0</v>
      </c>
      <c r="AU65" s="3">
        <f>SUMIF(SAPﾃﾞｰﾀ貼付!$D:$D,科目マスタ!$B$143,SAPﾃﾞｰﾀ貼付!AU:AU)</f>
        <v>0</v>
      </c>
      <c r="AV65" s="3">
        <f>SUMIF(SAPﾃﾞｰﾀ貼付!$D:$D,科目マスタ!$B$143,SAPﾃﾞｰﾀ貼付!AV:AV)</f>
        <v>0</v>
      </c>
    </row>
    <row r="66" spans="1:48">
      <c r="A66" s="66" t="s">
        <v>516</v>
      </c>
      <c r="B66" s="99"/>
      <c r="C66" s="137"/>
      <c r="D66" s="137"/>
      <c r="E66" s="138"/>
      <c r="F66" s="99"/>
      <c r="G66" s="101"/>
      <c r="H66" s="99"/>
      <c r="I66" s="137"/>
      <c r="J66" s="137"/>
      <c r="K66" s="139"/>
      <c r="L66" s="100"/>
      <c r="M66" s="138"/>
      <c r="N66" s="103"/>
      <c r="O66" s="99">
        <f t="shared" si="85"/>
        <v>0</v>
      </c>
      <c r="P66" s="137">
        <f t="shared" si="86"/>
        <v>0</v>
      </c>
      <c r="Q66" s="138"/>
      <c r="R66" s="99"/>
      <c r="S66" s="104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8"/>
      <c r="AG66" s="103"/>
      <c r="AH66" s="103"/>
      <c r="AI66" s="103">
        <f t="shared" si="56"/>
        <v>0</v>
      </c>
    </row>
    <row r="67" spans="1:48" ht="14.25" thickBot="1">
      <c r="A67" s="44" t="s">
        <v>90</v>
      </c>
      <c r="B67" s="111">
        <f>SUMIF(SAPﾃﾞｰﾀ貼付!$D:$D,科目マスタ!$B$43,SAPﾃﾞｰﾀ貼付!G:G)+SUMIF(SAPﾃﾞｰﾀ貼付!$D:$D,科目マスタ!$B$154,SAPﾃﾞｰﾀ貼付!G:G)+SUMIF(SAPﾃﾞｰﾀ貼付!$D:$D,科目マスタ!$B$156,SAPﾃﾞｰﾀ貼付!G:G)</f>
        <v>1300</v>
      </c>
      <c r="C67" s="116">
        <f>SUMIF(SAPﾃﾞｰﾀ貼付!$D:$D,科目マスタ!$B$43,SAPﾃﾞｰﾀ貼付!H:H)+SUMIF(SAPﾃﾞｰﾀ貼付!$D:$D,科目マスタ!$B$154,SAPﾃﾞｰﾀ貼付!H:H)+SUMIF(SAPﾃﾞｰﾀ貼付!$D:$D,科目マスタ!$B$156,SAPﾃﾞｰﾀ貼付!H:H)</f>
        <v>0</v>
      </c>
      <c r="D67" s="116">
        <f>SUMIF(SAPﾃﾞｰﾀ貼付!$D:$D,科目マスタ!$B$43,SAPﾃﾞｰﾀ貼付!I:I)+SUMIF(SAPﾃﾞｰﾀ貼付!$D:$D,科目マスタ!$B$154,SAPﾃﾞｰﾀ貼付!I:I)+SUMIF(SAPﾃﾞｰﾀ貼付!$D:$D,科目マスタ!$B$156,SAPﾃﾞｰﾀ貼付!I:I)</f>
        <v>0</v>
      </c>
      <c r="E67" s="114">
        <f>SUMIF(SAPﾃﾞｰﾀ貼付!$D:$D,科目マスタ!$B$43,SAPﾃﾞｰﾀ貼付!J:J)+SUMIF(SAPﾃﾞｰﾀ貼付!$D:$D,科目マスタ!$B$154,SAPﾃﾞｰﾀ貼付!J:J)+SUMIF(SAPﾃﾞｰﾀ貼付!$D:$D,科目マスタ!$B$156,SAPﾃﾞｰﾀ貼付!J:J)</f>
        <v>0</v>
      </c>
      <c r="F67" s="111">
        <f>SUMIF(SAPﾃﾞｰﾀ貼付!$D:$D,科目マスタ!$B$43,SAPﾃﾞｰﾀ貼付!K:K)+SUMIF(SAPﾃﾞｰﾀ貼付!$D:$D,科目マスタ!$B$154,SAPﾃﾞｰﾀ貼付!K:K)+SUMIF(SAPﾃﾞｰﾀ貼付!$D:$D,科目マスタ!$B$156,SAPﾃﾞｰﾀ貼付!K:K)</f>
        <v>5940</v>
      </c>
      <c r="G67" s="114">
        <f>SUMIF(SAPﾃﾞｰﾀ貼付!$D:$D,科目マスタ!$B$43,SAPﾃﾞｰﾀ貼付!L:L)+SUMIF(SAPﾃﾞｰﾀ貼付!$D:$D,科目マスタ!$B$154,SAPﾃﾞｰﾀ貼付!L:L)+SUMIF(SAPﾃﾞｰﾀ貼付!$D:$D,科目マスタ!$B$156,SAPﾃﾞｰﾀ貼付!L:L)</f>
        <v>600</v>
      </c>
      <c r="H67" s="111">
        <f>SUMIF(SAPﾃﾞｰﾀ貼付!$D:$D,科目マスタ!$B$43,SAPﾃﾞｰﾀ貼付!M:M)+SUMIF(SAPﾃﾞｰﾀ貼付!$D:$D,科目マスタ!$B$154,SAPﾃﾞｰﾀ貼付!M:M)+SUMIF(SAPﾃﾞｰﾀ貼付!$D:$D,科目マスタ!$B$156,SAPﾃﾞｰﾀ貼付!M:M)+AT67</f>
        <v>170676.91999999998</v>
      </c>
      <c r="I67" s="116">
        <f>SUMIF(SAPﾃﾞｰﾀ貼付!$D:$D,科目マスタ!$B$43,SAPﾃﾞｰﾀ貼付!N:N)+SUMIF(SAPﾃﾞｰﾀ貼付!$D:$D,科目マスタ!$B$154,SAPﾃﾞｰﾀ貼付!N:N)+SUMIF(SAPﾃﾞｰﾀ貼付!$D:$D,科目マスタ!$B$156,SAPﾃﾞｰﾀ貼付!N:N)</f>
        <v>0</v>
      </c>
      <c r="J67" s="116">
        <f>SUMIF(SAPﾃﾞｰﾀ貼付!$D:$D,科目マスタ!$B$43,SAPﾃﾞｰﾀ貼付!O:O)+SUMIF(SAPﾃﾞｰﾀ貼付!$D:$D,科目マスタ!$B$154,SAPﾃﾞｰﾀ貼付!O:O)+SUMIF(SAPﾃﾞｰﾀ貼付!$D:$D,科目マスタ!$B$156,SAPﾃﾞｰﾀ貼付!O:O)</f>
        <v>3227.18</v>
      </c>
      <c r="K67" s="136">
        <f>SUMIF(SAPﾃﾞｰﾀ貼付!$D:$D,科目マスタ!$B$43,SAPﾃﾞｰﾀ貼付!P:P)+SUMIF(SAPﾃﾞｰﾀ貼付!$D:$D,科目マスタ!$B$154,SAPﾃﾞｰﾀ貼付!P:P)+SUMIF(SAPﾃﾞｰﾀ貼付!$D:$D,科目マスタ!$B$156,SAPﾃﾞｰﾀ貼付!P:P)</f>
        <v>0</v>
      </c>
      <c r="L67" s="116">
        <f>SUMIF(SAPﾃﾞｰﾀ貼付!$D:$D,科目マスタ!$B$43,SAPﾃﾞｰﾀ貼付!Q:Q)+SUMIF(SAPﾃﾞｰﾀ貼付!$D:$D,科目マスタ!$B$154,SAPﾃﾞｰﾀ貼付!Q:Q)+SUMIF(SAPﾃﾞｰﾀ貼付!$D:$D,科目マスタ!$B$156,SAPﾃﾞｰﾀ貼付!Q:Q)</f>
        <v>0</v>
      </c>
      <c r="M67" s="114">
        <f>SUMIF(SAPﾃﾞｰﾀ貼付!$D:$D,科目マスタ!$B$43,SAPﾃﾞｰﾀ貼付!R:R)+SUMIF(SAPﾃﾞｰﾀ貼付!$D:$D,科目マスタ!$B$154,SAPﾃﾞｰﾀ貼付!R:R)+SUMIF(SAPﾃﾞｰﾀ貼付!$D:$D,科目マスタ!$B$156,SAPﾃﾞｰﾀ貼付!R:R)</f>
        <v>0</v>
      </c>
      <c r="N67" s="117">
        <f>SUMIF(SAPﾃﾞｰﾀ貼付!$D:$D,科目マスタ!$B$43,SAPﾃﾞｰﾀ貼付!S:S)+SUMIF(SAPﾃﾞｰﾀ貼付!$D:$D,科目マスタ!$B$154,SAPﾃﾞｰﾀ貼付!S:S)+SUMIF(SAPﾃﾞｰﾀ貼付!$D:$D,科目マスタ!$B$156,SAPﾃﾞｰﾀ貼付!S:S)</f>
        <v>0</v>
      </c>
      <c r="O67" s="111">
        <f t="shared" si="85"/>
        <v>0</v>
      </c>
      <c r="P67" s="116">
        <f t="shared" si="86"/>
        <v>0</v>
      </c>
      <c r="Q67" s="114">
        <f>SUMIF(SAPﾃﾞｰﾀ貼付!$D:$D,科目マスタ!$B$43,SAPﾃﾞｰﾀ貼付!AC:AC)+SUMIF(SAPﾃﾞｰﾀ貼付!$D:$D,科目マスタ!$B$154,SAPﾃﾞｰﾀ貼付!AC:AC)+SUMIF(SAPﾃﾞｰﾀ貼付!$D:$D,科目マスタ!$B$156,SAPﾃﾞｰﾀ貼付!AC:AC)</f>
        <v>0</v>
      </c>
      <c r="R67" s="111">
        <f>SUMIF(SAPﾃﾞｰﾀ貼付!$D:$D,科目マスタ!$B$43,SAPﾃﾞｰﾀ貼付!AD:AD)+SUMIF(SAPﾃﾞｰﾀ貼付!$D:$D,科目マスタ!$B$154,SAPﾃﾞｰﾀ貼付!AD:AD)+SUMIF(SAPﾃﾞｰﾀ貼付!$D:$D,科目マスタ!$B$156,SAPﾃﾞｰﾀ貼付!AD:AD)</f>
        <v>0</v>
      </c>
      <c r="S67" s="112">
        <f>SUMIF(SAPﾃﾞｰﾀ貼付!$D:$D,科目マスタ!$B$43,SAPﾃﾞｰﾀ貼付!AE:AE)+SUMIF(SAPﾃﾞｰﾀ貼付!$D:$D,科目マスタ!$B$154,SAPﾃﾞｰﾀ貼付!AE:AE)+SUMIF(SAPﾃﾞｰﾀ貼付!$D:$D,科目マスタ!$B$156,SAPﾃﾞｰﾀ貼付!AE:AE)</f>
        <v>0</v>
      </c>
      <c r="T67" s="116">
        <f>SUMIF(SAPﾃﾞｰﾀ貼付!$D:$D,科目マスタ!$B$43,SAPﾃﾞｰﾀ貼付!AF:AF)+SUMIF(SAPﾃﾞｰﾀ貼付!$D:$D,科目マスタ!$B$154,SAPﾃﾞｰﾀ貼付!AF:AF)+SUMIF(SAPﾃﾞｰﾀ貼付!$D:$D,科目マスタ!$B$156,SAPﾃﾞｰﾀ貼付!AF:AF)</f>
        <v>166</v>
      </c>
      <c r="U67" s="116">
        <f>SUMIF(SAPﾃﾞｰﾀ貼付!$D:$D,科目マスタ!$B$43,SAPﾃﾞｰﾀ貼付!AG:AG)+SUMIF(SAPﾃﾞｰﾀ貼付!$D:$D,科目マスタ!$B$154,SAPﾃﾞｰﾀ貼付!AG:AG)+SUMIF(SAPﾃﾞｰﾀ貼付!$D:$D,科目マスタ!$B$156,SAPﾃﾞｰﾀ貼付!AG:AG)</f>
        <v>10432.620000000001</v>
      </c>
      <c r="V67" s="116">
        <f>SUMIF(SAPﾃﾞｰﾀ貼付!$D:$D,科目マスタ!$B$43,SAPﾃﾞｰﾀ貼付!AH:AH)+SUMIF(SAPﾃﾞｰﾀ貼付!$D:$D,科目マスタ!$B$154,SAPﾃﾞｰﾀ貼付!AH:AH)+SUMIF(SAPﾃﾞｰﾀ貼付!$D:$D,科目マスタ!$B$156,SAPﾃﾞｰﾀ貼付!AH:AH)</f>
        <v>226.22</v>
      </c>
      <c r="W67" s="116">
        <f>SUMIF(SAPﾃﾞｰﾀ貼付!$D:$D,科目マスタ!$B$43,SAPﾃﾞｰﾀ貼付!AI:AI)+SUMIF(SAPﾃﾞｰﾀ貼付!$D:$D,科目マスタ!$B$154,SAPﾃﾞｰﾀ貼付!AI:AI)+SUMIF(SAPﾃﾞｰﾀ貼付!$D:$D,科目マスタ!$B$156,SAPﾃﾞｰﾀ貼付!AI:AI)</f>
        <v>6720.75</v>
      </c>
      <c r="X67" s="116">
        <f>SUMIF(SAPﾃﾞｰﾀ貼付!$D:$D,科目マスタ!$B$43,SAPﾃﾞｰﾀ貼付!AJ:AJ)+SUMIF(SAPﾃﾞｰﾀ貼付!$D:$D,科目マスタ!$B$154,SAPﾃﾞｰﾀ貼付!AJ:AJ)+SUMIF(SAPﾃﾞｰﾀ貼付!$D:$D,科目マスタ!$B$156,SAPﾃﾞｰﾀ貼付!AJ:AJ)</f>
        <v>0</v>
      </c>
      <c r="Y67" s="116">
        <f>SUMIF(SAPﾃﾞｰﾀ貼付!$D:$D,科目マスタ!$B$43,SAPﾃﾞｰﾀ貼付!AK:AK)+SUMIF(SAPﾃﾞｰﾀ貼付!$D:$D,科目マスタ!$B$154,SAPﾃﾞｰﾀ貼付!AK:AK)+SUMIF(SAPﾃﾞｰﾀ貼付!$D:$D,科目マスタ!$B$156,SAPﾃﾞｰﾀ貼付!AK:AK)</f>
        <v>0</v>
      </c>
      <c r="Z67" s="116">
        <f>SUMIF(SAPﾃﾞｰﾀ貼付!$D:$D,科目マスタ!$B$43,SAPﾃﾞｰﾀ貼付!AL:AL)+SUMIF(SAPﾃﾞｰﾀ貼付!$D:$D,科目マスタ!$B$154,SAPﾃﾞｰﾀ貼付!AL:AL)+SUMIF(SAPﾃﾞｰﾀ貼付!$D:$D,科目マスタ!$B$156,SAPﾃﾞｰﾀ貼付!AL:AL)</f>
        <v>28514.26</v>
      </c>
      <c r="AA67" s="116">
        <f>SUMIF(SAPﾃﾞｰﾀ貼付!$D:$D,科目マスタ!$B$43,SAPﾃﾞｰﾀ貼付!AM:AM)+SUMIF(SAPﾃﾞｰﾀ貼付!$D:$D,科目マスタ!$B$154,SAPﾃﾞｰﾀ貼付!AM:AM)+SUMIF(SAPﾃﾞｰﾀ貼付!$D:$D,科目マスタ!$B$156,SAPﾃﾞｰﾀ貼付!AM:AM)</f>
        <v>0</v>
      </c>
      <c r="AB67" s="116">
        <f>SUMIF(SAPﾃﾞｰﾀ貼付!$D:$D,科目マスタ!$B$43,SAPﾃﾞｰﾀ貼付!AN:AN)+SUMIF(SAPﾃﾞｰﾀ貼付!$D:$D,科目マスタ!$B$154,SAPﾃﾞｰﾀ貼付!AN:AN)+SUMIF(SAPﾃﾞｰﾀ貼付!$D:$D,科目マスタ!$B$156,SAPﾃﾞｰﾀ貼付!AN:AN)</f>
        <v>-500.94</v>
      </c>
      <c r="AC67" s="116">
        <f>SUMIF(SAPﾃﾞｰﾀ貼付!$D:$D,科目マスタ!$B$43,SAPﾃﾞｰﾀ貼付!AO:AO)+SUMIF(SAPﾃﾞｰﾀ貼付!$D:$D,科目マスタ!$B$154,SAPﾃﾞｰﾀ貼付!AO:AO)+SUMIF(SAPﾃﾞｰﾀ貼付!$D:$D,科目マスタ!$B$156,SAPﾃﾞｰﾀ貼付!AO:AO)</f>
        <v>37045.25</v>
      </c>
      <c r="AD67" s="116">
        <f>SUMIF(SAPﾃﾞｰﾀ貼付!$D:$D,科目マスタ!$B$43,SAPﾃﾞｰﾀ貼付!AP:AP)+SUMIF(SAPﾃﾞｰﾀ貼付!$D:$D,科目マスタ!$B$154,SAPﾃﾞｰﾀ貼付!AP:AP)+SUMIF(SAPﾃﾞｰﾀ貼付!$D:$D,科目マスタ!$B$156,SAPﾃﾞｰﾀ貼付!AP:AP)</f>
        <v>0</v>
      </c>
      <c r="AE67" s="116">
        <f>SUMIF(SAPﾃﾞｰﾀ貼付!$D:$D,科目マスタ!$B$43,SAPﾃﾞｰﾀ貼付!AQ:AQ)+SUMIF(SAPﾃﾞｰﾀ貼付!$D:$D,科目マスタ!$B$154,SAPﾃﾞｰﾀ貼付!AQ:AQ)+SUMIF(SAPﾃﾞｰﾀ貼付!$D:$D,科目マスタ!$B$156,SAPﾃﾞｰﾀ貼付!AQ:AQ)</f>
        <v>0</v>
      </c>
      <c r="AF67" s="114">
        <f>SUMIF(SAPﾃﾞｰﾀ貼付!$D:$D,科目マスタ!$B$43,SAPﾃﾞｰﾀ貼付!AR:AR)+SUMIF(SAPﾃﾞｰﾀ貼付!$D:$D,科目マスタ!$B$154,SAPﾃﾞｰﾀ貼付!AR:AR)+SUMIF(SAPﾃﾞｰﾀ貼付!$D:$D,科目マスタ!$B$156,SAPﾃﾞｰﾀ貼付!AR:AR)</f>
        <v>0</v>
      </c>
      <c r="AG67" s="117">
        <f>SUMIF(SAPﾃﾞｰﾀ貼付!$D:$D,科目マスタ!$B$43,SAPﾃﾞｰﾀ貼付!AT:AT)+SUMIF(SAPﾃﾞｰﾀ貼付!$D:$D,科目マスタ!$B$154,SAPﾃﾞｰﾀ貼付!AT:AT)+SUMIF(SAPﾃﾞｰﾀ貼付!$D:$D,科目マスタ!$B$156,SAPﾃﾞｰﾀ貼付!AT:AT)</f>
        <v>0</v>
      </c>
      <c r="AH67" s="117">
        <f t="shared" si="55"/>
        <v>2780.19</v>
      </c>
      <c r="AI67" s="117">
        <f t="shared" si="56"/>
        <v>267128.45</v>
      </c>
      <c r="AK67" s="13">
        <f>SUMIF(SAPﾃﾞｰﾀ貼付!$D:$D,科目マスタ!$B$43,SAPﾃﾞｰﾀ貼付!T:T)+SUMIF(SAPﾃﾞｰﾀ貼付!$D:$D,科目マスタ!$B$154,SAPﾃﾞｰﾀ貼付!T:T)+SUMIF(SAPﾃﾞｰﾀ貼付!$D:$D,科目マスタ!$B$156,SAPﾃﾞｰﾀ貼付!T:T)</f>
        <v>0</v>
      </c>
      <c r="AL67" s="3">
        <f>SUMIF(SAPﾃﾞｰﾀ貼付!$D:$D,科目マスタ!$B$43,SAPﾃﾞｰﾀ貼付!U:U)+SUMIF(SAPﾃﾞｰﾀ貼付!$D:$D,科目マスタ!$B$154,SAPﾃﾞｰﾀ貼付!U:U)+SUMIF(SAPﾃﾞｰﾀ貼付!$D:$D,科目マスタ!$B$156,SAPﾃﾞｰﾀ貼付!U:U)</f>
        <v>0</v>
      </c>
      <c r="AM67" s="3">
        <f>SUMIF(SAPﾃﾞｰﾀ貼付!$D:$D,科目マスタ!$B$43,SAPﾃﾞｰﾀ貼付!V:V)+SUMIF(SAPﾃﾞｰﾀ貼付!$D:$D,科目マスタ!$B$154,SAPﾃﾞｰﾀ貼付!V:V)+SUMIF(SAPﾃﾞｰﾀ貼付!$D:$D,科目マスタ!$B$156,SAPﾃﾞｰﾀ貼付!V:V)</f>
        <v>0</v>
      </c>
      <c r="AN67" s="3">
        <f>SUMIF(SAPﾃﾞｰﾀ貼付!$D:$D,科目マスタ!$B$43,SAPﾃﾞｰﾀ貼付!W:W)+SUMIF(SAPﾃﾞｰﾀ貼付!$D:$D,科目マスタ!$B$154,SAPﾃﾞｰﾀ貼付!W:W)+SUMIF(SAPﾃﾞｰﾀ貼付!$D:$D,科目マスタ!$B$156,SAPﾃﾞｰﾀ貼付!W:W)</f>
        <v>0</v>
      </c>
      <c r="AO67" s="3">
        <f>SUMIF(SAPﾃﾞｰﾀ貼付!$D:$D,科目マスタ!$B$43,SAPﾃﾞｰﾀ貼付!X:X)+SUMIF(SAPﾃﾞｰﾀ貼付!$D:$D,科目マスタ!$B$154,SAPﾃﾞｰﾀ貼付!X:X)+SUMIF(SAPﾃﾞｰﾀ貼付!$D:$D,科目マスタ!$B$156,SAPﾃﾞｰﾀ貼付!X:X)</f>
        <v>0</v>
      </c>
      <c r="AP67" s="13">
        <f>SUMIF(SAPﾃﾞｰﾀ貼付!$D:$D,科目マスタ!$B$43,SAPﾃﾞｰﾀ貼付!Y:Y)+SUMIF(SAPﾃﾞｰﾀ貼付!$D:$D,科目マスタ!$B$154,SAPﾃﾞｰﾀ貼付!Y:Y)+SUMIF(SAPﾃﾞｰﾀ貼付!$D:$D,科目マスタ!$B$156,SAPﾃﾞｰﾀ貼付!Y:Y)</f>
        <v>0</v>
      </c>
      <c r="AQ67" s="13">
        <f>SUMIF(SAPﾃﾞｰﾀ貼付!$D:$D,科目マスタ!$B$43,SAPﾃﾞｰﾀ貼付!Z:Z)+SUMIF(SAPﾃﾞｰﾀ貼付!$D:$D,科目マスタ!$B$154,SAPﾃﾞｰﾀ貼付!Z:Z)+SUMIF(SAPﾃﾞｰﾀ貼付!$D:$D,科目マスタ!$B$156,SAPﾃﾞｰﾀ貼付!Z:Z)</f>
        <v>0</v>
      </c>
      <c r="AR67" s="3">
        <f>SUMIF(SAPﾃﾞｰﾀ貼付!$D:$D,科目マスタ!$B$43,SAPﾃﾞｰﾀ貼付!AA:AA)+SUMIF(SAPﾃﾞｰﾀ貼付!$D:$D,科目マスタ!$B$154,SAPﾃﾞｰﾀ貼付!AA:AA)+SUMIF(SAPﾃﾞｰﾀ貼付!$D:$D,科目マスタ!$B$156,SAPﾃﾞｰﾀ貼付!AA:AA)</f>
        <v>0</v>
      </c>
      <c r="AS67" s="3">
        <f>SUMIF(SAPﾃﾞｰﾀ貼付!$D:$D,科目マスタ!$B$43,SAPﾃﾞｰﾀ貼付!AB:AB)+SUMIF(SAPﾃﾞｰﾀ貼付!$D:$D,科目マスタ!$B$154,SAPﾃﾞｰﾀ貼付!AB:AB)+SUMIF(SAPﾃﾞｰﾀ貼付!$D:$D,科目マスタ!$B$156,SAPﾃﾞｰﾀ貼付!AB:AB)</f>
        <v>0</v>
      </c>
      <c r="AT67" s="3">
        <f>SUMIF(SAPﾃﾞｰﾀ貼付!$D:$D,科目マスタ!$B$43,SAPﾃﾞｰﾀ貼付!AS:AS)+SUMIF(SAPﾃﾞｰﾀ貼付!$D:$D,科目マスタ!$B$154,SAPﾃﾞｰﾀ貼付!AS:AS)+SUMIF(SAPﾃﾞｰﾀ貼付!$D:$D,科目マスタ!$B$156,SAPﾃﾞｰﾀ貼付!AS:AS)</f>
        <v>0</v>
      </c>
      <c r="AU67" s="3">
        <f>SUMIF(SAPﾃﾞｰﾀ貼付!$D:$D,科目マスタ!$B$43,SAPﾃﾞｰﾀ貼付!AU:AU)+SUMIF(SAPﾃﾞｰﾀ貼付!$D:$D,科目マスタ!$B$154,SAPﾃﾞｰﾀ貼付!AU:AU)+SUMIF(SAPﾃﾞｰﾀ貼付!$D:$D,科目マスタ!$B$156,SAPﾃﾞｰﾀ貼付!AU:AU)</f>
        <v>2780.19</v>
      </c>
      <c r="AV67" s="3">
        <f>SUMIF(SAPﾃﾞｰﾀ貼付!$D:$D,科目マスタ!$B$43,SAPﾃﾞｰﾀ貼付!AV:AV)+SUMIF(SAPﾃﾞｰﾀ貼付!$D:$D,科目マスタ!$B$154,SAPﾃﾞｰﾀ貼付!AV:AV)+SUMIF(SAPﾃﾞｰﾀ貼付!$D:$D,科目マスタ!$B$156,SAPﾃﾞｰﾀ貼付!AV:AV)</f>
        <v>0</v>
      </c>
    </row>
    <row r="68" spans="1:48" ht="15" thickBot="1">
      <c r="A68" s="50" t="s">
        <v>90</v>
      </c>
      <c r="B68" s="79">
        <f>SUM(B59:B67)</f>
        <v>1338261.9099999999</v>
      </c>
      <c r="C68" s="80">
        <f t="shared" ref="C68:AH68" si="87">SUM(C59:C67)</f>
        <v>0</v>
      </c>
      <c r="D68" s="80">
        <f t="shared" si="87"/>
        <v>0</v>
      </c>
      <c r="E68" s="81">
        <f t="shared" si="87"/>
        <v>0</v>
      </c>
      <c r="F68" s="79">
        <f t="shared" si="87"/>
        <v>2838440.84</v>
      </c>
      <c r="G68" s="82">
        <f t="shared" si="87"/>
        <v>600</v>
      </c>
      <c r="H68" s="79">
        <f t="shared" si="87"/>
        <v>2457424.7999999998</v>
      </c>
      <c r="I68" s="80">
        <f t="shared" si="87"/>
        <v>0</v>
      </c>
      <c r="J68" s="80">
        <f t="shared" si="87"/>
        <v>3227.18</v>
      </c>
      <c r="K68" s="83">
        <f t="shared" si="87"/>
        <v>0</v>
      </c>
      <c r="L68" s="80">
        <f t="shared" si="87"/>
        <v>0</v>
      </c>
      <c r="M68" s="82">
        <f t="shared" si="87"/>
        <v>0</v>
      </c>
      <c r="N68" s="84">
        <f t="shared" si="87"/>
        <v>0</v>
      </c>
      <c r="O68" s="79">
        <f t="shared" si="87"/>
        <v>0</v>
      </c>
      <c r="P68" s="80">
        <f t="shared" si="87"/>
        <v>0</v>
      </c>
      <c r="Q68" s="82">
        <f t="shared" ref="Q68:R68" si="88">SUM(Q59:Q67)</f>
        <v>0</v>
      </c>
      <c r="R68" s="79">
        <f t="shared" si="88"/>
        <v>0</v>
      </c>
      <c r="S68" s="85">
        <f t="shared" ref="S68" si="89">SUM(S59:S67)</f>
        <v>0</v>
      </c>
      <c r="T68" s="80">
        <f t="shared" ref="T68:AF68" si="90">SUM(T59:T67)</f>
        <v>166</v>
      </c>
      <c r="U68" s="80">
        <f t="shared" si="90"/>
        <v>10432.620000000001</v>
      </c>
      <c r="V68" s="80">
        <f t="shared" si="90"/>
        <v>226.22</v>
      </c>
      <c r="W68" s="80">
        <f t="shared" si="90"/>
        <v>218219.57</v>
      </c>
      <c r="X68" s="80">
        <f t="shared" si="90"/>
        <v>0</v>
      </c>
      <c r="Y68" s="80">
        <f t="shared" si="90"/>
        <v>0</v>
      </c>
      <c r="Z68" s="80">
        <f t="shared" si="90"/>
        <v>28514.26</v>
      </c>
      <c r="AA68" s="80">
        <f t="shared" si="90"/>
        <v>0</v>
      </c>
      <c r="AB68" s="80">
        <f t="shared" si="90"/>
        <v>-500.94</v>
      </c>
      <c r="AC68" s="80">
        <f t="shared" si="90"/>
        <v>37045.25</v>
      </c>
      <c r="AD68" s="80">
        <f t="shared" si="90"/>
        <v>0</v>
      </c>
      <c r="AE68" s="80">
        <f t="shared" si="90"/>
        <v>0</v>
      </c>
      <c r="AF68" s="82">
        <f t="shared" si="90"/>
        <v>0</v>
      </c>
      <c r="AG68" s="84">
        <f t="shared" ref="AG68" si="91">SUM(AG59:AG67)</f>
        <v>0</v>
      </c>
      <c r="AH68" s="84">
        <f t="shared" si="87"/>
        <v>2780.19</v>
      </c>
      <c r="AI68" s="84">
        <f t="shared" si="56"/>
        <v>6934837.8999999994</v>
      </c>
      <c r="AK68" s="13">
        <f t="shared" ref="AK68:AS68" si="92">SUM(AK59:AK67)</f>
        <v>0</v>
      </c>
      <c r="AL68" s="3">
        <f t="shared" si="92"/>
        <v>0</v>
      </c>
      <c r="AM68" s="3">
        <f t="shared" si="92"/>
        <v>0</v>
      </c>
      <c r="AN68" s="3">
        <f t="shared" si="92"/>
        <v>0</v>
      </c>
      <c r="AO68" s="3">
        <f t="shared" si="92"/>
        <v>0</v>
      </c>
      <c r="AP68" s="13">
        <f t="shared" si="92"/>
        <v>0</v>
      </c>
      <c r="AQ68" s="13">
        <f t="shared" si="92"/>
        <v>0</v>
      </c>
      <c r="AR68" s="3">
        <f t="shared" si="92"/>
        <v>0</v>
      </c>
      <c r="AS68" s="3">
        <f t="shared" si="92"/>
        <v>0</v>
      </c>
      <c r="AT68" s="3">
        <f t="shared" ref="AT68:AU68" si="93">SUM(AT59:AT67)</f>
        <v>0</v>
      </c>
      <c r="AU68" s="3">
        <f t="shared" si="93"/>
        <v>2780.19</v>
      </c>
      <c r="AV68" s="3">
        <f t="shared" ref="AV68" si="94">SUM(AV59:AV67)</f>
        <v>0</v>
      </c>
    </row>
  </sheetData>
  <mergeCells count="9">
    <mergeCell ref="B3:E3"/>
    <mergeCell ref="N3:N4"/>
    <mergeCell ref="AG3:AG4"/>
    <mergeCell ref="AH3:AH4"/>
    <mergeCell ref="AI3:AI4"/>
    <mergeCell ref="R3:AF3"/>
    <mergeCell ref="F3:G3"/>
    <mergeCell ref="H3:M3"/>
    <mergeCell ref="O3:Q3"/>
  </mergeCells>
  <phoneticPr fontId="18" type="noConversion"/>
  <pageMargins left="0.7" right="0.7" top="0.75" bottom="0.75" header="0.3" footer="0.3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Z68"/>
  <sheetViews>
    <sheetView tabSelected="1" workbookViewId="0">
      <pane xSplit="1" ySplit="5" topLeftCell="S52" activePane="bottomRight" state="frozen"/>
      <selection pane="topRight" activeCell="B1" sqref="B1"/>
      <selection pane="bottomLeft" activeCell="A6" sqref="A6"/>
      <selection pane="bottomRight" activeCell="B59" sqref="B59:AH67"/>
    </sheetView>
  </sheetViews>
  <sheetFormatPr defaultRowHeight="13.5"/>
  <cols>
    <col min="1" max="1" width="13" style="3" customWidth="1"/>
    <col min="2" max="2" width="9.625" style="235" bestFit="1" customWidth="1"/>
    <col min="3" max="4" width="7.375" style="235" bestFit="1" customWidth="1"/>
    <col min="5" max="5" width="7" style="235" customWidth="1"/>
    <col min="6" max="8" width="9.625" style="235" bestFit="1" customWidth="1"/>
    <col min="9" max="9" width="9" style="235" bestFit="1" customWidth="1"/>
    <col min="10" max="10" width="7.375" style="235" bestFit="1" customWidth="1"/>
    <col min="11" max="11" width="7.875" style="235" customWidth="1"/>
    <col min="12" max="13" width="9" style="235" bestFit="1" customWidth="1"/>
    <col min="14" max="14" width="7.375" style="235" bestFit="1" customWidth="1"/>
    <col min="15" max="15" width="9.625" style="235" bestFit="1" customWidth="1"/>
    <col min="16" max="16" width="7.375" style="235" bestFit="1" customWidth="1"/>
    <col min="17" max="17" width="7.125" style="235" customWidth="1"/>
    <col min="18" max="18" width="7.375" style="235" bestFit="1" customWidth="1"/>
    <col min="19" max="19" width="7.5" style="235" bestFit="1" customWidth="1"/>
    <col min="20" max="23" width="7.375" style="235" bestFit="1" customWidth="1"/>
    <col min="24" max="24" width="7.5" style="235" customWidth="1"/>
    <col min="25" max="25" width="7.375" style="235" bestFit="1" customWidth="1"/>
    <col min="26" max="26" width="9.625" style="235" bestFit="1" customWidth="1"/>
    <col min="27" max="27" width="7.375" style="235" bestFit="1" customWidth="1"/>
    <col min="28" max="28" width="7.5" style="235" bestFit="1" customWidth="1"/>
    <col min="29" max="29" width="9.625" style="236" bestFit="1" customWidth="1"/>
    <col min="30" max="30" width="7.375" style="235" bestFit="1" customWidth="1"/>
    <col min="31" max="31" width="9" style="235" bestFit="1" customWidth="1"/>
    <col min="32" max="32" width="7.375" style="235" bestFit="1" customWidth="1"/>
    <col min="33" max="33" width="8.25" style="235" customWidth="1"/>
    <col min="34" max="34" width="7.375" style="235" bestFit="1" customWidth="1"/>
    <col min="35" max="35" width="10.75" style="235" bestFit="1" customWidth="1"/>
    <col min="36" max="36" width="10.25" style="3" customWidth="1"/>
    <col min="37" max="37" width="9" style="13"/>
    <col min="38" max="41" width="9" style="3"/>
    <col min="42" max="43" width="9" style="13"/>
    <col min="44" max="261" width="9" style="3"/>
    <col min="262" max="262" width="13" style="3" customWidth="1"/>
    <col min="263" max="263" width="8.625" style="3" customWidth="1"/>
    <col min="264" max="264" width="7" style="3" customWidth="1"/>
    <col min="265" max="271" width="6.625" style="3" customWidth="1"/>
    <col min="272" max="272" width="9.375" style="3" customWidth="1"/>
    <col min="273" max="273" width="6.625" style="3" customWidth="1"/>
    <col min="274" max="274" width="12" style="3" customWidth="1"/>
    <col min="275" max="278" width="6.625" style="3" customWidth="1"/>
    <col min="279" max="279" width="8.625" style="3" customWidth="1"/>
    <col min="280" max="280" width="7.625" style="3" customWidth="1"/>
    <col min="281" max="281" width="8" style="3" customWidth="1"/>
    <col min="282" max="282" width="10.875" style="3" customWidth="1"/>
    <col min="283" max="283" width="12" style="3" customWidth="1"/>
    <col min="284" max="284" width="11" style="3" customWidth="1"/>
    <col min="285" max="285" width="11.25" style="3" customWidth="1"/>
    <col min="286" max="286" width="11.875" style="3" customWidth="1"/>
    <col min="287" max="287" width="12.25" style="3" customWidth="1"/>
    <col min="288" max="288" width="6.625" style="3" customWidth="1"/>
    <col min="289" max="289" width="7.25" style="3" customWidth="1"/>
    <col min="290" max="290" width="10.25" style="3" customWidth="1"/>
    <col min="291" max="517" width="9" style="3"/>
    <col min="518" max="518" width="13" style="3" customWidth="1"/>
    <col min="519" max="519" width="8.625" style="3" customWidth="1"/>
    <col min="520" max="520" width="7" style="3" customWidth="1"/>
    <col min="521" max="527" width="6.625" style="3" customWidth="1"/>
    <col min="528" max="528" width="9.375" style="3" customWidth="1"/>
    <col min="529" max="529" width="6.625" style="3" customWidth="1"/>
    <col min="530" max="530" width="12" style="3" customWidth="1"/>
    <col min="531" max="534" width="6.625" style="3" customWidth="1"/>
    <col min="535" max="535" width="8.625" style="3" customWidth="1"/>
    <col min="536" max="536" width="7.625" style="3" customWidth="1"/>
    <col min="537" max="537" width="8" style="3" customWidth="1"/>
    <col min="538" max="538" width="10.875" style="3" customWidth="1"/>
    <col min="539" max="539" width="12" style="3" customWidth="1"/>
    <col min="540" max="540" width="11" style="3" customWidth="1"/>
    <col min="541" max="541" width="11.25" style="3" customWidth="1"/>
    <col min="542" max="542" width="11.875" style="3" customWidth="1"/>
    <col min="543" max="543" width="12.25" style="3" customWidth="1"/>
    <col min="544" max="544" width="6.625" style="3" customWidth="1"/>
    <col min="545" max="545" width="7.25" style="3" customWidth="1"/>
    <col min="546" max="546" width="10.25" style="3" customWidth="1"/>
    <col min="547" max="773" width="9" style="3"/>
    <col min="774" max="774" width="13" style="3" customWidth="1"/>
    <col min="775" max="775" width="8.625" style="3" customWidth="1"/>
    <col min="776" max="776" width="7" style="3" customWidth="1"/>
    <col min="777" max="783" width="6.625" style="3" customWidth="1"/>
    <col min="784" max="784" width="9.375" style="3" customWidth="1"/>
    <col min="785" max="785" width="6.625" style="3" customWidth="1"/>
    <col min="786" max="786" width="12" style="3" customWidth="1"/>
    <col min="787" max="790" width="6.625" style="3" customWidth="1"/>
    <col min="791" max="791" width="8.625" style="3" customWidth="1"/>
    <col min="792" max="792" width="7.625" style="3" customWidth="1"/>
    <col min="793" max="793" width="8" style="3" customWidth="1"/>
    <col min="794" max="794" width="10.875" style="3" customWidth="1"/>
    <col min="795" max="795" width="12" style="3" customWidth="1"/>
    <col min="796" max="796" width="11" style="3" customWidth="1"/>
    <col min="797" max="797" width="11.25" style="3" customWidth="1"/>
    <col min="798" max="798" width="11.875" style="3" customWidth="1"/>
    <col min="799" max="799" width="12.25" style="3" customWidth="1"/>
    <col min="800" max="800" width="6.625" style="3" customWidth="1"/>
    <col min="801" max="801" width="7.25" style="3" customWidth="1"/>
    <col min="802" max="802" width="10.25" style="3" customWidth="1"/>
    <col min="803" max="1029" width="9" style="3"/>
    <col min="1030" max="1030" width="13" style="3" customWidth="1"/>
    <col min="1031" max="1031" width="8.625" style="3" customWidth="1"/>
    <col min="1032" max="1032" width="7" style="3" customWidth="1"/>
    <col min="1033" max="1039" width="6.625" style="3" customWidth="1"/>
    <col min="1040" max="1040" width="9.375" style="3" customWidth="1"/>
    <col min="1041" max="1041" width="6.625" style="3" customWidth="1"/>
    <col min="1042" max="1042" width="12" style="3" customWidth="1"/>
    <col min="1043" max="1046" width="6.625" style="3" customWidth="1"/>
    <col min="1047" max="1047" width="8.625" style="3" customWidth="1"/>
    <col min="1048" max="1048" width="7.625" style="3" customWidth="1"/>
    <col min="1049" max="1049" width="8" style="3" customWidth="1"/>
    <col min="1050" max="1050" width="10.875" style="3" customWidth="1"/>
    <col min="1051" max="1051" width="12" style="3" customWidth="1"/>
    <col min="1052" max="1052" width="11" style="3" customWidth="1"/>
    <col min="1053" max="1053" width="11.25" style="3" customWidth="1"/>
    <col min="1054" max="1054" width="11.875" style="3" customWidth="1"/>
    <col min="1055" max="1055" width="12.25" style="3" customWidth="1"/>
    <col min="1056" max="1056" width="6.625" style="3" customWidth="1"/>
    <col min="1057" max="1057" width="7.25" style="3" customWidth="1"/>
    <col min="1058" max="1058" width="10.25" style="3" customWidth="1"/>
    <col min="1059" max="1285" width="9" style="3"/>
    <col min="1286" max="1286" width="13" style="3" customWidth="1"/>
    <col min="1287" max="1287" width="8.625" style="3" customWidth="1"/>
    <col min="1288" max="1288" width="7" style="3" customWidth="1"/>
    <col min="1289" max="1295" width="6.625" style="3" customWidth="1"/>
    <col min="1296" max="1296" width="9.375" style="3" customWidth="1"/>
    <col min="1297" max="1297" width="6.625" style="3" customWidth="1"/>
    <col min="1298" max="1298" width="12" style="3" customWidth="1"/>
    <col min="1299" max="1302" width="6.625" style="3" customWidth="1"/>
    <col min="1303" max="1303" width="8.625" style="3" customWidth="1"/>
    <col min="1304" max="1304" width="7.625" style="3" customWidth="1"/>
    <col min="1305" max="1305" width="8" style="3" customWidth="1"/>
    <col min="1306" max="1306" width="10.875" style="3" customWidth="1"/>
    <col min="1307" max="1307" width="12" style="3" customWidth="1"/>
    <col min="1308" max="1308" width="11" style="3" customWidth="1"/>
    <col min="1309" max="1309" width="11.25" style="3" customWidth="1"/>
    <col min="1310" max="1310" width="11.875" style="3" customWidth="1"/>
    <col min="1311" max="1311" width="12.25" style="3" customWidth="1"/>
    <col min="1312" max="1312" width="6.625" style="3" customWidth="1"/>
    <col min="1313" max="1313" width="7.25" style="3" customWidth="1"/>
    <col min="1314" max="1314" width="10.25" style="3" customWidth="1"/>
    <col min="1315" max="1541" width="9" style="3"/>
    <col min="1542" max="1542" width="13" style="3" customWidth="1"/>
    <col min="1543" max="1543" width="8.625" style="3" customWidth="1"/>
    <col min="1544" max="1544" width="7" style="3" customWidth="1"/>
    <col min="1545" max="1551" width="6.625" style="3" customWidth="1"/>
    <col min="1552" max="1552" width="9.375" style="3" customWidth="1"/>
    <col min="1553" max="1553" width="6.625" style="3" customWidth="1"/>
    <col min="1554" max="1554" width="12" style="3" customWidth="1"/>
    <col min="1555" max="1558" width="6.625" style="3" customWidth="1"/>
    <col min="1559" max="1559" width="8.625" style="3" customWidth="1"/>
    <col min="1560" max="1560" width="7.625" style="3" customWidth="1"/>
    <col min="1561" max="1561" width="8" style="3" customWidth="1"/>
    <col min="1562" max="1562" width="10.875" style="3" customWidth="1"/>
    <col min="1563" max="1563" width="12" style="3" customWidth="1"/>
    <col min="1564" max="1564" width="11" style="3" customWidth="1"/>
    <col min="1565" max="1565" width="11.25" style="3" customWidth="1"/>
    <col min="1566" max="1566" width="11.875" style="3" customWidth="1"/>
    <col min="1567" max="1567" width="12.25" style="3" customWidth="1"/>
    <col min="1568" max="1568" width="6.625" style="3" customWidth="1"/>
    <col min="1569" max="1569" width="7.25" style="3" customWidth="1"/>
    <col min="1570" max="1570" width="10.25" style="3" customWidth="1"/>
    <col min="1571" max="1797" width="9" style="3"/>
    <col min="1798" max="1798" width="13" style="3" customWidth="1"/>
    <col min="1799" max="1799" width="8.625" style="3" customWidth="1"/>
    <col min="1800" max="1800" width="7" style="3" customWidth="1"/>
    <col min="1801" max="1807" width="6.625" style="3" customWidth="1"/>
    <col min="1808" max="1808" width="9.375" style="3" customWidth="1"/>
    <col min="1809" max="1809" width="6.625" style="3" customWidth="1"/>
    <col min="1810" max="1810" width="12" style="3" customWidth="1"/>
    <col min="1811" max="1814" width="6.625" style="3" customWidth="1"/>
    <col min="1815" max="1815" width="8.625" style="3" customWidth="1"/>
    <col min="1816" max="1816" width="7.625" style="3" customWidth="1"/>
    <col min="1817" max="1817" width="8" style="3" customWidth="1"/>
    <col min="1818" max="1818" width="10.875" style="3" customWidth="1"/>
    <col min="1819" max="1819" width="12" style="3" customWidth="1"/>
    <col min="1820" max="1820" width="11" style="3" customWidth="1"/>
    <col min="1821" max="1821" width="11.25" style="3" customWidth="1"/>
    <col min="1822" max="1822" width="11.875" style="3" customWidth="1"/>
    <col min="1823" max="1823" width="12.25" style="3" customWidth="1"/>
    <col min="1824" max="1824" width="6.625" style="3" customWidth="1"/>
    <col min="1825" max="1825" width="7.25" style="3" customWidth="1"/>
    <col min="1826" max="1826" width="10.25" style="3" customWidth="1"/>
    <col min="1827" max="2053" width="9" style="3"/>
    <col min="2054" max="2054" width="13" style="3" customWidth="1"/>
    <col min="2055" max="2055" width="8.625" style="3" customWidth="1"/>
    <col min="2056" max="2056" width="7" style="3" customWidth="1"/>
    <col min="2057" max="2063" width="6.625" style="3" customWidth="1"/>
    <col min="2064" max="2064" width="9.375" style="3" customWidth="1"/>
    <col min="2065" max="2065" width="6.625" style="3" customWidth="1"/>
    <col min="2066" max="2066" width="12" style="3" customWidth="1"/>
    <col min="2067" max="2070" width="6.625" style="3" customWidth="1"/>
    <col min="2071" max="2071" width="8.625" style="3" customWidth="1"/>
    <col min="2072" max="2072" width="7.625" style="3" customWidth="1"/>
    <col min="2073" max="2073" width="8" style="3" customWidth="1"/>
    <col min="2074" max="2074" width="10.875" style="3" customWidth="1"/>
    <col min="2075" max="2075" width="12" style="3" customWidth="1"/>
    <col min="2076" max="2076" width="11" style="3" customWidth="1"/>
    <col min="2077" max="2077" width="11.25" style="3" customWidth="1"/>
    <col min="2078" max="2078" width="11.875" style="3" customWidth="1"/>
    <col min="2079" max="2079" width="12.25" style="3" customWidth="1"/>
    <col min="2080" max="2080" width="6.625" style="3" customWidth="1"/>
    <col min="2081" max="2081" width="7.25" style="3" customWidth="1"/>
    <col min="2082" max="2082" width="10.25" style="3" customWidth="1"/>
    <col min="2083" max="2309" width="9" style="3"/>
    <col min="2310" max="2310" width="13" style="3" customWidth="1"/>
    <col min="2311" max="2311" width="8.625" style="3" customWidth="1"/>
    <col min="2312" max="2312" width="7" style="3" customWidth="1"/>
    <col min="2313" max="2319" width="6.625" style="3" customWidth="1"/>
    <col min="2320" max="2320" width="9.375" style="3" customWidth="1"/>
    <col min="2321" max="2321" width="6.625" style="3" customWidth="1"/>
    <col min="2322" max="2322" width="12" style="3" customWidth="1"/>
    <col min="2323" max="2326" width="6.625" style="3" customWidth="1"/>
    <col min="2327" max="2327" width="8.625" style="3" customWidth="1"/>
    <col min="2328" max="2328" width="7.625" style="3" customWidth="1"/>
    <col min="2329" max="2329" width="8" style="3" customWidth="1"/>
    <col min="2330" max="2330" width="10.875" style="3" customWidth="1"/>
    <col min="2331" max="2331" width="12" style="3" customWidth="1"/>
    <col min="2332" max="2332" width="11" style="3" customWidth="1"/>
    <col min="2333" max="2333" width="11.25" style="3" customWidth="1"/>
    <col min="2334" max="2334" width="11.875" style="3" customWidth="1"/>
    <col min="2335" max="2335" width="12.25" style="3" customWidth="1"/>
    <col min="2336" max="2336" width="6.625" style="3" customWidth="1"/>
    <col min="2337" max="2337" width="7.25" style="3" customWidth="1"/>
    <col min="2338" max="2338" width="10.25" style="3" customWidth="1"/>
    <col min="2339" max="2565" width="9" style="3"/>
    <col min="2566" max="2566" width="13" style="3" customWidth="1"/>
    <col min="2567" max="2567" width="8.625" style="3" customWidth="1"/>
    <col min="2568" max="2568" width="7" style="3" customWidth="1"/>
    <col min="2569" max="2575" width="6.625" style="3" customWidth="1"/>
    <col min="2576" max="2576" width="9.375" style="3" customWidth="1"/>
    <col min="2577" max="2577" width="6.625" style="3" customWidth="1"/>
    <col min="2578" max="2578" width="12" style="3" customWidth="1"/>
    <col min="2579" max="2582" width="6.625" style="3" customWidth="1"/>
    <col min="2583" max="2583" width="8.625" style="3" customWidth="1"/>
    <col min="2584" max="2584" width="7.625" style="3" customWidth="1"/>
    <col min="2585" max="2585" width="8" style="3" customWidth="1"/>
    <col min="2586" max="2586" width="10.875" style="3" customWidth="1"/>
    <col min="2587" max="2587" width="12" style="3" customWidth="1"/>
    <col min="2588" max="2588" width="11" style="3" customWidth="1"/>
    <col min="2589" max="2589" width="11.25" style="3" customWidth="1"/>
    <col min="2590" max="2590" width="11.875" style="3" customWidth="1"/>
    <col min="2591" max="2591" width="12.25" style="3" customWidth="1"/>
    <col min="2592" max="2592" width="6.625" style="3" customWidth="1"/>
    <col min="2593" max="2593" width="7.25" style="3" customWidth="1"/>
    <col min="2594" max="2594" width="10.25" style="3" customWidth="1"/>
    <col min="2595" max="2821" width="9" style="3"/>
    <col min="2822" max="2822" width="13" style="3" customWidth="1"/>
    <col min="2823" max="2823" width="8.625" style="3" customWidth="1"/>
    <col min="2824" max="2824" width="7" style="3" customWidth="1"/>
    <col min="2825" max="2831" width="6.625" style="3" customWidth="1"/>
    <col min="2832" max="2832" width="9.375" style="3" customWidth="1"/>
    <col min="2833" max="2833" width="6.625" style="3" customWidth="1"/>
    <col min="2834" max="2834" width="12" style="3" customWidth="1"/>
    <col min="2835" max="2838" width="6.625" style="3" customWidth="1"/>
    <col min="2839" max="2839" width="8.625" style="3" customWidth="1"/>
    <col min="2840" max="2840" width="7.625" style="3" customWidth="1"/>
    <col min="2841" max="2841" width="8" style="3" customWidth="1"/>
    <col min="2842" max="2842" width="10.875" style="3" customWidth="1"/>
    <col min="2843" max="2843" width="12" style="3" customWidth="1"/>
    <col min="2844" max="2844" width="11" style="3" customWidth="1"/>
    <col min="2845" max="2845" width="11.25" style="3" customWidth="1"/>
    <col min="2846" max="2846" width="11.875" style="3" customWidth="1"/>
    <col min="2847" max="2847" width="12.25" style="3" customWidth="1"/>
    <col min="2848" max="2848" width="6.625" style="3" customWidth="1"/>
    <col min="2849" max="2849" width="7.25" style="3" customWidth="1"/>
    <col min="2850" max="2850" width="10.25" style="3" customWidth="1"/>
    <col min="2851" max="3077" width="9" style="3"/>
    <col min="3078" max="3078" width="13" style="3" customWidth="1"/>
    <col min="3079" max="3079" width="8.625" style="3" customWidth="1"/>
    <col min="3080" max="3080" width="7" style="3" customWidth="1"/>
    <col min="3081" max="3087" width="6.625" style="3" customWidth="1"/>
    <col min="3088" max="3088" width="9.375" style="3" customWidth="1"/>
    <col min="3089" max="3089" width="6.625" style="3" customWidth="1"/>
    <col min="3090" max="3090" width="12" style="3" customWidth="1"/>
    <col min="3091" max="3094" width="6.625" style="3" customWidth="1"/>
    <col min="3095" max="3095" width="8.625" style="3" customWidth="1"/>
    <col min="3096" max="3096" width="7.625" style="3" customWidth="1"/>
    <col min="3097" max="3097" width="8" style="3" customWidth="1"/>
    <col min="3098" max="3098" width="10.875" style="3" customWidth="1"/>
    <col min="3099" max="3099" width="12" style="3" customWidth="1"/>
    <col min="3100" max="3100" width="11" style="3" customWidth="1"/>
    <col min="3101" max="3101" width="11.25" style="3" customWidth="1"/>
    <col min="3102" max="3102" width="11.875" style="3" customWidth="1"/>
    <col min="3103" max="3103" width="12.25" style="3" customWidth="1"/>
    <col min="3104" max="3104" width="6.625" style="3" customWidth="1"/>
    <col min="3105" max="3105" width="7.25" style="3" customWidth="1"/>
    <col min="3106" max="3106" width="10.25" style="3" customWidth="1"/>
    <col min="3107" max="3333" width="9" style="3"/>
    <col min="3334" max="3334" width="13" style="3" customWidth="1"/>
    <col min="3335" max="3335" width="8.625" style="3" customWidth="1"/>
    <col min="3336" max="3336" width="7" style="3" customWidth="1"/>
    <col min="3337" max="3343" width="6.625" style="3" customWidth="1"/>
    <col min="3344" max="3344" width="9.375" style="3" customWidth="1"/>
    <col min="3345" max="3345" width="6.625" style="3" customWidth="1"/>
    <col min="3346" max="3346" width="12" style="3" customWidth="1"/>
    <col min="3347" max="3350" width="6.625" style="3" customWidth="1"/>
    <col min="3351" max="3351" width="8.625" style="3" customWidth="1"/>
    <col min="3352" max="3352" width="7.625" style="3" customWidth="1"/>
    <col min="3353" max="3353" width="8" style="3" customWidth="1"/>
    <col min="3354" max="3354" width="10.875" style="3" customWidth="1"/>
    <col min="3355" max="3355" width="12" style="3" customWidth="1"/>
    <col min="3356" max="3356" width="11" style="3" customWidth="1"/>
    <col min="3357" max="3357" width="11.25" style="3" customWidth="1"/>
    <col min="3358" max="3358" width="11.875" style="3" customWidth="1"/>
    <col min="3359" max="3359" width="12.25" style="3" customWidth="1"/>
    <col min="3360" max="3360" width="6.625" style="3" customWidth="1"/>
    <col min="3361" max="3361" width="7.25" style="3" customWidth="1"/>
    <col min="3362" max="3362" width="10.25" style="3" customWidth="1"/>
    <col min="3363" max="3589" width="9" style="3"/>
    <col min="3590" max="3590" width="13" style="3" customWidth="1"/>
    <col min="3591" max="3591" width="8.625" style="3" customWidth="1"/>
    <col min="3592" max="3592" width="7" style="3" customWidth="1"/>
    <col min="3593" max="3599" width="6.625" style="3" customWidth="1"/>
    <col min="3600" max="3600" width="9.375" style="3" customWidth="1"/>
    <col min="3601" max="3601" width="6.625" style="3" customWidth="1"/>
    <col min="3602" max="3602" width="12" style="3" customWidth="1"/>
    <col min="3603" max="3606" width="6.625" style="3" customWidth="1"/>
    <col min="3607" max="3607" width="8.625" style="3" customWidth="1"/>
    <col min="3608" max="3608" width="7.625" style="3" customWidth="1"/>
    <col min="3609" max="3609" width="8" style="3" customWidth="1"/>
    <col min="3610" max="3610" width="10.875" style="3" customWidth="1"/>
    <col min="3611" max="3611" width="12" style="3" customWidth="1"/>
    <col min="3612" max="3612" width="11" style="3" customWidth="1"/>
    <col min="3613" max="3613" width="11.25" style="3" customWidth="1"/>
    <col min="3614" max="3614" width="11.875" style="3" customWidth="1"/>
    <col min="3615" max="3615" width="12.25" style="3" customWidth="1"/>
    <col min="3616" max="3616" width="6.625" style="3" customWidth="1"/>
    <col min="3617" max="3617" width="7.25" style="3" customWidth="1"/>
    <col min="3618" max="3618" width="10.25" style="3" customWidth="1"/>
    <col min="3619" max="3845" width="9" style="3"/>
    <col min="3846" max="3846" width="13" style="3" customWidth="1"/>
    <col min="3847" max="3847" width="8.625" style="3" customWidth="1"/>
    <col min="3848" max="3848" width="7" style="3" customWidth="1"/>
    <col min="3849" max="3855" width="6.625" style="3" customWidth="1"/>
    <col min="3856" max="3856" width="9.375" style="3" customWidth="1"/>
    <col min="3857" max="3857" width="6.625" style="3" customWidth="1"/>
    <col min="3858" max="3858" width="12" style="3" customWidth="1"/>
    <col min="3859" max="3862" width="6.625" style="3" customWidth="1"/>
    <col min="3863" max="3863" width="8.625" style="3" customWidth="1"/>
    <col min="3864" max="3864" width="7.625" style="3" customWidth="1"/>
    <col min="3865" max="3865" width="8" style="3" customWidth="1"/>
    <col min="3866" max="3866" width="10.875" style="3" customWidth="1"/>
    <col min="3867" max="3867" width="12" style="3" customWidth="1"/>
    <col min="3868" max="3868" width="11" style="3" customWidth="1"/>
    <col min="3869" max="3869" width="11.25" style="3" customWidth="1"/>
    <col min="3870" max="3870" width="11.875" style="3" customWidth="1"/>
    <col min="3871" max="3871" width="12.25" style="3" customWidth="1"/>
    <col min="3872" max="3872" width="6.625" style="3" customWidth="1"/>
    <col min="3873" max="3873" width="7.25" style="3" customWidth="1"/>
    <col min="3874" max="3874" width="10.25" style="3" customWidth="1"/>
    <col min="3875" max="4101" width="9" style="3"/>
    <col min="4102" max="4102" width="13" style="3" customWidth="1"/>
    <col min="4103" max="4103" width="8.625" style="3" customWidth="1"/>
    <col min="4104" max="4104" width="7" style="3" customWidth="1"/>
    <col min="4105" max="4111" width="6.625" style="3" customWidth="1"/>
    <col min="4112" max="4112" width="9.375" style="3" customWidth="1"/>
    <col min="4113" max="4113" width="6.625" style="3" customWidth="1"/>
    <col min="4114" max="4114" width="12" style="3" customWidth="1"/>
    <col min="4115" max="4118" width="6.625" style="3" customWidth="1"/>
    <col min="4119" max="4119" width="8.625" style="3" customWidth="1"/>
    <col min="4120" max="4120" width="7.625" style="3" customWidth="1"/>
    <col min="4121" max="4121" width="8" style="3" customWidth="1"/>
    <col min="4122" max="4122" width="10.875" style="3" customWidth="1"/>
    <col min="4123" max="4123" width="12" style="3" customWidth="1"/>
    <col min="4124" max="4124" width="11" style="3" customWidth="1"/>
    <col min="4125" max="4125" width="11.25" style="3" customWidth="1"/>
    <col min="4126" max="4126" width="11.875" style="3" customWidth="1"/>
    <col min="4127" max="4127" width="12.25" style="3" customWidth="1"/>
    <col min="4128" max="4128" width="6.625" style="3" customWidth="1"/>
    <col min="4129" max="4129" width="7.25" style="3" customWidth="1"/>
    <col min="4130" max="4130" width="10.25" style="3" customWidth="1"/>
    <col min="4131" max="4357" width="9" style="3"/>
    <col min="4358" max="4358" width="13" style="3" customWidth="1"/>
    <col min="4359" max="4359" width="8.625" style="3" customWidth="1"/>
    <col min="4360" max="4360" width="7" style="3" customWidth="1"/>
    <col min="4361" max="4367" width="6.625" style="3" customWidth="1"/>
    <col min="4368" max="4368" width="9.375" style="3" customWidth="1"/>
    <col min="4369" max="4369" width="6.625" style="3" customWidth="1"/>
    <col min="4370" max="4370" width="12" style="3" customWidth="1"/>
    <col min="4371" max="4374" width="6.625" style="3" customWidth="1"/>
    <col min="4375" max="4375" width="8.625" style="3" customWidth="1"/>
    <col min="4376" max="4376" width="7.625" style="3" customWidth="1"/>
    <col min="4377" max="4377" width="8" style="3" customWidth="1"/>
    <col min="4378" max="4378" width="10.875" style="3" customWidth="1"/>
    <col min="4379" max="4379" width="12" style="3" customWidth="1"/>
    <col min="4380" max="4380" width="11" style="3" customWidth="1"/>
    <col min="4381" max="4381" width="11.25" style="3" customWidth="1"/>
    <col min="4382" max="4382" width="11.875" style="3" customWidth="1"/>
    <col min="4383" max="4383" width="12.25" style="3" customWidth="1"/>
    <col min="4384" max="4384" width="6.625" style="3" customWidth="1"/>
    <col min="4385" max="4385" width="7.25" style="3" customWidth="1"/>
    <col min="4386" max="4386" width="10.25" style="3" customWidth="1"/>
    <col min="4387" max="4613" width="9" style="3"/>
    <col min="4614" max="4614" width="13" style="3" customWidth="1"/>
    <col min="4615" max="4615" width="8.625" style="3" customWidth="1"/>
    <col min="4616" max="4616" width="7" style="3" customWidth="1"/>
    <col min="4617" max="4623" width="6.625" style="3" customWidth="1"/>
    <col min="4624" max="4624" width="9.375" style="3" customWidth="1"/>
    <col min="4625" max="4625" width="6.625" style="3" customWidth="1"/>
    <col min="4626" max="4626" width="12" style="3" customWidth="1"/>
    <col min="4627" max="4630" width="6.625" style="3" customWidth="1"/>
    <col min="4631" max="4631" width="8.625" style="3" customWidth="1"/>
    <col min="4632" max="4632" width="7.625" style="3" customWidth="1"/>
    <col min="4633" max="4633" width="8" style="3" customWidth="1"/>
    <col min="4634" max="4634" width="10.875" style="3" customWidth="1"/>
    <col min="4635" max="4635" width="12" style="3" customWidth="1"/>
    <col min="4636" max="4636" width="11" style="3" customWidth="1"/>
    <col min="4637" max="4637" width="11.25" style="3" customWidth="1"/>
    <col min="4638" max="4638" width="11.875" style="3" customWidth="1"/>
    <col min="4639" max="4639" width="12.25" style="3" customWidth="1"/>
    <col min="4640" max="4640" width="6.625" style="3" customWidth="1"/>
    <col min="4641" max="4641" width="7.25" style="3" customWidth="1"/>
    <col min="4642" max="4642" width="10.25" style="3" customWidth="1"/>
    <col min="4643" max="4869" width="9" style="3"/>
    <col min="4870" max="4870" width="13" style="3" customWidth="1"/>
    <col min="4871" max="4871" width="8.625" style="3" customWidth="1"/>
    <col min="4872" max="4872" width="7" style="3" customWidth="1"/>
    <col min="4873" max="4879" width="6.625" style="3" customWidth="1"/>
    <col min="4880" max="4880" width="9.375" style="3" customWidth="1"/>
    <col min="4881" max="4881" width="6.625" style="3" customWidth="1"/>
    <col min="4882" max="4882" width="12" style="3" customWidth="1"/>
    <col min="4883" max="4886" width="6.625" style="3" customWidth="1"/>
    <col min="4887" max="4887" width="8.625" style="3" customWidth="1"/>
    <col min="4888" max="4888" width="7.625" style="3" customWidth="1"/>
    <col min="4889" max="4889" width="8" style="3" customWidth="1"/>
    <col min="4890" max="4890" width="10.875" style="3" customWidth="1"/>
    <col min="4891" max="4891" width="12" style="3" customWidth="1"/>
    <col min="4892" max="4892" width="11" style="3" customWidth="1"/>
    <col min="4893" max="4893" width="11.25" style="3" customWidth="1"/>
    <col min="4894" max="4894" width="11.875" style="3" customWidth="1"/>
    <col min="4895" max="4895" width="12.25" style="3" customWidth="1"/>
    <col min="4896" max="4896" width="6.625" style="3" customWidth="1"/>
    <col min="4897" max="4897" width="7.25" style="3" customWidth="1"/>
    <col min="4898" max="4898" width="10.25" style="3" customWidth="1"/>
    <col min="4899" max="5125" width="9" style="3"/>
    <col min="5126" max="5126" width="13" style="3" customWidth="1"/>
    <col min="5127" max="5127" width="8.625" style="3" customWidth="1"/>
    <col min="5128" max="5128" width="7" style="3" customWidth="1"/>
    <col min="5129" max="5135" width="6.625" style="3" customWidth="1"/>
    <col min="5136" max="5136" width="9.375" style="3" customWidth="1"/>
    <col min="5137" max="5137" width="6.625" style="3" customWidth="1"/>
    <col min="5138" max="5138" width="12" style="3" customWidth="1"/>
    <col min="5139" max="5142" width="6.625" style="3" customWidth="1"/>
    <col min="5143" max="5143" width="8.625" style="3" customWidth="1"/>
    <col min="5144" max="5144" width="7.625" style="3" customWidth="1"/>
    <col min="5145" max="5145" width="8" style="3" customWidth="1"/>
    <col min="5146" max="5146" width="10.875" style="3" customWidth="1"/>
    <col min="5147" max="5147" width="12" style="3" customWidth="1"/>
    <col min="5148" max="5148" width="11" style="3" customWidth="1"/>
    <col min="5149" max="5149" width="11.25" style="3" customWidth="1"/>
    <col min="5150" max="5150" width="11.875" style="3" customWidth="1"/>
    <col min="5151" max="5151" width="12.25" style="3" customWidth="1"/>
    <col min="5152" max="5152" width="6.625" style="3" customWidth="1"/>
    <col min="5153" max="5153" width="7.25" style="3" customWidth="1"/>
    <col min="5154" max="5154" width="10.25" style="3" customWidth="1"/>
    <col min="5155" max="5381" width="9" style="3"/>
    <col min="5382" max="5382" width="13" style="3" customWidth="1"/>
    <col min="5383" max="5383" width="8.625" style="3" customWidth="1"/>
    <col min="5384" max="5384" width="7" style="3" customWidth="1"/>
    <col min="5385" max="5391" width="6.625" style="3" customWidth="1"/>
    <col min="5392" max="5392" width="9.375" style="3" customWidth="1"/>
    <col min="5393" max="5393" width="6.625" style="3" customWidth="1"/>
    <col min="5394" max="5394" width="12" style="3" customWidth="1"/>
    <col min="5395" max="5398" width="6.625" style="3" customWidth="1"/>
    <col min="5399" max="5399" width="8.625" style="3" customWidth="1"/>
    <col min="5400" max="5400" width="7.625" style="3" customWidth="1"/>
    <col min="5401" max="5401" width="8" style="3" customWidth="1"/>
    <col min="5402" max="5402" width="10.875" style="3" customWidth="1"/>
    <col min="5403" max="5403" width="12" style="3" customWidth="1"/>
    <col min="5404" max="5404" width="11" style="3" customWidth="1"/>
    <col min="5405" max="5405" width="11.25" style="3" customWidth="1"/>
    <col min="5406" max="5406" width="11.875" style="3" customWidth="1"/>
    <col min="5407" max="5407" width="12.25" style="3" customWidth="1"/>
    <col min="5408" max="5408" width="6.625" style="3" customWidth="1"/>
    <col min="5409" max="5409" width="7.25" style="3" customWidth="1"/>
    <col min="5410" max="5410" width="10.25" style="3" customWidth="1"/>
    <col min="5411" max="5637" width="9" style="3"/>
    <col min="5638" max="5638" width="13" style="3" customWidth="1"/>
    <col min="5639" max="5639" width="8.625" style="3" customWidth="1"/>
    <col min="5640" max="5640" width="7" style="3" customWidth="1"/>
    <col min="5641" max="5647" width="6.625" style="3" customWidth="1"/>
    <col min="5648" max="5648" width="9.375" style="3" customWidth="1"/>
    <col min="5649" max="5649" width="6.625" style="3" customWidth="1"/>
    <col min="5650" max="5650" width="12" style="3" customWidth="1"/>
    <col min="5651" max="5654" width="6.625" style="3" customWidth="1"/>
    <col min="5655" max="5655" width="8.625" style="3" customWidth="1"/>
    <col min="5656" max="5656" width="7.625" style="3" customWidth="1"/>
    <col min="5657" max="5657" width="8" style="3" customWidth="1"/>
    <col min="5658" max="5658" width="10.875" style="3" customWidth="1"/>
    <col min="5659" max="5659" width="12" style="3" customWidth="1"/>
    <col min="5660" max="5660" width="11" style="3" customWidth="1"/>
    <col min="5661" max="5661" width="11.25" style="3" customWidth="1"/>
    <col min="5662" max="5662" width="11.875" style="3" customWidth="1"/>
    <col min="5663" max="5663" width="12.25" style="3" customWidth="1"/>
    <col min="5664" max="5664" width="6.625" style="3" customWidth="1"/>
    <col min="5665" max="5665" width="7.25" style="3" customWidth="1"/>
    <col min="5666" max="5666" width="10.25" style="3" customWidth="1"/>
    <col min="5667" max="5893" width="9" style="3"/>
    <col min="5894" max="5894" width="13" style="3" customWidth="1"/>
    <col min="5895" max="5895" width="8.625" style="3" customWidth="1"/>
    <col min="5896" max="5896" width="7" style="3" customWidth="1"/>
    <col min="5897" max="5903" width="6.625" style="3" customWidth="1"/>
    <col min="5904" max="5904" width="9.375" style="3" customWidth="1"/>
    <col min="5905" max="5905" width="6.625" style="3" customWidth="1"/>
    <col min="5906" max="5906" width="12" style="3" customWidth="1"/>
    <col min="5907" max="5910" width="6.625" style="3" customWidth="1"/>
    <col min="5911" max="5911" width="8.625" style="3" customWidth="1"/>
    <col min="5912" max="5912" width="7.625" style="3" customWidth="1"/>
    <col min="5913" max="5913" width="8" style="3" customWidth="1"/>
    <col min="5914" max="5914" width="10.875" style="3" customWidth="1"/>
    <col min="5915" max="5915" width="12" style="3" customWidth="1"/>
    <col min="5916" max="5916" width="11" style="3" customWidth="1"/>
    <col min="5917" max="5917" width="11.25" style="3" customWidth="1"/>
    <col min="5918" max="5918" width="11.875" style="3" customWidth="1"/>
    <col min="5919" max="5919" width="12.25" style="3" customWidth="1"/>
    <col min="5920" max="5920" width="6.625" style="3" customWidth="1"/>
    <col min="5921" max="5921" width="7.25" style="3" customWidth="1"/>
    <col min="5922" max="5922" width="10.25" style="3" customWidth="1"/>
    <col min="5923" max="6149" width="9" style="3"/>
    <col min="6150" max="6150" width="13" style="3" customWidth="1"/>
    <col min="6151" max="6151" width="8.625" style="3" customWidth="1"/>
    <col min="6152" max="6152" width="7" style="3" customWidth="1"/>
    <col min="6153" max="6159" width="6.625" style="3" customWidth="1"/>
    <col min="6160" max="6160" width="9.375" style="3" customWidth="1"/>
    <col min="6161" max="6161" width="6.625" style="3" customWidth="1"/>
    <col min="6162" max="6162" width="12" style="3" customWidth="1"/>
    <col min="6163" max="6166" width="6.625" style="3" customWidth="1"/>
    <col min="6167" max="6167" width="8.625" style="3" customWidth="1"/>
    <col min="6168" max="6168" width="7.625" style="3" customWidth="1"/>
    <col min="6169" max="6169" width="8" style="3" customWidth="1"/>
    <col min="6170" max="6170" width="10.875" style="3" customWidth="1"/>
    <col min="6171" max="6171" width="12" style="3" customWidth="1"/>
    <col min="6172" max="6172" width="11" style="3" customWidth="1"/>
    <col min="6173" max="6173" width="11.25" style="3" customWidth="1"/>
    <col min="6174" max="6174" width="11.875" style="3" customWidth="1"/>
    <col min="6175" max="6175" width="12.25" style="3" customWidth="1"/>
    <col min="6176" max="6176" width="6.625" style="3" customWidth="1"/>
    <col min="6177" max="6177" width="7.25" style="3" customWidth="1"/>
    <col min="6178" max="6178" width="10.25" style="3" customWidth="1"/>
    <col min="6179" max="6405" width="9" style="3"/>
    <col min="6406" max="6406" width="13" style="3" customWidth="1"/>
    <col min="6407" max="6407" width="8.625" style="3" customWidth="1"/>
    <col min="6408" max="6408" width="7" style="3" customWidth="1"/>
    <col min="6409" max="6415" width="6.625" style="3" customWidth="1"/>
    <col min="6416" max="6416" width="9.375" style="3" customWidth="1"/>
    <col min="6417" max="6417" width="6.625" style="3" customWidth="1"/>
    <col min="6418" max="6418" width="12" style="3" customWidth="1"/>
    <col min="6419" max="6422" width="6.625" style="3" customWidth="1"/>
    <col min="6423" max="6423" width="8.625" style="3" customWidth="1"/>
    <col min="6424" max="6424" width="7.625" style="3" customWidth="1"/>
    <col min="6425" max="6425" width="8" style="3" customWidth="1"/>
    <col min="6426" max="6426" width="10.875" style="3" customWidth="1"/>
    <col min="6427" max="6427" width="12" style="3" customWidth="1"/>
    <col min="6428" max="6428" width="11" style="3" customWidth="1"/>
    <col min="6429" max="6429" width="11.25" style="3" customWidth="1"/>
    <col min="6430" max="6430" width="11.875" style="3" customWidth="1"/>
    <col min="6431" max="6431" width="12.25" style="3" customWidth="1"/>
    <col min="6432" max="6432" width="6.625" style="3" customWidth="1"/>
    <col min="6433" max="6433" width="7.25" style="3" customWidth="1"/>
    <col min="6434" max="6434" width="10.25" style="3" customWidth="1"/>
    <col min="6435" max="6661" width="9" style="3"/>
    <col min="6662" max="6662" width="13" style="3" customWidth="1"/>
    <col min="6663" max="6663" width="8.625" style="3" customWidth="1"/>
    <col min="6664" max="6664" width="7" style="3" customWidth="1"/>
    <col min="6665" max="6671" width="6.625" style="3" customWidth="1"/>
    <col min="6672" max="6672" width="9.375" style="3" customWidth="1"/>
    <col min="6673" max="6673" width="6.625" style="3" customWidth="1"/>
    <col min="6674" max="6674" width="12" style="3" customWidth="1"/>
    <col min="6675" max="6678" width="6.625" style="3" customWidth="1"/>
    <col min="6679" max="6679" width="8.625" style="3" customWidth="1"/>
    <col min="6680" max="6680" width="7.625" style="3" customWidth="1"/>
    <col min="6681" max="6681" width="8" style="3" customWidth="1"/>
    <col min="6682" max="6682" width="10.875" style="3" customWidth="1"/>
    <col min="6683" max="6683" width="12" style="3" customWidth="1"/>
    <col min="6684" max="6684" width="11" style="3" customWidth="1"/>
    <col min="6685" max="6685" width="11.25" style="3" customWidth="1"/>
    <col min="6686" max="6686" width="11.875" style="3" customWidth="1"/>
    <col min="6687" max="6687" width="12.25" style="3" customWidth="1"/>
    <col min="6688" max="6688" width="6.625" style="3" customWidth="1"/>
    <col min="6689" max="6689" width="7.25" style="3" customWidth="1"/>
    <col min="6690" max="6690" width="10.25" style="3" customWidth="1"/>
    <col min="6691" max="6917" width="9" style="3"/>
    <col min="6918" max="6918" width="13" style="3" customWidth="1"/>
    <col min="6919" max="6919" width="8.625" style="3" customWidth="1"/>
    <col min="6920" max="6920" width="7" style="3" customWidth="1"/>
    <col min="6921" max="6927" width="6.625" style="3" customWidth="1"/>
    <col min="6928" max="6928" width="9.375" style="3" customWidth="1"/>
    <col min="6929" max="6929" width="6.625" style="3" customWidth="1"/>
    <col min="6930" max="6930" width="12" style="3" customWidth="1"/>
    <col min="6931" max="6934" width="6.625" style="3" customWidth="1"/>
    <col min="6935" max="6935" width="8.625" style="3" customWidth="1"/>
    <col min="6936" max="6936" width="7.625" style="3" customWidth="1"/>
    <col min="6937" max="6937" width="8" style="3" customWidth="1"/>
    <col min="6938" max="6938" width="10.875" style="3" customWidth="1"/>
    <col min="6939" max="6939" width="12" style="3" customWidth="1"/>
    <col min="6940" max="6940" width="11" style="3" customWidth="1"/>
    <col min="6941" max="6941" width="11.25" style="3" customWidth="1"/>
    <col min="6942" max="6942" width="11.875" style="3" customWidth="1"/>
    <col min="6943" max="6943" width="12.25" style="3" customWidth="1"/>
    <col min="6944" max="6944" width="6.625" style="3" customWidth="1"/>
    <col min="6945" max="6945" width="7.25" style="3" customWidth="1"/>
    <col min="6946" max="6946" width="10.25" style="3" customWidth="1"/>
    <col min="6947" max="7173" width="9" style="3"/>
    <col min="7174" max="7174" width="13" style="3" customWidth="1"/>
    <col min="7175" max="7175" width="8.625" style="3" customWidth="1"/>
    <col min="7176" max="7176" width="7" style="3" customWidth="1"/>
    <col min="7177" max="7183" width="6.625" style="3" customWidth="1"/>
    <col min="7184" max="7184" width="9.375" style="3" customWidth="1"/>
    <col min="7185" max="7185" width="6.625" style="3" customWidth="1"/>
    <col min="7186" max="7186" width="12" style="3" customWidth="1"/>
    <col min="7187" max="7190" width="6.625" style="3" customWidth="1"/>
    <col min="7191" max="7191" width="8.625" style="3" customWidth="1"/>
    <col min="7192" max="7192" width="7.625" style="3" customWidth="1"/>
    <col min="7193" max="7193" width="8" style="3" customWidth="1"/>
    <col min="7194" max="7194" width="10.875" style="3" customWidth="1"/>
    <col min="7195" max="7195" width="12" style="3" customWidth="1"/>
    <col min="7196" max="7196" width="11" style="3" customWidth="1"/>
    <col min="7197" max="7197" width="11.25" style="3" customWidth="1"/>
    <col min="7198" max="7198" width="11.875" style="3" customWidth="1"/>
    <col min="7199" max="7199" width="12.25" style="3" customWidth="1"/>
    <col min="7200" max="7200" width="6.625" style="3" customWidth="1"/>
    <col min="7201" max="7201" width="7.25" style="3" customWidth="1"/>
    <col min="7202" max="7202" width="10.25" style="3" customWidth="1"/>
    <col min="7203" max="7429" width="9" style="3"/>
    <col min="7430" max="7430" width="13" style="3" customWidth="1"/>
    <col min="7431" max="7431" width="8.625" style="3" customWidth="1"/>
    <col min="7432" max="7432" width="7" style="3" customWidth="1"/>
    <col min="7433" max="7439" width="6.625" style="3" customWidth="1"/>
    <col min="7440" max="7440" width="9.375" style="3" customWidth="1"/>
    <col min="7441" max="7441" width="6.625" style="3" customWidth="1"/>
    <col min="7442" max="7442" width="12" style="3" customWidth="1"/>
    <col min="7443" max="7446" width="6.625" style="3" customWidth="1"/>
    <col min="7447" max="7447" width="8.625" style="3" customWidth="1"/>
    <col min="7448" max="7448" width="7.625" style="3" customWidth="1"/>
    <col min="7449" max="7449" width="8" style="3" customWidth="1"/>
    <col min="7450" max="7450" width="10.875" style="3" customWidth="1"/>
    <col min="7451" max="7451" width="12" style="3" customWidth="1"/>
    <col min="7452" max="7452" width="11" style="3" customWidth="1"/>
    <col min="7453" max="7453" width="11.25" style="3" customWidth="1"/>
    <col min="7454" max="7454" width="11.875" style="3" customWidth="1"/>
    <col min="7455" max="7455" width="12.25" style="3" customWidth="1"/>
    <col min="7456" max="7456" width="6.625" style="3" customWidth="1"/>
    <col min="7457" max="7457" width="7.25" style="3" customWidth="1"/>
    <col min="7458" max="7458" width="10.25" style="3" customWidth="1"/>
    <col min="7459" max="7685" width="9" style="3"/>
    <col min="7686" max="7686" width="13" style="3" customWidth="1"/>
    <col min="7687" max="7687" width="8.625" style="3" customWidth="1"/>
    <col min="7688" max="7688" width="7" style="3" customWidth="1"/>
    <col min="7689" max="7695" width="6.625" style="3" customWidth="1"/>
    <col min="7696" max="7696" width="9.375" style="3" customWidth="1"/>
    <col min="7697" max="7697" width="6.625" style="3" customWidth="1"/>
    <col min="7698" max="7698" width="12" style="3" customWidth="1"/>
    <col min="7699" max="7702" width="6.625" style="3" customWidth="1"/>
    <col min="7703" max="7703" width="8.625" style="3" customWidth="1"/>
    <col min="7704" max="7704" width="7.625" style="3" customWidth="1"/>
    <col min="7705" max="7705" width="8" style="3" customWidth="1"/>
    <col min="7706" max="7706" width="10.875" style="3" customWidth="1"/>
    <col min="7707" max="7707" width="12" style="3" customWidth="1"/>
    <col min="7708" max="7708" width="11" style="3" customWidth="1"/>
    <col min="7709" max="7709" width="11.25" style="3" customWidth="1"/>
    <col min="7710" max="7710" width="11.875" style="3" customWidth="1"/>
    <col min="7711" max="7711" width="12.25" style="3" customWidth="1"/>
    <col min="7712" max="7712" width="6.625" style="3" customWidth="1"/>
    <col min="7713" max="7713" width="7.25" style="3" customWidth="1"/>
    <col min="7714" max="7714" width="10.25" style="3" customWidth="1"/>
    <col min="7715" max="7941" width="9" style="3"/>
    <col min="7942" max="7942" width="13" style="3" customWidth="1"/>
    <col min="7943" max="7943" width="8.625" style="3" customWidth="1"/>
    <col min="7944" max="7944" width="7" style="3" customWidth="1"/>
    <col min="7945" max="7951" width="6.625" style="3" customWidth="1"/>
    <col min="7952" max="7952" width="9.375" style="3" customWidth="1"/>
    <col min="7953" max="7953" width="6.625" style="3" customWidth="1"/>
    <col min="7954" max="7954" width="12" style="3" customWidth="1"/>
    <col min="7955" max="7958" width="6.625" style="3" customWidth="1"/>
    <col min="7959" max="7959" width="8.625" style="3" customWidth="1"/>
    <col min="7960" max="7960" width="7.625" style="3" customWidth="1"/>
    <col min="7961" max="7961" width="8" style="3" customWidth="1"/>
    <col min="7962" max="7962" width="10.875" style="3" customWidth="1"/>
    <col min="7963" max="7963" width="12" style="3" customWidth="1"/>
    <col min="7964" max="7964" width="11" style="3" customWidth="1"/>
    <col min="7965" max="7965" width="11.25" style="3" customWidth="1"/>
    <col min="7966" max="7966" width="11.875" style="3" customWidth="1"/>
    <col min="7967" max="7967" width="12.25" style="3" customWidth="1"/>
    <col min="7968" max="7968" width="6.625" style="3" customWidth="1"/>
    <col min="7969" max="7969" width="7.25" style="3" customWidth="1"/>
    <col min="7970" max="7970" width="10.25" style="3" customWidth="1"/>
    <col min="7971" max="8197" width="9" style="3"/>
    <col min="8198" max="8198" width="13" style="3" customWidth="1"/>
    <col min="8199" max="8199" width="8.625" style="3" customWidth="1"/>
    <col min="8200" max="8200" width="7" style="3" customWidth="1"/>
    <col min="8201" max="8207" width="6.625" style="3" customWidth="1"/>
    <col min="8208" max="8208" width="9.375" style="3" customWidth="1"/>
    <col min="8209" max="8209" width="6.625" style="3" customWidth="1"/>
    <col min="8210" max="8210" width="12" style="3" customWidth="1"/>
    <col min="8211" max="8214" width="6.625" style="3" customWidth="1"/>
    <col min="8215" max="8215" width="8.625" style="3" customWidth="1"/>
    <col min="8216" max="8216" width="7.625" style="3" customWidth="1"/>
    <col min="8217" max="8217" width="8" style="3" customWidth="1"/>
    <col min="8218" max="8218" width="10.875" style="3" customWidth="1"/>
    <col min="8219" max="8219" width="12" style="3" customWidth="1"/>
    <col min="8220" max="8220" width="11" style="3" customWidth="1"/>
    <col min="8221" max="8221" width="11.25" style="3" customWidth="1"/>
    <col min="8222" max="8222" width="11.875" style="3" customWidth="1"/>
    <col min="8223" max="8223" width="12.25" style="3" customWidth="1"/>
    <col min="8224" max="8224" width="6.625" style="3" customWidth="1"/>
    <col min="8225" max="8225" width="7.25" style="3" customWidth="1"/>
    <col min="8226" max="8226" width="10.25" style="3" customWidth="1"/>
    <col min="8227" max="8453" width="9" style="3"/>
    <col min="8454" max="8454" width="13" style="3" customWidth="1"/>
    <col min="8455" max="8455" width="8.625" style="3" customWidth="1"/>
    <col min="8456" max="8456" width="7" style="3" customWidth="1"/>
    <col min="8457" max="8463" width="6.625" style="3" customWidth="1"/>
    <col min="8464" max="8464" width="9.375" style="3" customWidth="1"/>
    <col min="8465" max="8465" width="6.625" style="3" customWidth="1"/>
    <col min="8466" max="8466" width="12" style="3" customWidth="1"/>
    <col min="8467" max="8470" width="6.625" style="3" customWidth="1"/>
    <col min="8471" max="8471" width="8.625" style="3" customWidth="1"/>
    <col min="8472" max="8472" width="7.625" style="3" customWidth="1"/>
    <col min="8473" max="8473" width="8" style="3" customWidth="1"/>
    <col min="8474" max="8474" width="10.875" style="3" customWidth="1"/>
    <col min="8475" max="8475" width="12" style="3" customWidth="1"/>
    <col min="8476" max="8476" width="11" style="3" customWidth="1"/>
    <col min="8477" max="8477" width="11.25" style="3" customWidth="1"/>
    <col min="8478" max="8478" width="11.875" style="3" customWidth="1"/>
    <col min="8479" max="8479" width="12.25" style="3" customWidth="1"/>
    <col min="8480" max="8480" width="6.625" style="3" customWidth="1"/>
    <col min="8481" max="8481" width="7.25" style="3" customWidth="1"/>
    <col min="8482" max="8482" width="10.25" style="3" customWidth="1"/>
    <col min="8483" max="8709" width="9" style="3"/>
    <col min="8710" max="8710" width="13" style="3" customWidth="1"/>
    <col min="8711" max="8711" width="8.625" style="3" customWidth="1"/>
    <col min="8712" max="8712" width="7" style="3" customWidth="1"/>
    <col min="8713" max="8719" width="6.625" style="3" customWidth="1"/>
    <col min="8720" max="8720" width="9.375" style="3" customWidth="1"/>
    <col min="8721" max="8721" width="6.625" style="3" customWidth="1"/>
    <col min="8722" max="8722" width="12" style="3" customWidth="1"/>
    <col min="8723" max="8726" width="6.625" style="3" customWidth="1"/>
    <col min="8727" max="8727" width="8.625" style="3" customWidth="1"/>
    <col min="8728" max="8728" width="7.625" style="3" customWidth="1"/>
    <col min="8729" max="8729" width="8" style="3" customWidth="1"/>
    <col min="8730" max="8730" width="10.875" style="3" customWidth="1"/>
    <col min="8731" max="8731" width="12" style="3" customWidth="1"/>
    <col min="8732" max="8732" width="11" style="3" customWidth="1"/>
    <col min="8733" max="8733" width="11.25" style="3" customWidth="1"/>
    <col min="8734" max="8734" width="11.875" style="3" customWidth="1"/>
    <col min="8735" max="8735" width="12.25" style="3" customWidth="1"/>
    <col min="8736" max="8736" width="6.625" style="3" customWidth="1"/>
    <col min="8737" max="8737" width="7.25" style="3" customWidth="1"/>
    <col min="8738" max="8738" width="10.25" style="3" customWidth="1"/>
    <col min="8739" max="8965" width="9" style="3"/>
    <col min="8966" max="8966" width="13" style="3" customWidth="1"/>
    <col min="8967" max="8967" width="8.625" style="3" customWidth="1"/>
    <col min="8968" max="8968" width="7" style="3" customWidth="1"/>
    <col min="8969" max="8975" width="6.625" style="3" customWidth="1"/>
    <col min="8976" max="8976" width="9.375" style="3" customWidth="1"/>
    <col min="8977" max="8977" width="6.625" style="3" customWidth="1"/>
    <col min="8978" max="8978" width="12" style="3" customWidth="1"/>
    <col min="8979" max="8982" width="6.625" style="3" customWidth="1"/>
    <col min="8983" max="8983" width="8.625" style="3" customWidth="1"/>
    <col min="8984" max="8984" width="7.625" style="3" customWidth="1"/>
    <col min="8985" max="8985" width="8" style="3" customWidth="1"/>
    <col min="8986" max="8986" width="10.875" style="3" customWidth="1"/>
    <col min="8987" max="8987" width="12" style="3" customWidth="1"/>
    <col min="8988" max="8988" width="11" style="3" customWidth="1"/>
    <col min="8989" max="8989" width="11.25" style="3" customWidth="1"/>
    <col min="8990" max="8990" width="11.875" style="3" customWidth="1"/>
    <col min="8991" max="8991" width="12.25" style="3" customWidth="1"/>
    <col min="8992" max="8992" width="6.625" style="3" customWidth="1"/>
    <col min="8993" max="8993" width="7.25" style="3" customWidth="1"/>
    <col min="8994" max="8994" width="10.25" style="3" customWidth="1"/>
    <col min="8995" max="9221" width="9" style="3"/>
    <col min="9222" max="9222" width="13" style="3" customWidth="1"/>
    <col min="9223" max="9223" width="8.625" style="3" customWidth="1"/>
    <col min="9224" max="9224" width="7" style="3" customWidth="1"/>
    <col min="9225" max="9231" width="6.625" style="3" customWidth="1"/>
    <col min="9232" max="9232" width="9.375" style="3" customWidth="1"/>
    <col min="9233" max="9233" width="6.625" style="3" customWidth="1"/>
    <col min="9234" max="9234" width="12" style="3" customWidth="1"/>
    <col min="9235" max="9238" width="6.625" style="3" customWidth="1"/>
    <col min="9239" max="9239" width="8.625" style="3" customWidth="1"/>
    <col min="9240" max="9240" width="7.625" style="3" customWidth="1"/>
    <col min="9241" max="9241" width="8" style="3" customWidth="1"/>
    <col min="9242" max="9242" width="10.875" style="3" customWidth="1"/>
    <col min="9243" max="9243" width="12" style="3" customWidth="1"/>
    <col min="9244" max="9244" width="11" style="3" customWidth="1"/>
    <col min="9245" max="9245" width="11.25" style="3" customWidth="1"/>
    <col min="9246" max="9246" width="11.875" style="3" customWidth="1"/>
    <col min="9247" max="9247" width="12.25" style="3" customWidth="1"/>
    <col min="9248" max="9248" width="6.625" style="3" customWidth="1"/>
    <col min="9249" max="9249" width="7.25" style="3" customWidth="1"/>
    <col min="9250" max="9250" width="10.25" style="3" customWidth="1"/>
    <col min="9251" max="9477" width="9" style="3"/>
    <col min="9478" max="9478" width="13" style="3" customWidth="1"/>
    <col min="9479" max="9479" width="8.625" style="3" customWidth="1"/>
    <col min="9480" max="9480" width="7" style="3" customWidth="1"/>
    <col min="9481" max="9487" width="6.625" style="3" customWidth="1"/>
    <col min="9488" max="9488" width="9.375" style="3" customWidth="1"/>
    <col min="9489" max="9489" width="6.625" style="3" customWidth="1"/>
    <col min="9490" max="9490" width="12" style="3" customWidth="1"/>
    <col min="9491" max="9494" width="6.625" style="3" customWidth="1"/>
    <col min="9495" max="9495" width="8.625" style="3" customWidth="1"/>
    <col min="9496" max="9496" width="7.625" style="3" customWidth="1"/>
    <col min="9497" max="9497" width="8" style="3" customWidth="1"/>
    <col min="9498" max="9498" width="10.875" style="3" customWidth="1"/>
    <col min="9499" max="9499" width="12" style="3" customWidth="1"/>
    <col min="9500" max="9500" width="11" style="3" customWidth="1"/>
    <col min="9501" max="9501" width="11.25" style="3" customWidth="1"/>
    <col min="9502" max="9502" width="11.875" style="3" customWidth="1"/>
    <col min="9503" max="9503" width="12.25" style="3" customWidth="1"/>
    <col min="9504" max="9504" width="6.625" style="3" customWidth="1"/>
    <col min="9505" max="9505" width="7.25" style="3" customWidth="1"/>
    <col min="9506" max="9506" width="10.25" style="3" customWidth="1"/>
    <col min="9507" max="9733" width="9" style="3"/>
    <col min="9734" max="9734" width="13" style="3" customWidth="1"/>
    <col min="9735" max="9735" width="8.625" style="3" customWidth="1"/>
    <col min="9736" max="9736" width="7" style="3" customWidth="1"/>
    <col min="9737" max="9743" width="6.625" style="3" customWidth="1"/>
    <col min="9744" max="9744" width="9.375" style="3" customWidth="1"/>
    <col min="9745" max="9745" width="6.625" style="3" customWidth="1"/>
    <col min="9746" max="9746" width="12" style="3" customWidth="1"/>
    <col min="9747" max="9750" width="6.625" style="3" customWidth="1"/>
    <col min="9751" max="9751" width="8.625" style="3" customWidth="1"/>
    <col min="9752" max="9752" width="7.625" style="3" customWidth="1"/>
    <col min="9753" max="9753" width="8" style="3" customWidth="1"/>
    <col min="9754" max="9754" width="10.875" style="3" customWidth="1"/>
    <col min="9755" max="9755" width="12" style="3" customWidth="1"/>
    <col min="9756" max="9756" width="11" style="3" customWidth="1"/>
    <col min="9757" max="9757" width="11.25" style="3" customWidth="1"/>
    <col min="9758" max="9758" width="11.875" style="3" customWidth="1"/>
    <col min="9759" max="9759" width="12.25" style="3" customWidth="1"/>
    <col min="9760" max="9760" width="6.625" style="3" customWidth="1"/>
    <col min="9761" max="9761" width="7.25" style="3" customWidth="1"/>
    <col min="9762" max="9762" width="10.25" style="3" customWidth="1"/>
    <col min="9763" max="9989" width="9" style="3"/>
    <col min="9990" max="9990" width="13" style="3" customWidth="1"/>
    <col min="9991" max="9991" width="8.625" style="3" customWidth="1"/>
    <col min="9992" max="9992" width="7" style="3" customWidth="1"/>
    <col min="9993" max="9999" width="6.625" style="3" customWidth="1"/>
    <col min="10000" max="10000" width="9.375" style="3" customWidth="1"/>
    <col min="10001" max="10001" width="6.625" style="3" customWidth="1"/>
    <col min="10002" max="10002" width="12" style="3" customWidth="1"/>
    <col min="10003" max="10006" width="6.625" style="3" customWidth="1"/>
    <col min="10007" max="10007" width="8.625" style="3" customWidth="1"/>
    <col min="10008" max="10008" width="7.625" style="3" customWidth="1"/>
    <col min="10009" max="10009" width="8" style="3" customWidth="1"/>
    <col min="10010" max="10010" width="10.875" style="3" customWidth="1"/>
    <col min="10011" max="10011" width="12" style="3" customWidth="1"/>
    <col min="10012" max="10012" width="11" style="3" customWidth="1"/>
    <col min="10013" max="10013" width="11.25" style="3" customWidth="1"/>
    <col min="10014" max="10014" width="11.875" style="3" customWidth="1"/>
    <col min="10015" max="10015" width="12.25" style="3" customWidth="1"/>
    <col min="10016" max="10016" width="6.625" style="3" customWidth="1"/>
    <col min="10017" max="10017" width="7.25" style="3" customWidth="1"/>
    <col min="10018" max="10018" width="10.25" style="3" customWidth="1"/>
    <col min="10019" max="10245" width="9" style="3"/>
    <col min="10246" max="10246" width="13" style="3" customWidth="1"/>
    <col min="10247" max="10247" width="8.625" style="3" customWidth="1"/>
    <col min="10248" max="10248" width="7" style="3" customWidth="1"/>
    <col min="10249" max="10255" width="6.625" style="3" customWidth="1"/>
    <col min="10256" max="10256" width="9.375" style="3" customWidth="1"/>
    <col min="10257" max="10257" width="6.625" style="3" customWidth="1"/>
    <col min="10258" max="10258" width="12" style="3" customWidth="1"/>
    <col min="10259" max="10262" width="6.625" style="3" customWidth="1"/>
    <col min="10263" max="10263" width="8.625" style="3" customWidth="1"/>
    <col min="10264" max="10264" width="7.625" style="3" customWidth="1"/>
    <col min="10265" max="10265" width="8" style="3" customWidth="1"/>
    <col min="10266" max="10266" width="10.875" style="3" customWidth="1"/>
    <col min="10267" max="10267" width="12" style="3" customWidth="1"/>
    <col min="10268" max="10268" width="11" style="3" customWidth="1"/>
    <col min="10269" max="10269" width="11.25" style="3" customWidth="1"/>
    <col min="10270" max="10270" width="11.875" style="3" customWidth="1"/>
    <col min="10271" max="10271" width="12.25" style="3" customWidth="1"/>
    <col min="10272" max="10272" width="6.625" style="3" customWidth="1"/>
    <col min="10273" max="10273" width="7.25" style="3" customWidth="1"/>
    <col min="10274" max="10274" width="10.25" style="3" customWidth="1"/>
    <col min="10275" max="10501" width="9" style="3"/>
    <col min="10502" max="10502" width="13" style="3" customWidth="1"/>
    <col min="10503" max="10503" width="8.625" style="3" customWidth="1"/>
    <col min="10504" max="10504" width="7" style="3" customWidth="1"/>
    <col min="10505" max="10511" width="6.625" style="3" customWidth="1"/>
    <col min="10512" max="10512" width="9.375" style="3" customWidth="1"/>
    <col min="10513" max="10513" width="6.625" style="3" customWidth="1"/>
    <col min="10514" max="10514" width="12" style="3" customWidth="1"/>
    <col min="10515" max="10518" width="6.625" style="3" customWidth="1"/>
    <col min="10519" max="10519" width="8.625" style="3" customWidth="1"/>
    <col min="10520" max="10520" width="7.625" style="3" customWidth="1"/>
    <col min="10521" max="10521" width="8" style="3" customWidth="1"/>
    <col min="10522" max="10522" width="10.875" style="3" customWidth="1"/>
    <col min="10523" max="10523" width="12" style="3" customWidth="1"/>
    <col min="10524" max="10524" width="11" style="3" customWidth="1"/>
    <col min="10525" max="10525" width="11.25" style="3" customWidth="1"/>
    <col min="10526" max="10526" width="11.875" style="3" customWidth="1"/>
    <col min="10527" max="10527" width="12.25" style="3" customWidth="1"/>
    <col min="10528" max="10528" width="6.625" style="3" customWidth="1"/>
    <col min="10529" max="10529" width="7.25" style="3" customWidth="1"/>
    <col min="10530" max="10530" width="10.25" style="3" customWidth="1"/>
    <col min="10531" max="10757" width="9" style="3"/>
    <col min="10758" max="10758" width="13" style="3" customWidth="1"/>
    <col min="10759" max="10759" width="8.625" style="3" customWidth="1"/>
    <col min="10760" max="10760" width="7" style="3" customWidth="1"/>
    <col min="10761" max="10767" width="6.625" style="3" customWidth="1"/>
    <col min="10768" max="10768" width="9.375" style="3" customWidth="1"/>
    <col min="10769" max="10769" width="6.625" style="3" customWidth="1"/>
    <col min="10770" max="10770" width="12" style="3" customWidth="1"/>
    <col min="10771" max="10774" width="6.625" style="3" customWidth="1"/>
    <col min="10775" max="10775" width="8.625" style="3" customWidth="1"/>
    <col min="10776" max="10776" width="7.625" style="3" customWidth="1"/>
    <col min="10777" max="10777" width="8" style="3" customWidth="1"/>
    <col min="10778" max="10778" width="10.875" style="3" customWidth="1"/>
    <col min="10779" max="10779" width="12" style="3" customWidth="1"/>
    <col min="10780" max="10780" width="11" style="3" customWidth="1"/>
    <col min="10781" max="10781" width="11.25" style="3" customWidth="1"/>
    <col min="10782" max="10782" width="11.875" style="3" customWidth="1"/>
    <col min="10783" max="10783" width="12.25" style="3" customWidth="1"/>
    <col min="10784" max="10784" width="6.625" style="3" customWidth="1"/>
    <col min="10785" max="10785" width="7.25" style="3" customWidth="1"/>
    <col min="10786" max="10786" width="10.25" style="3" customWidth="1"/>
    <col min="10787" max="11013" width="9" style="3"/>
    <col min="11014" max="11014" width="13" style="3" customWidth="1"/>
    <col min="11015" max="11015" width="8.625" style="3" customWidth="1"/>
    <col min="11016" max="11016" width="7" style="3" customWidth="1"/>
    <col min="11017" max="11023" width="6.625" style="3" customWidth="1"/>
    <col min="11024" max="11024" width="9.375" style="3" customWidth="1"/>
    <col min="11025" max="11025" width="6.625" style="3" customWidth="1"/>
    <col min="11026" max="11026" width="12" style="3" customWidth="1"/>
    <col min="11027" max="11030" width="6.625" style="3" customWidth="1"/>
    <col min="11031" max="11031" width="8.625" style="3" customWidth="1"/>
    <col min="11032" max="11032" width="7.625" style="3" customWidth="1"/>
    <col min="11033" max="11033" width="8" style="3" customWidth="1"/>
    <col min="11034" max="11034" width="10.875" style="3" customWidth="1"/>
    <col min="11035" max="11035" width="12" style="3" customWidth="1"/>
    <col min="11036" max="11036" width="11" style="3" customWidth="1"/>
    <col min="11037" max="11037" width="11.25" style="3" customWidth="1"/>
    <col min="11038" max="11038" width="11.875" style="3" customWidth="1"/>
    <col min="11039" max="11039" width="12.25" style="3" customWidth="1"/>
    <col min="11040" max="11040" width="6.625" style="3" customWidth="1"/>
    <col min="11041" max="11041" width="7.25" style="3" customWidth="1"/>
    <col min="11042" max="11042" width="10.25" style="3" customWidth="1"/>
    <col min="11043" max="11269" width="9" style="3"/>
    <col min="11270" max="11270" width="13" style="3" customWidth="1"/>
    <col min="11271" max="11271" width="8.625" style="3" customWidth="1"/>
    <col min="11272" max="11272" width="7" style="3" customWidth="1"/>
    <col min="11273" max="11279" width="6.625" style="3" customWidth="1"/>
    <col min="11280" max="11280" width="9.375" style="3" customWidth="1"/>
    <col min="11281" max="11281" width="6.625" style="3" customWidth="1"/>
    <col min="11282" max="11282" width="12" style="3" customWidth="1"/>
    <col min="11283" max="11286" width="6.625" style="3" customWidth="1"/>
    <col min="11287" max="11287" width="8.625" style="3" customWidth="1"/>
    <col min="11288" max="11288" width="7.625" style="3" customWidth="1"/>
    <col min="11289" max="11289" width="8" style="3" customWidth="1"/>
    <col min="11290" max="11290" width="10.875" style="3" customWidth="1"/>
    <col min="11291" max="11291" width="12" style="3" customWidth="1"/>
    <col min="11292" max="11292" width="11" style="3" customWidth="1"/>
    <col min="11293" max="11293" width="11.25" style="3" customWidth="1"/>
    <col min="11294" max="11294" width="11.875" style="3" customWidth="1"/>
    <col min="11295" max="11295" width="12.25" style="3" customWidth="1"/>
    <col min="11296" max="11296" width="6.625" style="3" customWidth="1"/>
    <col min="11297" max="11297" width="7.25" style="3" customWidth="1"/>
    <col min="11298" max="11298" width="10.25" style="3" customWidth="1"/>
    <col min="11299" max="11525" width="9" style="3"/>
    <col min="11526" max="11526" width="13" style="3" customWidth="1"/>
    <col min="11527" max="11527" width="8.625" style="3" customWidth="1"/>
    <col min="11528" max="11528" width="7" style="3" customWidth="1"/>
    <col min="11529" max="11535" width="6.625" style="3" customWidth="1"/>
    <col min="11536" max="11536" width="9.375" style="3" customWidth="1"/>
    <col min="11537" max="11537" width="6.625" style="3" customWidth="1"/>
    <col min="11538" max="11538" width="12" style="3" customWidth="1"/>
    <col min="11539" max="11542" width="6.625" style="3" customWidth="1"/>
    <col min="11543" max="11543" width="8.625" style="3" customWidth="1"/>
    <col min="11544" max="11544" width="7.625" style="3" customWidth="1"/>
    <col min="11545" max="11545" width="8" style="3" customWidth="1"/>
    <col min="11546" max="11546" width="10.875" style="3" customWidth="1"/>
    <col min="11547" max="11547" width="12" style="3" customWidth="1"/>
    <col min="11548" max="11548" width="11" style="3" customWidth="1"/>
    <col min="11549" max="11549" width="11.25" style="3" customWidth="1"/>
    <col min="11550" max="11550" width="11.875" style="3" customWidth="1"/>
    <col min="11551" max="11551" width="12.25" style="3" customWidth="1"/>
    <col min="11552" max="11552" width="6.625" style="3" customWidth="1"/>
    <col min="11553" max="11553" width="7.25" style="3" customWidth="1"/>
    <col min="11554" max="11554" width="10.25" style="3" customWidth="1"/>
    <col min="11555" max="11781" width="9" style="3"/>
    <col min="11782" max="11782" width="13" style="3" customWidth="1"/>
    <col min="11783" max="11783" width="8.625" style="3" customWidth="1"/>
    <col min="11784" max="11784" width="7" style="3" customWidth="1"/>
    <col min="11785" max="11791" width="6.625" style="3" customWidth="1"/>
    <col min="11792" max="11792" width="9.375" style="3" customWidth="1"/>
    <col min="11793" max="11793" width="6.625" style="3" customWidth="1"/>
    <col min="11794" max="11794" width="12" style="3" customWidth="1"/>
    <col min="11795" max="11798" width="6.625" style="3" customWidth="1"/>
    <col min="11799" max="11799" width="8.625" style="3" customWidth="1"/>
    <col min="11800" max="11800" width="7.625" style="3" customWidth="1"/>
    <col min="11801" max="11801" width="8" style="3" customWidth="1"/>
    <col min="11802" max="11802" width="10.875" style="3" customWidth="1"/>
    <col min="11803" max="11803" width="12" style="3" customWidth="1"/>
    <col min="11804" max="11804" width="11" style="3" customWidth="1"/>
    <col min="11805" max="11805" width="11.25" style="3" customWidth="1"/>
    <col min="11806" max="11806" width="11.875" style="3" customWidth="1"/>
    <col min="11807" max="11807" width="12.25" style="3" customWidth="1"/>
    <col min="11808" max="11808" width="6.625" style="3" customWidth="1"/>
    <col min="11809" max="11809" width="7.25" style="3" customWidth="1"/>
    <col min="11810" max="11810" width="10.25" style="3" customWidth="1"/>
    <col min="11811" max="12037" width="9" style="3"/>
    <col min="12038" max="12038" width="13" style="3" customWidth="1"/>
    <col min="12039" max="12039" width="8.625" style="3" customWidth="1"/>
    <col min="12040" max="12040" width="7" style="3" customWidth="1"/>
    <col min="12041" max="12047" width="6.625" style="3" customWidth="1"/>
    <col min="12048" max="12048" width="9.375" style="3" customWidth="1"/>
    <col min="12049" max="12049" width="6.625" style="3" customWidth="1"/>
    <col min="12050" max="12050" width="12" style="3" customWidth="1"/>
    <col min="12051" max="12054" width="6.625" style="3" customWidth="1"/>
    <col min="12055" max="12055" width="8.625" style="3" customWidth="1"/>
    <col min="12056" max="12056" width="7.625" style="3" customWidth="1"/>
    <col min="12057" max="12057" width="8" style="3" customWidth="1"/>
    <col min="12058" max="12058" width="10.875" style="3" customWidth="1"/>
    <col min="12059" max="12059" width="12" style="3" customWidth="1"/>
    <col min="12060" max="12060" width="11" style="3" customWidth="1"/>
    <col min="12061" max="12061" width="11.25" style="3" customWidth="1"/>
    <col min="12062" max="12062" width="11.875" style="3" customWidth="1"/>
    <col min="12063" max="12063" width="12.25" style="3" customWidth="1"/>
    <col min="12064" max="12064" width="6.625" style="3" customWidth="1"/>
    <col min="12065" max="12065" width="7.25" style="3" customWidth="1"/>
    <col min="12066" max="12066" width="10.25" style="3" customWidth="1"/>
    <col min="12067" max="12293" width="9" style="3"/>
    <col min="12294" max="12294" width="13" style="3" customWidth="1"/>
    <col min="12295" max="12295" width="8.625" style="3" customWidth="1"/>
    <col min="12296" max="12296" width="7" style="3" customWidth="1"/>
    <col min="12297" max="12303" width="6.625" style="3" customWidth="1"/>
    <col min="12304" max="12304" width="9.375" style="3" customWidth="1"/>
    <col min="12305" max="12305" width="6.625" style="3" customWidth="1"/>
    <col min="12306" max="12306" width="12" style="3" customWidth="1"/>
    <col min="12307" max="12310" width="6.625" style="3" customWidth="1"/>
    <col min="12311" max="12311" width="8.625" style="3" customWidth="1"/>
    <col min="12312" max="12312" width="7.625" style="3" customWidth="1"/>
    <col min="12313" max="12313" width="8" style="3" customWidth="1"/>
    <col min="12314" max="12314" width="10.875" style="3" customWidth="1"/>
    <col min="12315" max="12315" width="12" style="3" customWidth="1"/>
    <col min="12316" max="12316" width="11" style="3" customWidth="1"/>
    <col min="12317" max="12317" width="11.25" style="3" customWidth="1"/>
    <col min="12318" max="12318" width="11.875" style="3" customWidth="1"/>
    <col min="12319" max="12319" width="12.25" style="3" customWidth="1"/>
    <col min="12320" max="12320" width="6.625" style="3" customWidth="1"/>
    <col min="12321" max="12321" width="7.25" style="3" customWidth="1"/>
    <col min="12322" max="12322" width="10.25" style="3" customWidth="1"/>
    <col min="12323" max="12549" width="9" style="3"/>
    <col min="12550" max="12550" width="13" style="3" customWidth="1"/>
    <col min="12551" max="12551" width="8.625" style="3" customWidth="1"/>
    <col min="12552" max="12552" width="7" style="3" customWidth="1"/>
    <col min="12553" max="12559" width="6.625" style="3" customWidth="1"/>
    <col min="12560" max="12560" width="9.375" style="3" customWidth="1"/>
    <col min="12561" max="12561" width="6.625" style="3" customWidth="1"/>
    <col min="12562" max="12562" width="12" style="3" customWidth="1"/>
    <col min="12563" max="12566" width="6.625" style="3" customWidth="1"/>
    <col min="12567" max="12567" width="8.625" style="3" customWidth="1"/>
    <col min="12568" max="12568" width="7.625" style="3" customWidth="1"/>
    <col min="12569" max="12569" width="8" style="3" customWidth="1"/>
    <col min="12570" max="12570" width="10.875" style="3" customWidth="1"/>
    <col min="12571" max="12571" width="12" style="3" customWidth="1"/>
    <col min="12572" max="12572" width="11" style="3" customWidth="1"/>
    <col min="12573" max="12573" width="11.25" style="3" customWidth="1"/>
    <col min="12574" max="12574" width="11.875" style="3" customWidth="1"/>
    <col min="12575" max="12575" width="12.25" style="3" customWidth="1"/>
    <col min="12576" max="12576" width="6.625" style="3" customWidth="1"/>
    <col min="12577" max="12577" width="7.25" style="3" customWidth="1"/>
    <col min="12578" max="12578" width="10.25" style="3" customWidth="1"/>
    <col min="12579" max="12805" width="9" style="3"/>
    <col min="12806" max="12806" width="13" style="3" customWidth="1"/>
    <col min="12807" max="12807" width="8.625" style="3" customWidth="1"/>
    <col min="12808" max="12808" width="7" style="3" customWidth="1"/>
    <col min="12809" max="12815" width="6.625" style="3" customWidth="1"/>
    <col min="12816" max="12816" width="9.375" style="3" customWidth="1"/>
    <col min="12817" max="12817" width="6.625" style="3" customWidth="1"/>
    <col min="12818" max="12818" width="12" style="3" customWidth="1"/>
    <col min="12819" max="12822" width="6.625" style="3" customWidth="1"/>
    <col min="12823" max="12823" width="8.625" style="3" customWidth="1"/>
    <col min="12824" max="12824" width="7.625" style="3" customWidth="1"/>
    <col min="12825" max="12825" width="8" style="3" customWidth="1"/>
    <col min="12826" max="12826" width="10.875" style="3" customWidth="1"/>
    <col min="12827" max="12827" width="12" style="3" customWidth="1"/>
    <col min="12828" max="12828" width="11" style="3" customWidth="1"/>
    <col min="12829" max="12829" width="11.25" style="3" customWidth="1"/>
    <col min="12830" max="12830" width="11.875" style="3" customWidth="1"/>
    <col min="12831" max="12831" width="12.25" style="3" customWidth="1"/>
    <col min="12832" max="12832" width="6.625" style="3" customWidth="1"/>
    <col min="12833" max="12833" width="7.25" style="3" customWidth="1"/>
    <col min="12834" max="12834" width="10.25" style="3" customWidth="1"/>
    <col min="12835" max="13061" width="9" style="3"/>
    <col min="13062" max="13062" width="13" style="3" customWidth="1"/>
    <col min="13063" max="13063" width="8.625" style="3" customWidth="1"/>
    <col min="13064" max="13064" width="7" style="3" customWidth="1"/>
    <col min="13065" max="13071" width="6.625" style="3" customWidth="1"/>
    <col min="13072" max="13072" width="9.375" style="3" customWidth="1"/>
    <col min="13073" max="13073" width="6.625" style="3" customWidth="1"/>
    <col min="13074" max="13074" width="12" style="3" customWidth="1"/>
    <col min="13075" max="13078" width="6.625" style="3" customWidth="1"/>
    <col min="13079" max="13079" width="8.625" style="3" customWidth="1"/>
    <col min="13080" max="13080" width="7.625" style="3" customWidth="1"/>
    <col min="13081" max="13081" width="8" style="3" customWidth="1"/>
    <col min="13082" max="13082" width="10.875" style="3" customWidth="1"/>
    <col min="13083" max="13083" width="12" style="3" customWidth="1"/>
    <col min="13084" max="13084" width="11" style="3" customWidth="1"/>
    <col min="13085" max="13085" width="11.25" style="3" customWidth="1"/>
    <col min="13086" max="13086" width="11.875" style="3" customWidth="1"/>
    <col min="13087" max="13087" width="12.25" style="3" customWidth="1"/>
    <col min="13088" max="13088" width="6.625" style="3" customWidth="1"/>
    <col min="13089" max="13089" width="7.25" style="3" customWidth="1"/>
    <col min="13090" max="13090" width="10.25" style="3" customWidth="1"/>
    <col min="13091" max="13317" width="9" style="3"/>
    <col min="13318" max="13318" width="13" style="3" customWidth="1"/>
    <col min="13319" max="13319" width="8.625" style="3" customWidth="1"/>
    <col min="13320" max="13320" width="7" style="3" customWidth="1"/>
    <col min="13321" max="13327" width="6.625" style="3" customWidth="1"/>
    <col min="13328" max="13328" width="9.375" style="3" customWidth="1"/>
    <col min="13329" max="13329" width="6.625" style="3" customWidth="1"/>
    <col min="13330" max="13330" width="12" style="3" customWidth="1"/>
    <col min="13331" max="13334" width="6.625" style="3" customWidth="1"/>
    <col min="13335" max="13335" width="8.625" style="3" customWidth="1"/>
    <col min="13336" max="13336" width="7.625" style="3" customWidth="1"/>
    <col min="13337" max="13337" width="8" style="3" customWidth="1"/>
    <col min="13338" max="13338" width="10.875" style="3" customWidth="1"/>
    <col min="13339" max="13339" width="12" style="3" customWidth="1"/>
    <col min="13340" max="13340" width="11" style="3" customWidth="1"/>
    <col min="13341" max="13341" width="11.25" style="3" customWidth="1"/>
    <col min="13342" max="13342" width="11.875" style="3" customWidth="1"/>
    <col min="13343" max="13343" width="12.25" style="3" customWidth="1"/>
    <col min="13344" max="13344" width="6.625" style="3" customWidth="1"/>
    <col min="13345" max="13345" width="7.25" style="3" customWidth="1"/>
    <col min="13346" max="13346" width="10.25" style="3" customWidth="1"/>
    <col min="13347" max="13573" width="9" style="3"/>
    <col min="13574" max="13574" width="13" style="3" customWidth="1"/>
    <col min="13575" max="13575" width="8.625" style="3" customWidth="1"/>
    <col min="13576" max="13576" width="7" style="3" customWidth="1"/>
    <col min="13577" max="13583" width="6.625" style="3" customWidth="1"/>
    <col min="13584" max="13584" width="9.375" style="3" customWidth="1"/>
    <col min="13585" max="13585" width="6.625" style="3" customWidth="1"/>
    <col min="13586" max="13586" width="12" style="3" customWidth="1"/>
    <col min="13587" max="13590" width="6.625" style="3" customWidth="1"/>
    <col min="13591" max="13591" width="8.625" style="3" customWidth="1"/>
    <col min="13592" max="13592" width="7.625" style="3" customWidth="1"/>
    <col min="13593" max="13593" width="8" style="3" customWidth="1"/>
    <col min="13594" max="13594" width="10.875" style="3" customWidth="1"/>
    <col min="13595" max="13595" width="12" style="3" customWidth="1"/>
    <col min="13596" max="13596" width="11" style="3" customWidth="1"/>
    <col min="13597" max="13597" width="11.25" style="3" customWidth="1"/>
    <col min="13598" max="13598" width="11.875" style="3" customWidth="1"/>
    <col min="13599" max="13599" width="12.25" style="3" customWidth="1"/>
    <col min="13600" max="13600" width="6.625" style="3" customWidth="1"/>
    <col min="13601" max="13601" width="7.25" style="3" customWidth="1"/>
    <col min="13602" max="13602" width="10.25" style="3" customWidth="1"/>
    <col min="13603" max="13829" width="9" style="3"/>
    <col min="13830" max="13830" width="13" style="3" customWidth="1"/>
    <col min="13831" max="13831" width="8.625" style="3" customWidth="1"/>
    <col min="13832" max="13832" width="7" style="3" customWidth="1"/>
    <col min="13833" max="13839" width="6.625" style="3" customWidth="1"/>
    <col min="13840" max="13840" width="9.375" style="3" customWidth="1"/>
    <col min="13841" max="13841" width="6.625" style="3" customWidth="1"/>
    <col min="13842" max="13842" width="12" style="3" customWidth="1"/>
    <col min="13843" max="13846" width="6.625" style="3" customWidth="1"/>
    <col min="13847" max="13847" width="8.625" style="3" customWidth="1"/>
    <col min="13848" max="13848" width="7.625" style="3" customWidth="1"/>
    <col min="13849" max="13849" width="8" style="3" customWidth="1"/>
    <col min="13850" max="13850" width="10.875" style="3" customWidth="1"/>
    <col min="13851" max="13851" width="12" style="3" customWidth="1"/>
    <col min="13852" max="13852" width="11" style="3" customWidth="1"/>
    <col min="13853" max="13853" width="11.25" style="3" customWidth="1"/>
    <col min="13854" max="13854" width="11.875" style="3" customWidth="1"/>
    <col min="13855" max="13855" width="12.25" style="3" customWidth="1"/>
    <col min="13856" max="13856" width="6.625" style="3" customWidth="1"/>
    <col min="13857" max="13857" width="7.25" style="3" customWidth="1"/>
    <col min="13858" max="13858" width="10.25" style="3" customWidth="1"/>
    <col min="13859" max="14085" width="9" style="3"/>
    <col min="14086" max="14086" width="13" style="3" customWidth="1"/>
    <col min="14087" max="14087" width="8.625" style="3" customWidth="1"/>
    <col min="14088" max="14088" width="7" style="3" customWidth="1"/>
    <col min="14089" max="14095" width="6.625" style="3" customWidth="1"/>
    <col min="14096" max="14096" width="9.375" style="3" customWidth="1"/>
    <col min="14097" max="14097" width="6.625" style="3" customWidth="1"/>
    <col min="14098" max="14098" width="12" style="3" customWidth="1"/>
    <col min="14099" max="14102" width="6.625" style="3" customWidth="1"/>
    <col min="14103" max="14103" width="8.625" style="3" customWidth="1"/>
    <col min="14104" max="14104" width="7.625" style="3" customWidth="1"/>
    <col min="14105" max="14105" width="8" style="3" customWidth="1"/>
    <col min="14106" max="14106" width="10.875" style="3" customWidth="1"/>
    <col min="14107" max="14107" width="12" style="3" customWidth="1"/>
    <col min="14108" max="14108" width="11" style="3" customWidth="1"/>
    <col min="14109" max="14109" width="11.25" style="3" customWidth="1"/>
    <col min="14110" max="14110" width="11.875" style="3" customWidth="1"/>
    <col min="14111" max="14111" width="12.25" style="3" customWidth="1"/>
    <col min="14112" max="14112" width="6.625" style="3" customWidth="1"/>
    <col min="14113" max="14113" width="7.25" style="3" customWidth="1"/>
    <col min="14114" max="14114" width="10.25" style="3" customWidth="1"/>
    <col min="14115" max="14341" width="9" style="3"/>
    <col min="14342" max="14342" width="13" style="3" customWidth="1"/>
    <col min="14343" max="14343" width="8.625" style="3" customWidth="1"/>
    <col min="14344" max="14344" width="7" style="3" customWidth="1"/>
    <col min="14345" max="14351" width="6.625" style="3" customWidth="1"/>
    <col min="14352" max="14352" width="9.375" style="3" customWidth="1"/>
    <col min="14353" max="14353" width="6.625" style="3" customWidth="1"/>
    <col min="14354" max="14354" width="12" style="3" customWidth="1"/>
    <col min="14355" max="14358" width="6.625" style="3" customWidth="1"/>
    <col min="14359" max="14359" width="8.625" style="3" customWidth="1"/>
    <col min="14360" max="14360" width="7.625" style="3" customWidth="1"/>
    <col min="14361" max="14361" width="8" style="3" customWidth="1"/>
    <col min="14362" max="14362" width="10.875" style="3" customWidth="1"/>
    <col min="14363" max="14363" width="12" style="3" customWidth="1"/>
    <col min="14364" max="14364" width="11" style="3" customWidth="1"/>
    <col min="14365" max="14365" width="11.25" style="3" customWidth="1"/>
    <col min="14366" max="14366" width="11.875" style="3" customWidth="1"/>
    <col min="14367" max="14367" width="12.25" style="3" customWidth="1"/>
    <col min="14368" max="14368" width="6.625" style="3" customWidth="1"/>
    <col min="14369" max="14369" width="7.25" style="3" customWidth="1"/>
    <col min="14370" max="14370" width="10.25" style="3" customWidth="1"/>
    <col min="14371" max="14597" width="9" style="3"/>
    <col min="14598" max="14598" width="13" style="3" customWidth="1"/>
    <col min="14599" max="14599" width="8.625" style="3" customWidth="1"/>
    <col min="14600" max="14600" width="7" style="3" customWidth="1"/>
    <col min="14601" max="14607" width="6.625" style="3" customWidth="1"/>
    <col min="14608" max="14608" width="9.375" style="3" customWidth="1"/>
    <col min="14609" max="14609" width="6.625" style="3" customWidth="1"/>
    <col min="14610" max="14610" width="12" style="3" customWidth="1"/>
    <col min="14611" max="14614" width="6.625" style="3" customWidth="1"/>
    <col min="14615" max="14615" width="8.625" style="3" customWidth="1"/>
    <col min="14616" max="14616" width="7.625" style="3" customWidth="1"/>
    <col min="14617" max="14617" width="8" style="3" customWidth="1"/>
    <col min="14618" max="14618" width="10.875" style="3" customWidth="1"/>
    <col min="14619" max="14619" width="12" style="3" customWidth="1"/>
    <col min="14620" max="14620" width="11" style="3" customWidth="1"/>
    <col min="14621" max="14621" width="11.25" style="3" customWidth="1"/>
    <col min="14622" max="14622" width="11.875" style="3" customWidth="1"/>
    <col min="14623" max="14623" width="12.25" style="3" customWidth="1"/>
    <col min="14624" max="14624" width="6.625" style="3" customWidth="1"/>
    <col min="14625" max="14625" width="7.25" style="3" customWidth="1"/>
    <col min="14626" max="14626" width="10.25" style="3" customWidth="1"/>
    <col min="14627" max="14853" width="9" style="3"/>
    <col min="14854" max="14854" width="13" style="3" customWidth="1"/>
    <col min="14855" max="14855" width="8.625" style="3" customWidth="1"/>
    <col min="14856" max="14856" width="7" style="3" customWidth="1"/>
    <col min="14857" max="14863" width="6.625" style="3" customWidth="1"/>
    <col min="14864" max="14864" width="9.375" style="3" customWidth="1"/>
    <col min="14865" max="14865" width="6.625" style="3" customWidth="1"/>
    <col min="14866" max="14866" width="12" style="3" customWidth="1"/>
    <col min="14867" max="14870" width="6.625" style="3" customWidth="1"/>
    <col min="14871" max="14871" width="8.625" style="3" customWidth="1"/>
    <col min="14872" max="14872" width="7.625" style="3" customWidth="1"/>
    <col min="14873" max="14873" width="8" style="3" customWidth="1"/>
    <col min="14874" max="14874" width="10.875" style="3" customWidth="1"/>
    <col min="14875" max="14875" width="12" style="3" customWidth="1"/>
    <col min="14876" max="14876" width="11" style="3" customWidth="1"/>
    <col min="14877" max="14877" width="11.25" style="3" customWidth="1"/>
    <col min="14878" max="14878" width="11.875" style="3" customWidth="1"/>
    <col min="14879" max="14879" width="12.25" style="3" customWidth="1"/>
    <col min="14880" max="14880" width="6.625" style="3" customWidth="1"/>
    <col min="14881" max="14881" width="7.25" style="3" customWidth="1"/>
    <col min="14882" max="14882" width="10.25" style="3" customWidth="1"/>
    <col min="14883" max="15109" width="9" style="3"/>
    <col min="15110" max="15110" width="13" style="3" customWidth="1"/>
    <col min="15111" max="15111" width="8.625" style="3" customWidth="1"/>
    <col min="15112" max="15112" width="7" style="3" customWidth="1"/>
    <col min="15113" max="15119" width="6.625" style="3" customWidth="1"/>
    <col min="15120" max="15120" width="9.375" style="3" customWidth="1"/>
    <col min="15121" max="15121" width="6.625" style="3" customWidth="1"/>
    <col min="15122" max="15122" width="12" style="3" customWidth="1"/>
    <col min="15123" max="15126" width="6.625" style="3" customWidth="1"/>
    <col min="15127" max="15127" width="8.625" style="3" customWidth="1"/>
    <col min="15128" max="15128" width="7.625" style="3" customWidth="1"/>
    <col min="15129" max="15129" width="8" style="3" customWidth="1"/>
    <col min="15130" max="15130" width="10.875" style="3" customWidth="1"/>
    <col min="15131" max="15131" width="12" style="3" customWidth="1"/>
    <col min="15132" max="15132" width="11" style="3" customWidth="1"/>
    <col min="15133" max="15133" width="11.25" style="3" customWidth="1"/>
    <col min="15134" max="15134" width="11.875" style="3" customWidth="1"/>
    <col min="15135" max="15135" width="12.25" style="3" customWidth="1"/>
    <col min="15136" max="15136" width="6.625" style="3" customWidth="1"/>
    <col min="15137" max="15137" width="7.25" style="3" customWidth="1"/>
    <col min="15138" max="15138" width="10.25" style="3" customWidth="1"/>
    <col min="15139" max="15365" width="9" style="3"/>
    <col min="15366" max="15366" width="13" style="3" customWidth="1"/>
    <col min="15367" max="15367" width="8.625" style="3" customWidth="1"/>
    <col min="15368" max="15368" width="7" style="3" customWidth="1"/>
    <col min="15369" max="15375" width="6.625" style="3" customWidth="1"/>
    <col min="15376" max="15376" width="9.375" style="3" customWidth="1"/>
    <col min="15377" max="15377" width="6.625" style="3" customWidth="1"/>
    <col min="15378" max="15378" width="12" style="3" customWidth="1"/>
    <col min="15379" max="15382" width="6.625" style="3" customWidth="1"/>
    <col min="15383" max="15383" width="8.625" style="3" customWidth="1"/>
    <col min="15384" max="15384" width="7.625" style="3" customWidth="1"/>
    <col min="15385" max="15385" width="8" style="3" customWidth="1"/>
    <col min="15386" max="15386" width="10.875" style="3" customWidth="1"/>
    <col min="15387" max="15387" width="12" style="3" customWidth="1"/>
    <col min="15388" max="15388" width="11" style="3" customWidth="1"/>
    <col min="15389" max="15389" width="11.25" style="3" customWidth="1"/>
    <col min="15390" max="15390" width="11.875" style="3" customWidth="1"/>
    <col min="15391" max="15391" width="12.25" style="3" customWidth="1"/>
    <col min="15392" max="15392" width="6.625" style="3" customWidth="1"/>
    <col min="15393" max="15393" width="7.25" style="3" customWidth="1"/>
    <col min="15394" max="15394" width="10.25" style="3" customWidth="1"/>
    <col min="15395" max="15621" width="9" style="3"/>
    <col min="15622" max="15622" width="13" style="3" customWidth="1"/>
    <col min="15623" max="15623" width="8.625" style="3" customWidth="1"/>
    <col min="15624" max="15624" width="7" style="3" customWidth="1"/>
    <col min="15625" max="15631" width="6.625" style="3" customWidth="1"/>
    <col min="15632" max="15632" width="9.375" style="3" customWidth="1"/>
    <col min="15633" max="15633" width="6.625" style="3" customWidth="1"/>
    <col min="15634" max="15634" width="12" style="3" customWidth="1"/>
    <col min="15635" max="15638" width="6.625" style="3" customWidth="1"/>
    <col min="15639" max="15639" width="8.625" style="3" customWidth="1"/>
    <col min="15640" max="15640" width="7.625" style="3" customWidth="1"/>
    <col min="15641" max="15641" width="8" style="3" customWidth="1"/>
    <col min="15642" max="15642" width="10.875" style="3" customWidth="1"/>
    <col min="15643" max="15643" width="12" style="3" customWidth="1"/>
    <col min="15644" max="15644" width="11" style="3" customWidth="1"/>
    <col min="15645" max="15645" width="11.25" style="3" customWidth="1"/>
    <col min="15646" max="15646" width="11.875" style="3" customWidth="1"/>
    <col min="15647" max="15647" width="12.25" style="3" customWidth="1"/>
    <col min="15648" max="15648" width="6.625" style="3" customWidth="1"/>
    <col min="15649" max="15649" width="7.25" style="3" customWidth="1"/>
    <col min="15650" max="15650" width="10.25" style="3" customWidth="1"/>
    <col min="15651" max="15877" width="9" style="3"/>
    <col min="15878" max="15878" width="13" style="3" customWidth="1"/>
    <col min="15879" max="15879" width="8.625" style="3" customWidth="1"/>
    <col min="15880" max="15880" width="7" style="3" customWidth="1"/>
    <col min="15881" max="15887" width="6.625" style="3" customWidth="1"/>
    <col min="15888" max="15888" width="9.375" style="3" customWidth="1"/>
    <col min="15889" max="15889" width="6.625" style="3" customWidth="1"/>
    <col min="15890" max="15890" width="12" style="3" customWidth="1"/>
    <col min="15891" max="15894" width="6.625" style="3" customWidth="1"/>
    <col min="15895" max="15895" width="8.625" style="3" customWidth="1"/>
    <col min="15896" max="15896" width="7.625" style="3" customWidth="1"/>
    <col min="15897" max="15897" width="8" style="3" customWidth="1"/>
    <col min="15898" max="15898" width="10.875" style="3" customWidth="1"/>
    <col min="15899" max="15899" width="12" style="3" customWidth="1"/>
    <col min="15900" max="15900" width="11" style="3" customWidth="1"/>
    <col min="15901" max="15901" width="11.25" style="3" customWidth="1"/>
    <col min="15902" max="15902" width="11.875" style="3" customWidth="1"/>
    <col min="15903" max="15903" width="12.25" style="3" customWidth="1"/>
    <col min="15904" max="15904" width="6.625" style="3" customWidth="1"/>
    <col min="15905" max="15905" width="7.25" style="3" customWidth="1"/>
    <col min="15906" max="15906" width="10.25" style="3" customWidth="1"/>
    <col min="15907" max="16133" width="9" style="3"/>
    <col min="16134" max="16134" width="13" style="3" customWidth="1"/>
    <col min="16135" max="16135" width="8.625" style="3" customWidth="1"/>
    <col min="16136" max="16136" width="7" style="3" customWidth="1"/>
    <col min="16137" max="16143" width="6.625" style="3" customWidth="1"/>
    <col min="16144" max="16144" width="9.375" style="3" customWidth="1"/>
    <col min="16145" max="16145" width="6.625" style="3" customWidth="1"/>
    <col min="16146" max="16146" width="12" style="3" customWidth="1"/>
    <col min="16147" max="16150" width="6.625" style="3" customWidth="1"/>
    <col min="16151" max="16151" width="8.625" style="3" customWidth="1"/>
    <col min="16152" max="16152" width="7.625" style="3" customWidth="1"/>
    <col min="16153" max="16153" width="8" style="3" customWidth="1"/>
    <col min="16154" max="16154" width="10.875" style="3" customWidth="1"/>
    <col min="16155" max="16155" width="12" style="3" customWidth="1"/>
    <col min="16156" max="16156" width="11" style="3" customWidth="1"/>
    <col min="16157" max="16157" width="11.25" style="3" customWidth="1"/>
    <col min="16158" max="16158" width="11.875" style="3" customWidth="1"/>
    <col min="16159" max="16159" width="12.25" style="3" customWidth="1"/>
    <col min="16160" max="16160" width="6.625" style="3" customWidth="1"/>
    <col min="16161" max="16161" width="7.25" style="3" customWidth="1"/>
    <col min="16162" max="16162" width="10.25" style="3" customWidth="1"/>
    <col min="16163" max="16384" width="9" style="3"/>
  </cols>
  <sheetData>
    <row r="1" spans="1:260" ht="19.5">
      <c r="A1" s="11" t="s">
        <v>517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2"/>
    </row>
    <row r="2" spans="1:260" ht="14.25" thickBot="1">
      <c r="A2" s="55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1" t="s">
        <v>518</v>
      </c>
      <c r="AJ2" s="51"/>
    </row>
    <row r="3" spans="1:260">
      <c r="A3" s="57" t="s">
        <v>61</v>
      </c>
      <c r="B3" s="142" t="s">
        <v>486</v>
      </c>
      <c r="C3" s="143"/>
      <c r="D3" s="143"/>
      <c r="E3" s="144"/>
      <c r="F3" s="145" t="s">
        <v>487</v>
      </c>
      <c r="G3" s="146"/>
      <c r="H3" s="142" t="s">
        <v>496</v>
      </c>
      <c r="I3" s="143"/>
      <c r="J3" s="143"/>
      <c r="K3" s="143"/>
      <c r="L3" s="143"/>
      <c r="M3" s="144"/>
      <c r="N3" s="147" t="s">
        <v>519</v>
      </c>
      <c r="O3" s="142" t="s">
        <v>520</v>
      </c>
      <c r="P3" s="148"/>
      <c r="Q3" s="149"/>
      <c r="R3" s="150" t="s">
        <v>521</v>
      </c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9"/>
      <c r="AG3" s="147" t="s">
        <v>522</v>
      </c>
      <c r="AH3" s="147" t="s">
        <v>523</v>
      </c>
      <c r="AI3" s="151" t="s">
        <v>524</v>
      </c>
      <c r="AJ3" s="52"/>
    </row>
    <row r="4" spans="1:260" ht="14.25" thickBot="1">
      <c r="A4" s="58" t="s">
        <v>62</v>
      </c>
      <c r="B4" s="152" t="s">
        <v>525</v>
      </c>
      <c r="C4" s="153" t="s">
        <v>526</v>
      </c>
      <c r="D4" s="154" t="s">
        <v>527</v>
      </c>
      <c r="E4" s="155" t="s">
        <v>528</v>
      </c>
      <c r="F4" s="152" t="s">
        <v>488</v>
      </c>
      <c r="G4" s="156" t="s">
        <v>489</v>
      </c>
      <c r="H4" s="157" t="s">
        <v>490</v>
      </c>
      <c r="I4" s="158" t="s">
        <v>491</v>
      </c>
      <c r="J4" s="158" t="s">
        <v>494</v>
      </c>
      <c r="K4" s="159" t="s">
        <v>495</v>
      </c>
      <c r="L4" s="158" t="s">
        <v>492</v>
      </c>
      <c r="M4" s="160" t="s">
        <v>493</v>
      </c>
      <c r="N4" s="161"/>
      <c r="O4" s="162" t="s">
        <v>63</v>
      </c>
      <c r="P4" s="163" t="s">
        <v>494</v>
      </c>
      <c r="Q4" s="164" t="s">
        <v>529</v>
      </c>
      <c r="R4" s="165" t="s">
        <v>578</v>
      </c>
      <c r="S4" s="166" t="s">
        <v>530</v>
      </c>
      <c r="T4" s="163" t="s">
        <v>531</v>
      </c>
      <c r="U4" s="163" t="s">
        <v>494</v>
      </c>
      <c r="V4" s="163" t="s">
        <v>495</v>
      </c>
      <c r="W4" s="163" t="s">
        <v>532</v>
      </c>
      <c r="X4" s="163" t="s">
        <v>533</v>
      </c>
      <c r="Y4" s="163" t="s">
        <v>534</v>
      </c>
      <c r="Z4" s="163" t="s">
        <v>535</v>
      </c>
      <c r="AA4" s="163" t="s">
        <v>536</v>
      </c>
      <c r="AB4" s="163" t="s">
        <v>537</v>
      </c>
      <c r="AC4" s="163" t="s">
        <v>538</v>
      </c>
      <c r="AD4" s="163" t="s">
        <v>539</v>
      </c>
      <c r="AE4" s="163" t="s">
        <v>540</v>
      </c>
      <c r="AF4" s="164" t="s">
        <v>541</v>
      </c>
      <c r="AG4" s="161"/>
      <c r="AH4" s="161"/>
      <c r="AI4" s="167"/>
      <c r="AJ4" s="52"/>
    </row>
    <row r="5" spans="1:260" ht="15" thickBot="1">
      <c r="A5" s="39" t="s">
        <v>60</v>
      </c>
      <c r="B5" s="168">
        <f>B15+B32+B46+B53+B58+B68</f>
        <v>2473.0590299999999</v>
      </c>
      <c r="C5" s="169">
        <f t="shared" ref="C5:AE5" si="0">C15+C32+C46+C53+C58+C68</f>
        <v>501.16246999999993</v>
      </c>
      <c r="D5" s="169">
        <f t="shared" si="0"/>
        <v>569.89765000000011</v>
      </c>
      <c r="E5" s="170">
        <f t="shared" si="0"/>
        <v>45.674980000000005</v>
      </c>
      <c r="F5" s="168">
        <f t="shared" si="0"/>
        <v>3584.60077</v>
      </c>
      <c r="G5" s="171">
        <f t="shared" si="0"/>
        <v>1065.5748699999999</v>
      </c>
      <c r="H5" s="168">
        <f t="shared" si="0"/>
        <v>7340.8369299999995</v>
      </c>
      <c r="I5" s="169">
        <f t="shared" si="0"/>
        <v>0</v>
      </c>
      <c r="J5" s="169">
        <f t="shared" si="0"/>
        <v>456.06554999999992</v>
      </c>
      <c r="K5" s="172">
        <f t="shared" si="0"/>
        <v>78.617429999999999</v>
      </c>
      <c r="L5" s="169">
        <f>L15+L32+L46+L53+L58+L68</f>
        <v>0</v>
      </c>
      <c r="M5" s="171">
        <f>M15+M32+M46+M53+M58+M68</f>
        <v>0</v>
      </c>
      <c r="N5" s="173">
        <f t="shared" si="0"/>
        <v>-0.26420000000000021</v>
      </c>
      <c r="O5" s="168">
        <f t="shared" si="0"/>
        <v>1336.72018</v>
      </c>
      <c r="P5" s="169">
        <f t="shared" si="0"/>
        <v>468.11894999999998</v>
      </c>
      <c r="Q5" s="171">
        <f t="shared" si="0"/>
        <v>9.2282099999999989</v>
      </c>
      <c r="R5" s="168">
        <f t="shared" ref="R5" si="1">R15+R32+R46+R53+R58+R68</f>
        <v>308.51750000000004</v>
      </c>
      <c r="S5" s="174">
        <f t="shared" si="0"/>
        <v>0</v>
      </c>
      <c r="T5" s="169">
        <f t="shared" si="0"/>
        <v>395.78931</v>
      </c>
      <c r="U5" s="169">
        <f t="shared" si="0"/>
        <v>779.41974000000005</v>
      </c>
      <c r="V5" s="169">
        <f t="shared" si="0"/>
        <v>320.68453999999997</v>
      </c>
      <c r="W5" s="169">
        <f t="shared" si="0"/>
        <v>857.12734999999998</v>
      </c>
      <c r="X5" s="169">
        <f t="shared" si="0"/>
        <v>94.794849999999997</v>
      </c>
      <c r="Y5" s="169">
        <f t="shared" si="0"/>
        <v>0</v>
      </c>
      <c r="Z5" s="169">
        <f t="shared" si="0"/>
        <v>1069.2721799999999</v>
      </c>
      <c r="AA5" s="169">
        <f t="shared" si="0"/>
        <v>0</v>
      </c>
      <c r="AB5" s="169">
        <f t="shared" si="0"/>
        <v>601.71728999999993</v>
      </c>
      <c r="AC5" s="169">
        <f t="shared" si="0"/>
        <v>2468.7523300000003</v>
      </c>
      <c r="AD5" s="169">
        <f t="shared" si="0"/>
        <v>286.27160999999995</v>
      </c>
      <c r="AE5" s="169">
        <f t="shared" si="0"/>
        <v>242.78623999999999</v>
      </c>
      <c r="AF5" s="171">
        <f>AF15+AF32+AF46+AF53+AF58+AF68</f>
        <v>0</v>
      </c>
      <c r="AG5" s="173">
        <f t="shared" ref="AG5:AH5" si="2">AG15+AG32+AG46+AG53+AG58+AG68</f>
        <v>83.971450000000004</v>
      </c>
      <c r="AH5" s="173">
        <f t="shared" si="2"/>
        <v>645.62339999999995</v>
      </c>
      <c r="AI5" s="173">
        <f>SUM(B5:AH5)</f>
        <v>26084.02061</v>
      </c>
      <c r="AJ5" s="53"/>
      <c r="AK5" s="14" t="s">
        <v>400</v>
      </c>
      <c r="AL5" s="5" t="s">
        <v>401</v>
      </c>
      <c r="AM5" s="5" t="s">
        <v>402</v>
      </c>
      <c r="AN5" s="5" t="s">
        <v>403</v>
      </c>
      <c r="AO5" s="5" t="s">
        <v>411</v>
      </c>
      <c r="AP5" s="14" t="s">
        <v>404</v>
      </c>
      <c r="AQ5" s="5" t="s">
        <v>414</v>
      </c>
      <c r="AR5" s="5" t="s">
        <v>405</v>
      </c>
      <c r="AS5" s="5" t="s">
        <v>505</v>
      </c>
      <c r="AT5" s="5"/>
      <c r="AU5" s="5" t="s">
        <v>484</v>
      </c>
      <c r="AV5" s="5" t="s">
        <v>485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</row>
    <row r="6" spans="1:260" ht="14.25" hidden="1">
      <c r="A6" s="40"/>
      <c r="B6" s="175"/>
      <c r="C6" s="176"/>
      <c r="D6" s="176"/>
      <c r="E6" s="177"/>
      <c r="F6" s="175"/>
      <c r="G6" s="178"/>
      <c r="H6" s="175"/>
      <c r="I6" s="176"/>
      <c r="J6" s="176"/>
      <c r="K6" s="179"/>
      <c r="L6" s="180"/>
      <c r="M6" s="177"/>
      <c r="N6" s="181"/>
      <c r="O6" s="175"/>
      <c r="P6" s="176"/>
      <c r="Q6" s="177"/>
      <c r="R6" s="175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7"/>
      <c r="AG6" s="181"/>
      <c r="AH6" s="181"/>
      <c r="AI6" s="181"/>
      <c r="AJ6" s="54"/>
      <c r="AK6" s="14"/>
      <c r="AL6" s="5"/>
      <c r="AM6" s="5"/>
      <c r="AN6" s="5"/>
      <c r="AO6" s="5"/>
      <c r="AP6" s="14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</row>
    <row r="7" spans="1:260">
      <c r="A7" s="41" t="s">
        <v>64</v>
      </c>
      <c r="B7" s="182">
        <f>'间接费 元 '!B7/1000</f>
        <v>28.15578</v>
      </c>
      <c r="C7" s="183">
        <f>'间接费 元 '!C7/1000</f>
        <v>0</v>
      </c>
      <c r="D7" s="183">
        <f>'间接费 元 '!D7/1000</f>
        <v>0</v>
      </c>
      <c r="E7" s="184">
        <f>'间接费 元 '!E7/1000</f>
        <v>0</v>
      </c>
      <c r="F7" s="182">
        <f>'间接费 元 '!F7/1000</f>
        <v>35.765540000000001</v>
      </c>
      <c r="G7" s="184">
        <f>'间接费 元 '!G7/1000</f>
        <v>0</v>
      </c>
      <c r="H7" s="182">
        <f>'间接费 元 '!H7/1000</f>
        <v>297.29340000000002</v>
      </c>
      <c r="I7" s="183">
        <f>'间接费 元 '!I7/1000</f>
        <v>0</v>
      </c>
      <c r="J7" s="183">
        <f>'间接费 元 '!J7/1000</f>
        <v>0</v>
      </c>
      <c r="K7" s="185">
        <f>'间接费 元 '!K7/1000</f>
        <v>0</v>
      </c>
      <c r="L7" s="183">
        <f>'间接费 元 '!L7/1000</f>
        <v>0</v>
      </c>
      <c r="M7" s="184">
        <f>'间接费 元 '!M7/1000</f>
        <v>0</v>
      </c>
      <c r="N7" s="186">
        <f>'间接费 元 '!N7/1000</f>
        <v>-1.4184700000000001</v>
      </c>
      <c r="O7" s="182">
        <f>'间接费 元 '!O7/1000</f>
        <v>0.9</v>
      </c>
      <c r="P7" s="183">
        <f>'间接费 元 '!P7/1000</f>
        <v>0</v>
      </c>
      <c r="Q7" s="184">
        <f>'间接费 元 '!Q7/1000</f>
        <v>0</v>
      </c>
      <c r="R7" s="182">
        <f>'间接费 元 '!R7/1000</f>
        <v>0</v>
      </c>
      <c r="S7" s="187">
        <f>'间接费 元 '!S7/1000</f>
        <v>0</v>
      </c>
      <c r="T7" s="183">
        <f>'间接费 元 '!T7/1000</f>
        <v>0</v>
      </c>
      <c r="U7" s="183">
        <f>'间接费 元 '!U7/1000</f>
        <v>0</v>
      </c>
      <c r="V7" s="183">
        <f>'间接费 元 '!V7/1000</f>
        <v>0</v>
      </c>
      <c r="W7" s="183">
        <f>'间接费 元 '!W7/1000</f>
        <v>0</v>
      </c>
      <c r="X7" s="183">
        <f>'间接费 元 '!X7/1000</f>
        <v>0</v>
      </c>
      <c r="Y7" s="183">
        <f>'间接费 元 '!Y7/1000</f>
        <v>0</v>
      </c>
      <c r="Z7" s="183">
        <f>'间接费 元 '!Z7/1000</f>
        <v>0</v>
      </c>
      <c r="AA7" s="183">
        <f>'间接费 元 '!AA7/1000</f>
        <v>0</v>
      </c>
      <c r="AB7" s="183">
        <f>'间接费 元 '!AB7/1000</f>
        <v>0</v>
      </c>
      <c r="AC7" s="183">
        <f>'间接费 元 '!AC7/1000</f>
        <v>0</v>
      </c>
      <c r="AD7" s="183">
        <f>'间接费 元 '!AD7/1000</f>
        <v>0</v>
      </c>
      <c r="AE7" s="183">
        <f>'间接费 元 '!AE7/1000</f>
        <v>0</v>
      </c>
      <c r="AF7" s="184">
        <f>'间接费 元 '!AF7/1000</f>
        <v>0</v>
      </c>
      <c r="AG7" s="186">
        <f>'间接费 元 '!AG7/1000</f>
        <v>0</v>
      </c>
      <c r="AH7" s="186">
        <f>'间接费 元 '!AH7/1000</f>
        <v>0</v>
      </c>
      <c r="AI7" s="186">
        <f t="shared" ref="AI7:AI38" si="3">SUM(B7:AH7)</f>
        <v>360.69624999999996</v>
      </c>
      <c r="AJ7" s="54"/>
      <c r="AK7" s="14"/>
      <c r="AL7" s="5"/>
      <c r="AM7" s="5"/>
      <c r="AN7" s="5"/>
      <c r="AO7" s="5"/>
      <c r="AP7" s="14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</row>
    <row r="8" spans="1:260" hidden="1">
      <c r="A8" s="41"/>
      <c r="B8" s="182"/>
      <c r="C8" s="183"/>
      <c r="D8" s="183"/>
      <c r="E8" s="184"/>
      <c r="F8" s="182"/>
      <c r="G8" s="184"/>
      <c r="H8" s="182"/>
      <c r="I8" s="183"/>
      <c r="J8" s="183"/>
      <c r="K8" s="185"/>
      <c r="L8" s="183"/>
      <c r="M8" s="184"/>
      <c r="N8" s="186"/>
      <c r="O8" s="182"/>
      <c r="P8" s="183"/>
      <c r="Q8" s="184"/>
      <c r="R8" s="182"/>
      <c r="S8" s="187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4"/>
      <c r="AG8" s="186"/>
      <c r="AH8" s="186"/>
      <c r="AI8" s="186">
        <f t="shared" si="3"/>
        <v>0</v>
      </c>
      <c r="AJ8" s="54"/>
      <c r="AK8" s="14"/>
      <c r="AL8" s="5"/>
      <c r="AM8" s="5"/>
      <c r="AN8" s="5"/>
      <c r="AO8" s="5"/>
      <c r="AP8" s="14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</row>
    <row r="9" spans="1:260">
      <c r="A9" s="42" t="s">
        <v>65</v>
      </c>
      <c r="B9" s="188">
        <f>'间接费 元 '!B9/1000</f>
        <v>184.63514000000001</v>
      </c>
      <c r="C9" s="189">
        <f>'间接费 元 '!C9/1000</f>
        <v>0</v>
      </c>
      <c r="D9" s="189">
        <f>'间接费 元 '!D9/1000</f>
        <v>0</v>
      </c>
      <c r="E9" s="190">
        <f>'间接费 元 '!E9/1000</f>
        <v>0</v>
      </c>
      <c r="F9" s="188">
        <f>'间接费 元 '!F9/1000</f>
        <v>32.506419999999999</v>
      </c>
      <c r="G9" s="190">
        <f>'间接费 元 '!G9/1000</f>
        <v>9.2450000000000004E-2</v>
      </c>
      <c r="H9" s="188">
        <f>'间接费 元 '!H9/1000</f>
        <v>1646.4460900000001</v>
      </c>
      <c r="I9" s="189">
        <f>'间接费 元 '!I9/1000</f>
        <v>0</v>
      </c>
      <c r="J9" s="189">
        <f>'间接费 元 '!J9/1000</f>
        <v>0</v>
      </c>
      <c r="K9" s="191">
        <f>'间接费 元 '!K9/1000</f>
        <v>0.13900000000000001</v>
      </c>
      <c r="L9" s="189">
        <f>'间接费 元 '!L9/1000</f>
        <v>0</v>
      </c>
      <c r="M9" s="190">
        <f>'间接费 元 '!M9/1000</f>
        <v>0</v>
      </c>
      <c r="N9" s="192">
        <f>'间接费 元 '!N9/1000</f>
        <v>0</v>
      </c>
      <c r="O9" s="188">
        <f>'间接费 元 '!O9/1000</f>
        <v>9.6818200000000001</v>
      </c>
      <c r="P9" s="189">
        <f>'间接费 元 '!P9/1000</f>
        <v>0</v>
      </c>
      <c r="Q9" s="190">
        <f>'间接费 元 '!Q9/1000</f>
        <v>0</v>
      </c>
      <c r="R9" s="188">
        <f>'间接费 元 '!R9/1000</f>
        <v>0</v>
      </c>
      <c r="S9" s="193">
        <f>'间接费 元 '!S9/1000</f>
        <v>0</v>
      </c>
      <c r="T9" s="189">
        <f>'间接费 元 '!T9/1000</f>
        <v>0</v>
      </c>
      <c r="U9" s="189">
        <f>'间接费 元 '!U9/1000</f>
        <v>0</v>
      </c>
      <c r="V9" s="189">
        <f>'间接费 元 '!V9/1000</f>
        <v>0</v>
      </c>
      <c r="W9" s="189">
        <f>'间接费 元 '!W9/1000</f>
        <v>0</v>
      </c>
      <c r="X9" s="189">
        <f>'间接费 元 '!X9/1000</f>
        <v>0</v>
      </c>
      <c r="Y9" s="189">
        <f>'间接费 元 '!Y9/1000</f>
        <v>0</v>
      </c>
      <c r="Z9" s="189">
        <f>'间接费 元 '!Z9/1000</f>
        <v>0</v>
      </c>
      <c r="AA9" s="189">
        <f>'间接费 元 '!AA9/1000</f>
        <v>0</v>
      </c>
      <c r="AB9" s="189">
        <f>'间接费 元 '!AB9/1000</f>
        <v>0</v>
      </c>
      <c r="AC9" s="189">
        <f>'间接费 元 '!AC9/1000</f>
        <v>0</v>
      </c>
      <c r="AD9" s="189">
        <f>'间接费 元 '!AD9/1000</f>
        <v>0</v>
      </c>
      <c r="AE9" s="189">
        <f>'间接费 元 '!AE9/1000</f>
        <v>0</v>
      </c>
      <c r="AF9" s="190">
        <f>'间接费 元 '!AF9/1000</f>
        <v>0</v>
      </c>
      <c r="AG9" s="192">
        <f>'间接费 元 '!AG9/1000</f>
        <v>0</v>
      </c>
      <c r="AH9" s="192">
        <f>'间接费 元 '!AH9/1000</f>
        <v>0</v>
      </c>
      <c r="AI9" s="192">
        <f t="shared" si="3"/>
        <v>1873.50092</v>
      </c>
      <c r="AJ9" s="54"/>
      <c r="AK9" s="14"/>
      <c r="AL9" s="5"/>
      <c r="AM9" s="5"/>
      <c r="AN9" s="5"/>
      <c r="AO9" s="5"/>
      <c r="AP9" s="14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</row>
    <row r="10" spans="1:260" hidden="1">
      <c r="A10" s="42"/>
      <c r="B10" s="188">
        <f>'间接费 元 '!B10/1000</f>
        <v>0</v>
      </c>
      <c r="C10" s="189">
        <f>'间接费 元 '!C10/1000</f>
        <v>0</v>
      </c>
      <c r="D10" s="189">
        <f>'间接费 元 '!D10/1000</f>
        <v>0</v>
      </c>
      <c r="E10" s="190">
        <f>'间接费 元 '!E10/1000</f>
        <v>0</v>
      </c>
      <c r="F10" s="188">
        <f>'间接费 元 '!F10/1000</f>
        <v>0</v>
      </c>
      <c r="G10" s="190">
        <f>'间接费 元 '!G10/1000</f>
        <v>0</v>
      </c>
      <c r="H10" s="188">
        <f>'间接费 元 '!H10/1000</f>
        <v>0</v>
      </c>
      <c r="I10" s="189">
        <f>'间接费 元 '!I10/1000</f>
        <v>0</v>
      </c>
      <c r="J10" s="189">
        <f>'间接费 元 '!J10/1000</f>
        <v>0</v>
      </c>
      <c r="K10" s="191">
        <f>'间接费 元 '!K10/1000</f>
        <v>0</v>
      </c>
      <c r="L10" s="189">
        <f>'间接费 元 '!L10/1000</f>
        <v>0</v>
      </c>
      <c r="M10" s="190">
        <f>'间接费 元 '!M10/1000</f>
        <v>0</v>
      </c>
      <c r="N10" s="192">
        <f>'间接费 元 '!N10/1000</f>
        <v>0</v>
      </c>
      <c r="O10" s="188">
        <f>'间接费 元 '!O10/1000</f>
        <v>0</v>
      </c>
      <c r="P10" s="189">
        <f>'间接费 元 '!P10/1000</f>
        <v>0</v>
      </c>
      <c r="Q10" s="190">
        <f>'间接费 元 '!Q10/1000</f>
        <v>0</v>
      </c>
      <c r="R10" s="188">
        <f>'间接费 元 '!R10/1000</f>
        <v>0</v>
      </c>
      <c r="S10" s="193">
        <f>'间接费 元 '!S10/1000</f>
        <v>0</v>
      </c>
      <c r="T10" s="189">
        <f>'间接费 元 '!T10/1000</f>
        <v>0</v>
      </c>
      <c r="U10" s="189">
        <f>'间接费 元 '!U10/1000</f>
        <v>0</v>
      </c>
      <c r="V10" s="189">
        <f>'间接费 元 '!V10/1000</f>
        <v>0</v>
      </c>
      <c r="W10" s="189">
        <f>'间接费 元 '!W10/1000</f>
        <v>0</v>
      </c>
      <c r="X10" s="189">
        <f>'间接费 元 '!X10/1000</f>
        <v>0</v>
      </c>
      <c r="Y10" s="189">
        <f>'间接费 元 '!Y10/1000</f>
        <v>0</v>
      </c>
      <c r="Z10" s="189">
        <f>'间接费 元 '!Z10/1000</f>
        <v>0</v>
      </c>
      <c r="AA10" s="189">
        <f>'间接费 元 '!AA10/1000</f>
        <v>0</v>
      </c>
      <c r="AB10" s="189">
        <f>'间接费 元 '!AB10/1000</f>
        <v>0</v>
      </c>
      <c r="AC10" s="189">
        <f>'间接费 元 '!AC10/1000</f>
        <v>0</v>
      </c>
      <c r="AD10" s="189">
        <f>'间接费 元 '!AD10/1000</f>
        <v>0</v>
      </c>
      <c r="AE10" s="189">
        <f>'间接费 元 '!AE10/1000</f>
        <v>0</v>
      </c>
      <c r="AF10" s="190">
        <f>'间接费 元 '!AF10/1000</f>
        <v>0</v>
      </c>
      <c r="AG10" s="192">
        <f>'间接费 元 '!AG10/1000</f>
        <v>0</v>
      </c>
      <c r="AH10" s="192">
        <f>'间接费 元 '!AH10/1000</f>
        <v>0</v>
      </c>
      <c r="AI10" s="192">
        <f t="shared" si="3"/>
        <v>0</v>
      </c>
      <c r="AJ10" s="54"/>
      <c r="AK10" s="14"/>
      <c r="AL10" s="5"/>
      <c r="AM10" s="5"/>
      <c r="AN10" s="5"/>
      <c r="AO10" s="5"/>
      <c r="AP10" s="14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</row>
    <row r="11" spans="1:260">
      <c r="A11" s="42" t="s">
        <v>66</v>
      </c>
      <c r="B11" s="188">
        <f>'间接费 元 '!B11/1000</f>
        <v>0</v>
      </c>
      <c r="C11" s="189">
        <f>'间接费 元 '!C11/1000</f>
        <v>0</v>
      </c>
      <c r="D11" s="189">
        <f>'间接费 元 '!D11/1000</f>
        <v>0</v>
      </c>
      <c r="E11" s="190">
        <f>'间接费 元 '!E11/1000</f>
        <v>0</v>
      </c>
      <c r="F11" s="188">
        <f>'间接费 元 '!F11/1000</f>
        <v>0</v>
      </c>
      <c r="G11" s="190">
        <f>'间接费 元 '!G11/1000</f>
        <v>0</v>
      </c>
      <c r="H11" s="188">
        <f>'间接费 元 '!H11/1000</f>
        <v>0</v>
      </c>
      <c r="I11" s="189">
        <f>'间接费 元 '!I11/1000</f>
        <v>0</v>
      </c>
      <c r="J11" s="189">
        <f>'间接费 元 '!J11/1000</f>
        <v>0</v>
      </c>
      <c r="K11" s="191">
        <f>'间接费 元 '!K11/1000</f>
        <v>0</v>
      </c>
      <c r="L11" s="189">
        <f>'间接费 元 '!L11/1000</f>
        <v>0</v>
      </c>
      <c r="M11" s="190">
        <f>'间接费 元 '!M11/1000</f>
        <v>0</v>
      </c>
      <c r="N11" s="192">
        <f>'间接费 元 '!N11/1000</f>
        <v>0</v>
      </c>
      <c r="O11" s="188">
        <f>'间接费 元 '!O11/1000</f>
        <v>0</v>
      </c>
      <c r="P11" s="189">
        <f>'间接费 元 '!P11/1000</f>
        <v>0</v>
      </c>
      <c r="Q11" s="190">
        <f>'间接费 元 '!Q11/1000</f>
        <v>0</v>
      </c>
      <c r="R11" s="188">
        <f>'间接费 元 '!R11/1000</f>
        <v>0</v>
      </c>
      <c r="S11" s="193">
        <f>'间接费 元 '!S11/1000</f>
        <v>0</v>
      </c>
      <c r="T11" s="189">
        <f>'间接费 元 '!T11/1000</f>
        <v>0</v>
      </c>
      <c r="U11" s="189">
        <f>'间接费 元 '!U11/1000</f>
        <v>0</v>
      </c>
      <c r="V11" s="189">
        <f>'间接费 元 '!V11/1000</f>
        <v>0</v>
      </c>
      <c r="W11" s="189">
        <f>'间接费 元 '!W11/1000</f>
        <v>0</v>
      </c>
      <c r="X11" s="189">
        <f>'间接费 元 '!X11/1000</f>
        <v>0</v>
      </c>
      <c r="Y11" s="189">
        <f>'间接费 元 '!Y11/1000</f>
        <v>0</v>
      </c>
      <c r="Z11" s="189">
        <f>'间接费 元 '!Z11/1000</f>
        <v>0</v>
      </c>
      <c r="AA11" s="189">
        <f>'间接费 元 '!AA11/1000</f>
        <v>0</v>
      </c>
      <c r="AB11" s="189">
        <f>'间接费 元 '!AB11/1000</f>
        <v>0</v>
      </c>
      <c r="AC11" s="189">
        <f>'间接费 元 '!AC11/1000</f>
        <v>0</v>
      </c>
      <c r="AD11" s="189">
        <f>'间接费 元 '!AD11/1000</f>
        <v>0</v>
      </c>
      <c r="AE11" s="189">
        <f>'间接费 元 '!AE11/1000</f>
        <v>0</v>
      </c>
      <c r="AF11" s="190">
        <f>'间接费 元 '!AF11/1000</f>
        <v>0</v>
      </c>
      <c r="AG11" s="192">
        <f>'间接费 元 '!AG11/1000</f>
        <v>0</v>
      </c>
      <c r="AH11" s="192">
        <f>'间接费 元 '!AH11/1000</f>
        <v>0</v>
      </c>
      <c r="AI11" s="192">
        <f t="shared" si="3"/>
        <v>0</v>
      </c>
      <c r="AJ11" s="54"/>
      <c r="AK11" s="14"/>
      <c r="AL11" s="5"/>
      <c r="AM11" s="5"/>
      <c r="AN11" s="5"/>
      <c r="AO11" s="5"/>
      <c r="AP11" s="14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</row>
    <row r="12" spans="1:260" hidden="1">
      <c r="A12" s="43"/>
      <c r="B12" s="194">
        <f>'间接费 元 '!B12/1000</f>
        <v>0</v>
      </c>
      <c r="C12" s="195">
        <f>'间接费 元 '!C12/1000</f>
        <v>0</v>
      </c>
      <c r="D12" s="195">
        <f>'间接费 元 '!D12/1000</f>
        <v>0</v>
      </c>
      <c r="E12" s="196">
        <f>'间接费 元 '!E12/1000</f>
        <v>0</v>
      </c>
      <c r="F12" s="194">
        <f>'间接费 元 '!F12/1000</f>
        <v>0</v>
      </c>
      <c r="G12" s="196">
        <f>'间接费 元 '!G12/1000</f>
        <v>0</v>
      </c>
      <c r="H12" s="194">
        <f>'间接费 元 '!H12/1000</f>
        <v>0</v>
      </c>
      <c r="I12" s="195">
        <f>'间接费 元 '!I12/1000</f>
        <v>0</v>
      </c>
      <c r="J12" s="195">
        <f>'间接费 元 '!J12/1000</f>
        <v>0</v>
      </c>
      <c r="K12" s="197">
        <f>'间接费 元 '!K12/1000</f>
        <v>0</v>
      </c>
      <c r="L12" s="195">
        <f>'间接费 元 '!L12/1000</f>
        <v>0</v>
      </c>
      <c r="M12" s="196">
        <f>'间接费 元 '!M12/1000</f>
        <v>0</v>
      </c>
      <c r="N12" s="198">
        <f>'间接费 元 '!N12/1000</f>
        <v>0</v>
      </c>
      <c r="O12" s="194">
        <f>'间接费 元 '!O12/1000</f>
        <v>0</v>
      </c>
      <c r="P12" s="195">
        <f>'间接费 元 '!P12/1000</f>
        <v>0</v>
      </c>
      <c r="Q12" s="196">
        <f>'间接费 元 '!Q12/1000</f>
        <v>0</v>
      </c>
      <c r="R12" s="194">
        <f>'间接费 元 '!R12/1000</f>
        <v>0</v>
      </c>
      <c r="S12" s="199">
        <f>'间接费 元 '!S12/1000</f>
        <v>0</v>
      </c>
      <c r="T12" s="195">
        <f>'间接费 元 '!T12/1000</f>
        <v>0</v>
      </c>
      <c r="U12" s="195">
        <f>'间接费 元 '!U12/1000</f>
        <v>0</v>
      </c>
      <c r="V12" s="195">
        <f>'间接费 元 '!V12/1000</f>
        <v>0</v>
      </c>
      <c r="W12" s="195">
        <f>'间接费 元 '!W12/1000</f>
        <v>0</v>
      </c>
      <c r="X12" s="195">
        <f>'间接费 元 '!X12/1000</f>
        <v>0</v>
      </c>
      <c r="Y12" s="195">
        <f>'间接费 元 '!Y12/1000</f>
        <v>0</v>
      </c>
      <c r="Z12" s="195">
        <f>'间接费 元 '!Z12/1000</f>
        <v>0</v>
      </c>
      <c r="AA12" s="195">
        <f>'间接费 元 '!AA12/1000</f>
        <v>0</v>
      </c>
      <c r="AB12" s="195">
        <f>'间接费 元 '!AB12/1000</f>
        <v>0</v>
      </c>
      <c r="AC12" s="195">
        <f>'间接费 元 '!AC12/1000</f>
        <v>0</v>
      </c>
      <c r="AD12" s="195">
        <f>'间接费 元 '!AD12/1000</f>
        <v>0</v>
      </c>
      <c r="AE12" s="195">
        <f>'间接费 元 '!AE12/1000</f>
        <v>0</v>
      </c>
      <c r="AF12" s="196">
        <f>'间接费 元 '!AF12/1000</f>
        <v>0</v>
      </c>
      <c r="AG12" s="198">
        <f>'间接费 元 '!AG12/1000</f>
        <v>0</v>
      </c>
      <c r="AH12" s="198">
        <f>'间接费 元 '!AH12/1000</f>
        <v>0</v>
      </c>
      <c r="AI12" s="198">
        <f t="shared" si="3"/>
        <v>0</v>
      </c>
      <c r="AJ12" s="54"/>
      <c r="AK12" s="14"/>
      <c r="AL12" s="5"/>
      <c r="AM12" s="5"/>
      <c r="AN12" s="5"/>
      <c r="AO12" s="5"/>
      <c r="AP12" s="14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</row>
    <row r="13" spans="1:260" ht="14.25" thickBot="1">
      <c r="A13" s="43" t="s">
        <v>67</v>
      </c>
      <c r="B13" s="194">
        <f>'间接费 元 '!B13/1000</f>
        <v>23.58549</v>
      </c>
      <c r="C13" s="195">
        <f>'间接费 元 '!C13/1000</f>
        <v>0</v>
      </c>
      <c r="D13" s="195">
        <f>'间接费 元 '!D13/1000</f>
        <v>0</v>
      </c>
      <c r="E13" s="196">
        <f>'间接费 元 '!E13/1000</f>
        <v>0</v>
      </c>
      <c r="F13" s="194">
        <f>'间接费 元 '!F13/1000</f>
        <v>0</v>
      </c>
      <c r="G13" s="196">
        <f>'间接费 元 '!G13/1000</f>
        <v>0</v>
      </c>
      <c r="H13" s="194">
        <f>'间接费 元 '!H13/1000</f>
        <v>37.22336</v>
      </c>
      <c r="I13" s="195">
        <f>'间接费 元 '!I13/1000</f>
        <v>0</v>
      </c>
      <c r="J13" s="195">
        <f>'间接费 元 '!J13/1000</f>
        <v>0</v>
      </c>
      <c r="K13" s="197">
        <f>'间接费 元 '!K13/1000</f>
        <v>0</v>
      </c>
      <c r="L13" s="195">
        <f>'间接费 元 '!L13/1000</f>
        <v>0</v>
      </c>
      <c r="M13" s="196">
        <f>'间接费 元 '!M13/1000</f>
        <v>0</v>
      </c>
      <c r="N13" s="198">
        <f>'间接费 元 '!N13/1000</f>
        <v>1.1542699999999999</v>
      </c>
      <c r="O13" s="194">
        <f>'间接费 元 '!O13/1000</f>
        <v>23.36346</v>
      </c>
      <c r="P13" s="195">
        <f>'间接费 元 '!P13/1000</f>
        <v>0</v>
      </c>
      <c r="Q13" s="196">
        <f>'间接费 元 '!Q13/1000</f>
        <v>0</v>
      </c>
      <c r="R13" s="194">
        <f>'间接费 元 '!R13/1000</f>
        <v>0</v>
      </c>
      <c r="S13" s="199">
        <f>'间接费 元 '!S13/1000</f>
        <v>0</v>
      </c>
      <c r="T13" s="195">
        <f>'间接费 元 '!T13/1000</f>
        <v>0</v>
      </c>
      <c r="U13" s="195">
        <f>'间接费 元 '!U13/1000</f>
        <v>0</v>
      </c>
      <c r="V13" s="195">
        <f>'间接费 元 '!V13/1000</f>
        <v>0</v>
      </c>
      <c r="W13" s="195">
        <f>'间接费 元 '!W13/1000</f>
        <v>0</v>
      </c>
      <c r="X13" s="195">
        <f>'间接费 元 '!X13/1000</f>
        <v>0</v>
      </c>
      <c r="Y13" s="195">
        <f>'间接费 元 '!Y13/1000</f>
        <v>0</v>
      </c>
      <c r="Z13" s="195">
        <f>'间接费 元 '!Z13/1000</f>
        <v>0</v>
      </c>
      <c r="AA13" s="195">
        <f>'间接费 元 '!AA13/1000</f>
        <v>0</v>
      </c>
      <c r="AB13" s="195">
        <f>'间接费 元 '!AB13/1000</f>
        <v>0</v>
      </c>
      <c r="AC13" s="195">
        <f>'间接费 元 '!AC13/1000</f>
        <v>0</v>
      </c>
      <c r="AD13" s="195">
        <f>'间接费 元 '!AD13/1000</f>
        <v>0</v>
      </c>
      <c r="AE13" s="195">
        <f>'间接费 元 '!AE13/1000</f>
        <v>0</v>
      </c>
      <c r="AF13" s="196">
        <f>'间接费 元 '!AF13/1000</f>
        <v>0</v>
      </c>
      <c r="AG13" s="198">
        <f>'间接费 元 '!AG13/1000</f>
        <v>0</v>
      </c>
      <c r="AH13" s="198">
        <f>'间接费 元 '!AH13/1000</f>
        <v>0</v>
      </c>
      <c r="AI13" s="198">
        <f t="shared" si="3"/>
        <v>85.326579999999993</v>
      </c>
      <c r="AJ13" s="64"/>
      <c r="AK13" s="14"/>
      <c r="AL13" s="5"/>
      <c r="AM13" s="5"/>
      <c r="AN13" s="5"/>
      <c r="AO13" s="5"/>
      <c r="AP13" s="14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</row>
    <row r="14" spans="1:260" ht="14.25" hidden="1" thickBot="1">
      <c r="A14" s="44"/>
      <c r="B14" s="200"/>
      <c r="C14" s="201"/>
      <c r="D14" s="201"/>
      <c r="E14" s="202"/>
      <c r="F14" s="200"/>
      <c r="G14" s="203"/>
      <c r="H14" s="200"/>
      <c r="I14" s="201"/>
      <c r="J14" s="201"/>
      <c r="K14" s="204"/>
      <c r="L14" s="205"/>
      <c r="M14" s="202"/>
      <c r="N14" s="206"/>
      <c r="O14" s="200"/>
      <c r="P14" s="201"/>
      <c r="Q14" s="202"/>
      <c r="R14" s="200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2"/>
      <c r="AG14" s="206"/>
      <c r="AH14" s="206"/>
      <c r="AI14" s="206">
        <f t="shared" si="3"/>
        <v>0</v>
      </c>
      <c r="AJ14" s="54"/>
      <c r="AK14" s="14"/>
      <c r="AL14" s="5"/>
      <c r="AM14" s="5"/>
      <c r="AN14" s="5"/>
      <c r="AO14" s="5"/>
      <c r="AP14" s="14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</row>
    <row r="15" spans="1:260" ht="15" thickBot="1">
      <c r="A15" s="45" t="s">
        <v>68</v>
      </c>
      <c r="B15" s="168">
        <f>SUM(B7:B13)</f>
        <v>236.37640999999999</v>
      </c>
      <c r="C15" s="169">
        <f t="shared" ref="C15:AH15" si="4">SUM(C7:C13)</f>
        <v>0</v>
      </c>
      <c r="D15" s="169">
        <f t="shared" si="4"/>
        <v>0</v>
      </c>
      <c r="E15" s="170">
        <f t="shared" si="4"/>
        <v>0</v>
      </c>
      <c r="F15" s="168">
        <f t="shared" si="4"/>
        <v>68.271960000000007</v>
      </c>
      <c r="G15" s="171">
        <f t="shared" si="4"/>
        <v>9.2450000000000004E-2</v>
      </c>
      <c r="H15" s="168">
        <f t="shared" si="4"/>
        <v>1980.9628500000001</v>
      </c>
      <c r="I15" s="169">
        <f t="shared" si="4"/>
        <v>0</v>
      </c>
      <c r="J15" s="169">
        <f t="shared" si="4"/>
        <v>0</v>
      </c>
      <c r="K15" s="172">
        <f t="shared" si="4"/>
        <v>0.13900000000000001</v>
      </c>
      <c r="L15" s="169">
        <f>SUM(L7:L13)</f>
        <v>0</v>
      </c>
      <c r="M15" s="171">
        <f>SUM(M7:M13)</f>
        <v>0</v>
      </c>
      <c r="N15" s="173">
        <f t="shared" si="4"/>
        <v>-0.26420000000000021</v>
      </c>
      <c r="O15" s="168">
        <f t="shared" si="4"/>
        <v>33.945279999999997</v>
      </c>
      <c r="P15" s="169">
        <f t="shared" si="4"/>
        <v>0</v>
      </c>
      <c r="Q15" s="171">
        <f t="shared" si="4"/>
        <v>0</v>
      </c>
      <c r="R15" s="168">
        <f t="shared" ref="R15" si="5">SUM(R7:R13)</f>
        <v>0</v>
      </c>
      <c r="S15" s="174">
        <f t="shared" si="4"/>
        <v>0</v>
      </c>
      <c r="T15" s="169">
        <f t="shared" si="4"/>
        <v>0</v>
      </c>
      <c r="U15" s="169">
        <f t="shared" si="4"/>
        <v>0</v>
      </c>
      <c r="V15" s="169">
        <f t="shared" si="4"/>
        <v>0</v>
      </c>
      <c r="W15" s="169">
        <f t="shared" si="4"/>
        <v>0</v>
      </c>
      <c r="X15" s="169">
        <f t="shared" si="4"/>
        <v>0</v>
      </c>
      <c r="Y15" s="169">
        <f t="shared" si="4"/>
        <v>0</v>
      </c>
      <c r="Z15" s="169">
        <f t="shared" si="4"/>
        <v>0</v>
      </c>
      <c r="AA15" s="169">
        <f t="shared" si="4"/>
        <v>0</v>
      </c>
      <c r="AB15" s="169">
        <f t="shared" si="4"/>
        <v>0</v>
      </c>
      <c r="AC15" s="169">
        <f t="shared" si="4"/>
        <v>0</v>
      </c>
      <c r="AD15" s="169">
        <f t="shared" si="4"/>
        <v>0</v>
      </c>
      <c r="AE15" s="169">
        <f t="shared" si="4"/>
        <v>0</v>
      </c>
      <c r="AF15" s="171">
        <f t="shared" si="4"/>
        <v>0</v>
      </c>
      <c r="AG15" s="173">
        <f t="shared" si="4"/>
        <v>0</v>
      </c>
      <c r="AH15" s="173">
        <f t="shared" si="4"/>
        <v>0</v>
      </c>
      <c r="AI15" s="173">
        <f t="shared" si="3"/>
        <v>2319.5237499999998</v>
      </c>
      <c r="AJ15" s="54"/>
      <c r="AK15" s="14"/>
      <c r="AL15" s="5"/>
      <c r="AM15" s="5"/>
      <c r="AN15" s="5"/>
      <c r="AO15" s="5"/>
      <c r="AP15" s="14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</row>
    <row r="16" spans="1:260">
      <c r="A16" s="42" t="s">
        <v>506</v>
      </c>
      <c r="B16" s="188">
        <f>'间接费 元 '!B16/1000</f>
        <v>0</v>
      </c>
      <c r="C16" s="189">
        <f>'间接费 元 '!C16/1000</f>
        <v>0</v>
      </c>
      <c r="D16" s="189">
        <f>'间接费 元 '!D16/1000</f>
        <v>0</v>
      </c>
      <c r="E16" s="190">
        <f>'间接费 元 '!E16/1000</f>
        <v>0</v>
      </c>
      <c r="F16" s="188">
        <f>'间接费 元 '!F16/1000</f>
        <v>0</v>
      </c>
      <c r="G16" s="190">
        <f>'间接费 元 '!G16/1000</f>
        <v>0</v>
      </c>
      <c r="H16" s="188">
        <f>'间接费 元 '!H16/1000</f>
        <v>0</v>
      </c>
      <c r="I16" s="189">
        <f>'间接费 元 '!I16/1000</f>
        <v>0</v>
      </c>
      <c r="J16" s="189">
        <f>'间接费 元 '!J16/1000</f>
        <v>0</v>
      </c>
      <c r="K16" s="191">
        <f>'间接费 元 '!K16/1000</f>
        <v>0</v>
      </c>
      <c r="L16" s="189">
        <f>'间接费 元 '!L16/1000</f>
        <v>0</v>
      </c>
      <c r="M16" s="190">
        <f>'间接费 元 '!M16/1000</f>
        <v>0</v>
      </c>
      <c r="N16" s="192">
        <f>'间接费 元 '!N16/1000</f>
        <v>0</v>
      </c>
      <c r="O16" s="188">
        <f>'间接费 元 '!O16/1000</f>
        <v>0</v>
      </c>
      <c r="P16" s="189">
        <f>'间接费 元 '!P16/1000</f>
        <v>0</v>
      </c>
      <c r="Q16" s="190">
        <f>'间接费 元 '!Q16/1000</f>
        <v>0</v>
      </c>
      <c r="R16" s="188">
        <f>'间接费 元 '!R16/1000</f>
        <v>0</v>
      </c>
      <c r="S16" s="193">
        <f>'间接费 元 '!S16/1000</f>
        <v>0</v>
      </c>
      <c r="T16" s="189">
        <f>'间接费 元 '!T16/1000</f>
        <v>0</v>
      </c>
      <c r="U16" s="189">
        <f>'间接费 元 '!U16/1000</f>
        <v>0</v>
      </c>
      <c r="V16" s="189">
        <f>'间接费 元 '!V16/1000</f>
        <v>0</v>
      </c>
      <c r="W16" s="189">
        <f>'间接费 元 '!W16/1000</f>
        <v>0</v>
      </c>
      <c r="X16" s="189">
        <f>'间接费 元 '!X16/1000</f>
        <v>0</v>
      </c>
      <c r="Y16" s="189">
        <f>'间接费 元 '!Y16/1000</f>
        <v>0</v>
      </c>
      <c r="Z16" s="189">
        <f>'间接费 元 '!Z16/1000</f>
        <v>0</v>
      </c>
      <c r="AA16" s="189">
        <f>'间接费 元 '!AA16/1000</f>
        <v>0</v>
      </c>
      <c r="AB16" s="189">
        <f>'间接费 元 '!AB16/1000</f>
        <v>0</v>
      </c>
      <c r="AC16" s="189">
        <f>'间接费 元 '!AC16/1000</f>
        <v>0</v>
      </c>
      <c r="AD16" s="189">
        <f>'间接费 元 '!AD16/1000</f>
        <v>0</v>
      </c>
      <c r="AE16" s="189">
        <f>'间接费 元 '!AE16/1000</f>
        <v>0</v>
      </c>
      <c r="AF16" s="190">
        <f>'间接费 元 '!AF16/1000</f>
        <v>0</v>
      </c>
      <c r="AG16" s="192">
        <f>'间接费 元 '!AG16/1000</f>
        <v>0</v>
      </c>
      <c r="AH16" s="192">
        <f>'间接费 元 '!AH16/1000</f>
        <v>0</v>
      </c>
      <c r="AI16" s="192">
        <f t="shared" si="3"/>
        <v>0</v>
      </c>
      <c r="AJ16" s="53"/>
      <c r="AK16" s="14"/>
      <c r="AL16" s="5"/>
      <c r="AM16" s="5"/>
      <c r="AN16" s="5"/>
      <c r="AO16" s="5"/>
      <c r="AP16" s="14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</row>
    <row r="17" spans="1:260">
      <c r="A17" s="42" t="s">
        <v>507</v>
      </c>
      <c r="B17" s="188">
        <f>'间接费 元 '!B17/1000</f>
        <v>0</v>
      </c>
      <c r="C17" s="189">
        <f>'间接费 元 '!C17/1000</f>
        <v>0</v>
      </c>
      <c r="D17" s="189">
        <f>'间接费 元 '!D17/1000</f>
        <v>0</v>
      </c>
      <c r="E17" s="190">
        <f>'间接费 元 '!E17/1000</f>
        <v>0</v>
      </c>
      <c r="F17" s="188">
        <f>'间接费 元 '!F17/1000</f>
        <v>0</v>
      </c>
      <c r="G17" s="190">
        <f>'间接费 元 '!G17/1000</f>
        <v>0</v>
      </c>
      <c r="H17" s="188">
        <f>'间接费 元 '!H17/1000</f>
        <v>0</v>
      </c>
      <c r="I17" s="189">
        <f>'间接费 元 '!I17/1000</f>
        <v>0</v>
      </c>
      <c r="J17" s="189">
        <f>'间接费 元 '!J17/1000</f>
        <v>0</v>
      </c>
      <c r="K17" s="191">
        <f>'间接费 元 '!K17/1000</f>
        <v>0</v>
      </c>
      <c r="L17" s="189">
        <f>'间接费 元 '!L17/1000</f>
        <v>0</v>
      </c>
      <c r="M17" s="190">
        <f>'间接费 元 '!M17/1000</f>
        <v>0</v>
      </c>
      <c r="N17" s="192">
        <f>'间接费 元 '!N17/1000</f>
        <v>0</v>
      </c>
      <c r="O17" s="188">
        <f>'间接费 元 '!O17/1000</f>
        <v>0</v>
      </c>
      <c r="P17" s="189">
        <f>'间接费 元 '!P17/1000</f>
        <v>0</v>
      </c>
      <c r="Q17" s="190">
        <f>'间接费 元 '!Q17/1000</f>
        <v>0</v>
      </c>
      <c r="R17" s="188">
        <f>'间接费 元 '!R17/1000</f>
        <v>0</v>
      </c>
      <c r="S17" s="193">
        <f>'间接费 元 '!S17/1000</f>
        <v>0</v>
      </c>
      <c r="T17" s="189">
        <f>'间接费 元 '!T17/1000</f>
        <v>0</v>
      </c>
      <c r="U17" s="189">
        <f>'间接费 元 '!U17/1000</f>
        <v>0</v>
      </c>
      <c r="V17" s="189">
        <f>'间接费 元 '!V17/1000</f>
        <v>0</v>
      </c>
      <c r="W17" s="189">
        <f>'间接费 元 '!W17/1000</f>
        <v>0</v>
      </c>
      <c r="X17" s="189">
        <f>'间接费 元 '!X17/1000</f>
        <v>0</v>
      </c>
      <c r="Y17" s="189">
        <f>'间接费 元 '!Y17/1000</f>
        <v>0</v>
      </c>
      <c r="Z17" s="189">
        <f>'间接费 元 '!Z17/1000</f>
        <v>0</v>
      </c>
      <c r="AA17" s="189">
        <f>'间接费 元 '!AA17/1000</f>
        <v>0</v>
      </c>
      <c r="AB17" s="189">
        <f>'间接费 元 '!AB17/1000</f>
        <v>0</v>
      </c>
      <c r="AC17" s="189">
        <f>'间接费 元 '!AC17/1000</f>
        <v>0</v>
      </c>
      <c r="AD17" s="189">
        <f>'间接费 元 '!AD17/1000</f>
        <v>0</v>
      </c>
      <c r="AE17" s="189">
        <f>'间接费 元 '!AE17/1000</f>
        <v>0</v>
      </c>
      <c r="AF17" s="190">
        <f>'间接费 元 '!AF17/1000</f>
        <v>0</v>
      </c>
      <c r="AG17" s="192">
        <f>'间接费 元 '!AG17/1000</f>
        <v>0</v>
      </c>
      <c r="AH17" s="192">
        <f>'间接费 元 '!AH17/1000</f>
        <v>0</v>
      </c>
      <c r="AI17" s="192">
        <f t="shared" si="3"/>
        <v>0</v>
      </c>
      <c r="AJ17" s="54"/>
      <c r="AK17" s="14"/>
      <c r="AL17" s="5"/>
      <c r="AM17" s="5"/>
      <c r="AN17" s="5"/>
      <c r="AO17" s="5"/>
      <c r="AP17" s="14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</row>
    <row r="18" spans="1:260">
      <c r="A18" s="46" t="s">
        <v>508</v>
      </c>
      <c r="B18" s="207">
        <f>SUM(B16:B17)</f>
        <v>0</v>
      </c>
      <c r="C18" s="208">
        <f t="shared" ref="C18:AH18" si="6">SUM(C16:C17)</f>
        <v>0</v>
      </c>
      <c r="D18" s="208">
        <f t="shared" si="6"/>
        <v>0</v>
      </c>
      <c r="E18" s="209">
        <f t="shared" si="6"/>
        <v>0</v>
      </c>
      <c r="F18" s="207">
        <f t="shared" si="6"/>
        <v>0</v>
      </c>
      <c r="G18" s="209">
        <f t="shared" si="6"/>
        <v>0</v>
      </c>
      <c r="H18" s="207">
        <f t="shared" si="6"/>
        <v>0</v>
      </c>
      <c r="I18" s="208">
        <f t="shared" si="6"/>
        <v>0</v>
      </c>
      <c r="J18" s="208">
        <f t="shared" si="6"/>
        <v>0</v>
      </c>
      <c r="K18" s="210">
        <f t="shared" si="6"/>
        <v>0</v>
      </c>
      <c r="L18" s="208">
        <f>SUM(L16:L17)</f>
        <v>0</v>
      </c>
      <c r="M18" s="209">
        <f>SUM(M16:M17)</f>
        <v>0</v>
      </c>
      <c r="N18" s="211">
        <f t="shared" si="6"/>
        <v>0</v>
      </c>
      <c r="O18" s="207">
        <f t="shared" si="6"/>
        <v>0</v>
      </c>
      <c r="P18" s="208">
        <f t="shared" si="6"/>
        <v>0</v>
      </c>
      <c r="Q18" s="209">
        <f t="shared" si="6"/>
        <v>0</v>
      </c>
      <c r="R18" s="207">
        <f t="shared" ref="R18" si="7">SUM(R16:R17)</f>
        <v>0</v>
      </c>
      <c r="S18" s="212">
        <f t="shared" si="6"/>
        <v>0</v>
      </c>
      <c r="T18" s="208">
        <f t="shared" si="6"/>
        <v>0</v>
      </c>
      <c r="U18" s="208">
        <f t="shared" si="6"/>
        <v>0</v>
      </c>
      <c r="V18" s="208">
        <f t="shared" si="6"/>
        <v>0</v>
      </c>
      <c r="W18" s="208">
        <f t="shared" si="6"/>
        <v>0</v>
      </c>
      <c r="X18" s="208">
        <f t="shared" si="6"/>
        <v>0</v>
      </c>
      <c r="Y18" s="208">
        <f t="shared" si="6"/>
        <v>0</v>
      </c>
      <c r="Z18" s="208">
        <f t="shared" si="6"/>
        <v>0</v>
      </c>
      <c r="AA18" s="208">
        <f t="shared" si="6"/>
        <v>0</v>
      </c>
      <c r="AB18" s="208">
        <f t="shared" si="6"/>
        <v>0</v>
      </c>
      <c r="AC18" s="208">
        <f t="shared" si="6"/>
        <v>0</v>
      </c>
      <c r="AD18" s="208">
        <f t="shared" si="6"/>
        <v>0</v>
      </c>
      <c r="AE18" s="208">
        <f t="shared" si="6"/>
        <v>0</v>
      </c>
      <c r="AF18" s="209">
        <f t="shared" si="6"/>
        <v>0</v>
      </c>
      <c r="AG18" s="211">
        <f t="shared" si="6"/>
        <v>0</v>
      </c>
      <c r="AH18" s="211">
        <f t="shared" si="6"/>
        <v>0</v>
      </c>
      <c r="AI18" s="211">
        <f t="shared" si="3"/>
        <v>0</v>
      </c>
      <c r="AJ18" s="54"/>
      <c r="AK18" s="14"/>
      <c r="AL18" s="14"/>
      <c r="AM18" s="14"/>
      <c r="AN18" s="14"/>
      <c r="AO18" s="14"/>
      <c r="AP18" s="14"/>
      <c r="AQ18" s="14"/>
      <c r="AR18" s="14"/>
      <c r="AS18" s="14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</row>
    <row r="19" spans="1:260">
      <c r="A19" s="41" t="s">
        <v>506</v>
      </c>
      <c r="B19" s="182">
        <f>'间接费 元 '!B19/1000</f>
        <v>56.503879999999995</v>
      </c>
      <c r="C19" s="183">
        <f>'间接费 元 '!C19/1000</f>
        <v>119.57888</v>
      </c>
      <c r="D19" s="183">
        <f>'间接费 元 '!D19/1000</f>
        <v>157.66300000000001</v>
      </c>
      <c r="E19" s="184">
        <f>'间接费 元 '!E19/1000</f>
        <v>0</v>
      </c>
      <c r="F19" s="182">
        <f>'间接费 元 '!F19/1000</f>
        <v>142.31010999999998</v>
      </c>
      <c r="G19" s="184">
        <f>'间接费 元 '!G19/1000</f>
        <v>231.43496999999999</v>
      </c>
      <c r="H19" s="182">
        <f>'间接费 元 '!H19/1000</f>
        <v>758.49384999999995</v>
      </c>
      <c r="I19" s="183">
        <f>'间接费 元 '!I19/1000</f>
        <v>0</v>
      </c>
      <c r="J19" s="183">
        <f>'间接费 元 '!J19/1000</f>
        <v>87.614539999999991</v>
      </c>
      <c r="K19" s="185">
        <f>'间接费 元 '!K19/1000</f>
        <v>0</v>
      </c>
      <c r="L19" s="183">
        <f>'间接费 元 '!L19/1000</f>
        <v>0</v>
      </c>
      <c r="M19" s="184">
        <f>'间接费 元 '!M19/1000</f>
        <v>0</v>
      </c>
      <c r="N19" s="186">
        <f>'间接费 元 '!N19/1000</f>
        <v>0</v>
      </c>
      <c r="O19" s="182">
        <f>'间接费 元 '!O19/1000</f>
        <v>164.22699</v>
      </c>
      <c r="P19" s="183">
        <f>'间接费 元 '!P19/1000</f>
        <v>72.564250000000001</v>
      </c>
      <c r="Q19" s="184">
        <f>'间接费 元 '!Q19/1000</f>
        <v>0</v>
      </c>
      <c r="R19" s="182">
        <f>'间接费 元 '!R19/1000</f>
        <v>103.90742999999999</v>
      </c>
      <c r="S19" s="187">
        <f>'间接费 元 '!S19/1000</f>
        <v>0</v>
      </c>
      <c r="T19" s="183">
        <f>'间接费 元 '!T19/1000</f>
        <v>0</v>
      </c>
      <c r="U19" s="183">
        <f>'间接费 元 '!U19/1000</f>
        <v>101.12683</v>
      </c>
      <c r="V19" s="183">
        <f>'间接费 元 '!V19/1000</f>
        <v>0</v>
      </c>
      <c r="W19" s="183">
        <f>'间接费 元 '!W19/1000</f>
        <v>153.65181000000001</v>
      </c>
      <c r="X19" s="183">
        <f>'间接费 元 '!X19/1000</f>
        <v>41.509279999999997</v>
      </c>
      <c r="Y19" s="183">
        <f>'间接费 元 '!Y19/1000</f>
        <v>0</v>
      </c>
      <c r="Z19" s="183">
        <f>'间接费 元 '!Z19/1000</f>
        <v>234.57043999999999</v>
      </c>
      <c r="AA19" s="183">
        <f>'间接费 元 '!AA19/1000</f>
        <v>0</v>
      </c>
      <c r="AB19" s="183">
        <f>'间接费 元 '!AB19/1000</f>
        <v>163.11070000000001</v>
      </c>
      <c r="AC19" s="183">
        <f>'间接费 元 '!AC19/1000</f>
        <v>0</v>
      </c>
      <c r="AD19" s="183">
        <f>'间接费 元 '!AD19/1000</f>
        <v>0</v>
      </c>
      <c r="AE19" s="183">
        <f>'间接费 元 '!AE19/1000</f>
        <v>55.372050000000002</v>
      </c>
      <c r="AF19" s="184">
        <f>'间接费 元 '!AF19/1000</f>
        <v>0</v>
      </c>
      <c r="AG19" s="186">
        <f>'间接费 元 '!AG19/1000</f>
        <v>53.760620000000003</v>
      </c>
      <c r="AH19" s="186">
        <f>'间接费 元 '!AH19/1000</f>
        <v>181.89247999999998</v>
      </c>
      <c r="AI19" s="186">
        <f t="shared" si="3"/>
        <v>2879.2921099999999</v>
      </c>
      <c r="AJ19" s="54"/>
      <c r="AK19" s="14"/>
      <c r="AL19" s="5"/>
      <c r="AM19" s="5"/>
      <c r="AN19" s="5"/>
      <c r="AO19" s="5"/>
      <c r="AP19" s="14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</row>
    <row r="20" spans="1:260">
      <c r="A20" s="41" t="s">
        <v>507</v>
      </c>
      <c r="B20" s="182">
        <f>'间接费 元 '!B20/1000</f>
        <v>206.61799999999999</v>
      </c>
      <c r="C20" s="183">
        <f>'间接费 元 '!C20/1000</f>
        <v>74.787999999999997</v>
      </c>
      <c r="D20" s="183">
        <f>'间接费 元 '!D20/1000</f>
        <v>43.445999999999998</v>
      </c>
      <c r="E20" s="184">
        <f>'间接费 元 '!E20/1000</f>
        <v>18.561</v>
      </c>
      <c r="F20" s="182">
        <f>'间接费 元 '!F20/1000</f>
        <v>98.046999999999997</v>
      </c>
      <c r="G20" s="184">
        <f>'间接费 元 '!G20/1000</f>
        <v>84.355000000000004</v>
      </c>
      <c r="H20" s="182">
        <f>'间接费 元 '!H20/1000</f>
        <v>263.99700000000001</v>
      </c>
      <c r="I20" s="183">
        <f>'间接费 元 '!I20/1000</f>
        <v>0</v>
      </c>
      <c r="J20" s="183">
        <f>'间接费 元 '!J20/1000</f>
        <v>60.698</v>
      </c>
      <c r="K20" s="185">
        <f>'间接费 元 '!K20/1000</f>
        <v>17.713000000000001</v>
      </c>
      <c r="L20" s="183">
        <f>'间接费 元 '!L20/1000</f>
        <v>0</v>
      </c>
      <c r="M20" s="184">
        <f>'间接费 元 '!M20/1000</f>
        <v>0</v>
      </c>
      <c r="N20" s="186">
        <f>'间接费 元 '!N20/1000</f>
        <v>0</v>
      </c>
      <c r="O20" s="182">
        <f>'间接费 元 '!O20/1000</f>
        <v>135.12200000000001</v>
      </c>
      <c r="P20" s="183">
        <f>'间接费 元 '!P20/1000</f>
        <v>42.487000000000002</v>
      </c>
      <c r="Q20" s="184">
        <f>'间接费 元 '!Q20/1000</f>
        <v>5.8849999999999998</v>
      </c>
      <c r="R20" s="182">
        <f>'间接费 元 '!R20/1000</f>
        <v>19.094000000000001</v>
      </c>
      <c r="S20" s="187">
        <f>'间接费 元 '!S20/1000</f>
        <v>0</v>
      </c>
      <c r="T20" s="183">
        <f>'间接费 元 '!T20/1000</f>
        <v>128.976</v>
      </c>
      <c r="U20" s="183">
        <f>'间接费 元 '!U20/1000</f>
        <v>101.985</v>
      </c>
      <c r="V20" s="183">
        <f>'间接费 元 '!V20/1000</f>
        <v>59.118000000000002</v>
      </c>
      <c r="W20" s="183">
        <f>'间接费 元 '!W20/1000</f>
        <v>102.181</v>
      </c>
      <c r="X20" s="183">
        <f>'间接费 元 '!X20/1000</f>
        <v>0</v>
      </c>
      <c r="Y20" s="183">
        <f>'间接费 元 '!Y20/1000</f>
        <v>0</v>
      </c>
      <c r="Z20" s="183">
        <f>'间接费 元 '!Z20/1000</f>
        <v>105.217</v>
      </c>
      <c r="AA20" s="183">
        <f>'间接费 元 '!AA20/1000</f>
        <v>0</v>
      </c>
      <c r="AB20" s="183">
        <f>'间接费 元 '!AB20/1000</f>
        <v>0</v>
      </c>
      <c r="AC20" s="183">
        <f>'间接费 元 '!AC20/1000</f>
        <v>215.614</v>
      </c>
      <c r="AD20" s="183">
        <f>'间接费 元 '!AD20/1000</f>
        <v>122.55800000000001</v>
      </c>
      <c r="AE20" s="183">
        <f>'间接费 元 '!AE20/1000</f>
        <v>20.684999999999999</v>
      </c>
      <c r="AF20" s="184">
        <f>'间接费 元 '!AF20/1000</f>
        <v>0</v>
      </c>
      <c r="AG20" s="186">
        <f>'间接费 元 '!AG20/1000</f>
        <v>0</v>
      </c>
      <c r="AH20" s="186">
        <f>'间接费 元 '!AH20/1000</f>
        <v>24.55</v>
      </c>
      <c r="AI20" s="186">
        <f t="shared" si="3"/>
        <v>1951.6949999999997</v>
      </c>
      <c r="AJ20" s="54"/>
      <c r="AK20" s="14"/>
      <c r="AL20" s="5"/>
      <c r="AM20" s="5"/>
      <c r="AN20" s="5"/>
      <c r="AO20" s="5"/>
      <c r="AP20" s="14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</row>
    <row r="21" spans="1:260">
      <c r="A21" s="47" t="s">
        <v>509</v>
      </c>
      <c r="B21" s="213">
        <f>SUM(B19:B20)</f>
        <v>263.12187999999998</v>
      </c>
      <c r="C21" s="214">
        <f t="shared" ref="C21:AH21" si="8">SUM(C19:C20)</f>
        <v>194.36687999999998</v>
      </c>
      <c r="D21" s="214">
        <f t="shared" si="8"/>
        <v>201.10900000000001</v>
      </c>
      <c r="E21" s="215">
        <f t="shared" si="8"/>
        <v>18.561</v>
      </c>
      <c r="F21" s="213">
        <f t="shared" si="8"/>
        <v>240.35710999999998</v>
      </c>
      <c r="G21" s="215">
        <f t="shared" si="8"/>
        <v>315.78996999999998</v>
      </c>
      <c r="H21" s="213">
        <f t="shared" si="8"/>
        <v>1022.4908499999999</v>
      </c>
      <c r="I21" s="214">
        <f t="shared" si="8"/>
        <v>0</v>
      </c>
      <c r="J21" s="214">
        <f t="shared" si="8"/>
        <v>148.31253999999998</v>
      </c>
      <c r="K21" s="216">
        <f t="shared" si="8"/>
        <v>17.713000000000001</v>
      </c>
      <c r="L21" s="214">
        <f>SUM(L19:L20)</f>
        <v>0</v>
      </c>
      <c r="M21" s="215">
        <f>SUM(M19:M20)</f>
        <v>0</v>
      </c>
      <c r="N21" s="217">
        <f t="shared" si="8"/>
        <v>0</v>
      </c>
      <c r="O21" s="213">
        <f t="shared" si="8"/>
        <v>299.34899000000001</v>
      </c>
      <c r="P21" s="214">
        <f t="shared" si="8"/>
        <v>115.05125000000001</v>
      </c>
      <c r="Q21" s="215">
        <f t="shared" si="8"/>
        <v>5.8849999999999998</v>
      </c>
      <c r="R21" s="213">
        <f t="shared" ref="R21" si="9">SUM(R19:R20)</f>
        <v>123.00143</v>
      </c>
      <c r="S21" s="218">
        <f t="shared" si="8"/>
        <v>0</v>
      </c>
      <c r="T21" s="214">
        <f t="shared" si="8"/>
        <v>128.976</v>
      </c>
      <c r="U21" s="214">
        <f t="shared" si="8"/>
        <v>203.11183</v>
      </c>
      <c r="V21" s="214">
        <f t="shared" si="8"/>
        <v>59.118000000000002</v>
      </c>
      <c r="W21" s="214">
        <f t="shared" si="8"/>
        <v>255.83280999999999</v>
      </c>
      <c r="X21" s="214">
        <f t="shared" si="8"/>
        <v>41.509279999999997</v>
      </c>
      <c r="Y21" s="214">
        <f t="shared" si="8"/>
        <v>0</v>
      </c>
      <c r="Z21" s="214">
        <f t="shared" si="8"/>
        <v>339.78744</v>
      </c>
      <c r="AA21" s="214">
        <f t="shared" si="8"/>
        <v>0</v>
      </c>
      <c r="AB21" s="214">
        <f t="shared" si="8"/>
        <v>163.11070000000001</v>
      </c>
      <c r="AC21" s="214">
        <f t="shared" si="8"/>
        <v>215.614</v>
      </c>
      <c r="AD21" s="214">
        <f t="shared" si="8"/>
        <v>122.55800000000001</v>
      </c>
      <c r="AE21" s="214">
        <f t="shared" si="8"/>
        <v>76.057050000000004</v>
      </c>
      <c r="AF21" s="215">
        <f t="shared" si="8"/>
        <v>0</v>
      </c>
      <c r="AG21" s="217">
        <f t="shared" si="8"/>
        <v>53.760620000000003</v>
      </c>
      <c r="AH21" s="217">
        <f t="shared" si="8"/>
        <v>206.44247999999999</v>
      </c>
      <c r="AI21" s="217">
        <f t="shared" si="3"/>
        <v>4830.98711</v>
      </c>
      <c r="AJ21" s="54"/>
      <c r="AK21" s="14"/>
      <c r="AL21" s="5"/>
      <c r="AM21" s="5"/>
      <c r="AN21" s="5"/>
      <c r="AO21" s="5"/>
      <c r="AP21" s="14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</row>
    <row r="22" spans="1:260">
      <c r="A22" s="41" t="s">
        <v>69</v>
      </c>
      <c r="B22" s="182">
        <f>'间接费 元 '!B22/1000</f>
        <v>10.895280000000001</v>
      </c>
      <c r="C22" s="183">
        <f>'间接费 元 '!C22/1000</f>
        <v>7.0039999999999996</v>
      </c>
      <c r="D22" s="183">
        <f>'间接费 元 '!D22/1000</f>
        <v>0.78300000000000003</v>
      </c>
      <c r="E22" s="184">
        <f>'间接费 元 '!E22/1000</f>
        <v>0</v>
      </c>
      <c r="F22" s="182">
        <f>'间接费 元 '!F22/1000</f>
        <v>0.59499999999999997</v>
      </c>
      <c r="G22" s="184">
        <f>'间接费 元 '!G22/1000</f>
        <v>11.379280000000001</v>
      </c>
      <c r="H22" s="182">
        <f>'间接费 元 '!H22/1000</f>
        <v>4.9240000000000004</v>
      </c>
      <c r="I22" s="183">
        <f>'间接费 元 '!I22/1000</f>
        <v>0</v>
      </c>
      <c r="J22" s="183">
        <f>'间接费 元 '!J22/1000</f>
        <v>1.71</v>
      </c>
      <c r="K22" s="185">
        <f>'间接费 元 '!K22/1000</f>
        <v>1.1950000000000001</v>
      </c>
      <c r="L22" s="183">
        <f>'间接费 元 '!L22/1000</f>
        <v>0</v>
      </c>
      <c r="M22" s="184">
        <f>'间接费 元 '!M22/1000</f>
        <v>0</v>
      </c>
      <c r="N22" s="186">
        <f>'间接费 元 '!N22/1000</f>
        <v>0</v>
      </c>
      <c r="O22" s="182">
        <f>'间接费 元 '!O22/1000</f>
        <v>1.155</v>
      </c>
      <c r="P22" s="183">
        <f>'间接费 元 '!P22/1000</f>
        <v>1.8305</v>
      </c>
      <c r="Q22" s="184">
        <f>'间接费 元 '!Q22/1000</f>
        <v>0</v>
      </c>
      <c r="R22" s="182">
        <f>'间接费 元 '!R22/1000</f>
        <v>0</v>
      </c>
      <c r="S22" s="187">
        <f>'间接费 元 '!S22/1000</f>
        <v>0</v>
      </c>
      <c r="T22" s="183">
        <f>'间接费 元 '!T22/1000</f>
        <v>1.3558399999999999</v>
      </c>
      <c r="U22" s="183">
        <f>'间接费 元 '!U22/1000</f>
        <v>7.4702500000000001</v>
      </c>
      <c r="V22" s="183">
        <f>'间接费 元 '!V22/1000</f>
        <v>2.21</v>
      </c>
      <c r="W22" s="183">
        <f>'间接费 元 '!W22/1000</f>
        <v>16.911999999999999</v>
      </c>
      <c r="X22" s="183">
        <f>'间接费 元 '!X22/1000</f>
        <v>0</v>
      </c>
      <c r="Y22" s="183">
        <f>'间接费 元 '!Y22/1000</f>
        <v>0</v>
      </c>
      <c r="Z22" s="183">
        <f>'间接费 元 '!Z22/1000</f>
        <v>3.8809999999999998</v>
      </c>
      <c r="AA22" s="183">
        <f>'间接费 元 '!AA22/1000</f>
        <v>0</v>
      </c>
      <c r="AB22" s="183">
        <f>'间接费 元 '!AB22/1000</f>
        <v>0</v>
      </c>
      <c r="AC22" s="183">
        <f>'间接费 元 '!AC22/1000</f>
        <v>53.662750000000003</v>
      </c>
      <c r="AD22" s="183">
        <f>'间接费 元 '!AD22/1000</f>
        <v>6.0069999999999997</v>
      </c>
      <c r="AE22" s="183">
        <f>'间接费 元 '!AE22/1000</f>
        <v>1.1499999999999999</v>
      </c>
      <c r="AF22" s="184">
        <f>'间接费 元 '!AF22/1000</f>
        <v>0</v>
      </c>
      <c r="AG22" s="186">
        <f>'间接费 元 '!AG22/1000</f>
        <v>0</v>
      </c>
      <c r="AH22" s="186">
        <f>'间接费 元 '!AH22/1000</f>
        <v>0</v>
      </c>
      <c r="AI22" s="186">
        <f t="shared" si="3"/>
        <v>134.1199</v>
      </c>
      <c r="AJ22" s="54"/>
      <c r="AK22" s="14"/>
      <c r="AL22" s="5"/>
      <c r="AM22" s="5"/>
      <c r="AN22" s="5"/>
      <c r="AO22" s="5"/>
      <c r="AP22" s="14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</row>
    <row r="23" spans="1:260">
      <c r="A23" s="41" t="s">
        <v>510</v>
      </c>
      <c r="B23" s="182">
        <f>'间接费 元 '!B23/1000</f>
        <v>3.20614</v>
      </c>
      <c r="C23" s="183">
        <f>'间接费 元 '!C23/1000</f>
        <v>10.2128</v>
      </c>
      <c r="D23" s="183">
        <f>'间接费 元 '!D23/1000</f>
        <v>13.720360000000001</v>
      </c>
      <c r="E23" s="184">
        <f>'间接费 元 '!E23/1000</f>
        <v>0</v>
      </c>
      <c r="F23" s="182">
        <f>'间接费 元 '!F23/1000</f>
        <v>10.638440000000001</v>
      </c>
      <c r="G23" s="184">
        <f>'间接费 元 '!G23/1000</f>
        <v>28.774630000000002</v>
      </c>
      <c r="H23" s="182">
        <f>'间接费 元 '!H23/1000</f>
        <v>53.100259999999999</v>
      </c>
      <c r="I23" s="183">
        <f>'间接费 元 '!I23/1000</f>
        <v>0</v>
      </c>
      <c r="J23" s="183">
        <f>'间接费 元 '!J23/1000</f>
        <v>8.5253600000000009</v>
      </c>
      <c r="K23" s="185">
        <f>'间接费 元 '!K23/1000</f>
        <v>0</v>
      </c>
      <c r="L23" s="183">
        <f>'间接费 元 '!L23/1000</f>
        <v>0</v>
      </c>
      <c r="M23" s="184">
        <f>'间接费 元 '!M23/1000</f>
        <v>0</v>
      </c>
      <c r="N23" s="186">
        <f>'间接费 元 '!N23/1000</f>
        <v>0</v>
      </c>
      <c r="O23" s="182">
        <f>'间接费 元 '!O23/1000</f>
        <v>14.005750000000001</v>
      </c>
      <c r="P23" s="183">
        <f>'间接费 元 '!P23/1000</f>
        <v>6.83413</v>
      </c>
      <c r="Q23" s="184">
        <f>'间接费 元 '!Q23/1000</f>
        <v>0</v>
      </c>
      <c r="R23" s="182">
        <f>'间接费 元 '!R23/1000</f>
        <v>15.957660000000001</v>
      </c>
      <c r="S23" s="187">
        <f>'间接费 元 '!S23/1000</f>
        <v>0</v>
      </c>
      <c r="T23" s="183">
        <f>'间接费 元 '!T23/1000</f>
        <v>0</v>
      </c>
      <c r="U23" s="183">
        <f>'间接费 元 '!U23/1000</f>
        <v>10.550280000000001</v>
      </c>
      <c r="V23" s="183">
        <f>'间接费 元 '!V23/1000</f>
        <v>0</v>
      </c>
      <c r="W23" s="183">
        <f>'间接费 元 '!W23/1000</f>
        <v>13.471030000000001</v>
      </c>
      <c r="X23" s="183">
        <f>'间接费 元 '!X23/1000</f>
        <v>3.7123699999999999</v>
      </c>
      <c r="Y23" s="183">
        <f>'间接费 元 '!Y23/1000</f>
        <v>0</v>
      </c>
      <c r="Z23" s="183">
        <f>'间接费 元 '!Z23/1000</f>
        <v>17.76643</v>
      </c>
      <c r="AA23" s="183">
        <f>'间接费 元 '!AA23/1000</f>
        <v>0</v>
      </c>
      <c r="AB23" s="183">
        <f>'间接费 元 '!AB23/1000</f>
        <v>13.749750000000001</v>
      </c>
      <c r="AC23" s="183">
        <f>'间接费 元 '!AC23/1000</f>
        <v>0</v>
      </c>
      <c r="AD23" s="183">
        <f>'间接费 元 '!AD23/1000</f>
        <v>0</v>
      </c>
      <c r="AE23" s="183">
        <f>'间接费 元 '!AE23/1000</f>
        <v>3.7123699999999999</v>
      </c>
      <c r="AF23" s="184">
        <f>'间接费 元 '!AF23/1000</f>
        <v>0</v>
      </c>
      <c r="AG23" s="186">
        <f>'间接费 元 '!AG23/1000</f>
        <v>5.4955400000000001</v>
      </c>
      <c r="AH23" s="186">
        <f>'间接费 元 '!AH23/1000</f>
        <v>13.34592</v>
      </c>
      <c r="AI23" s="186">
        <f t="shared" si="3"/>
        <v>246.77922000000001</v>
      </c>
      <c r="AJ23" s="53"/>
      <c r="AK23" s="14"/>
      <c r="AL23" s="5"/>
      <c r="AM23" s="5"/>
      <c r="AN23" s="5"/>
      <c r="AO23" s="5"/>
      <c r="AP23" s="14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</row>
    <row r="24" spans="1:260">
      <c r="A24" s="48" t="s">
        <v>70</v>
      </c>
      <c r="B24" s="219">
        <f>'间接费 元 '!B24/1000</f>
        <v>160.53755999999998</v>
      </c>
      <c r="C24" s="220">
        <f>'间接费 元 '!C24/1000</f>
        <v>85.573539999999994</v>
      </c>
      <c r="D24" s="220">
        <f>'间接费 元 '!D24/1000</f>
        <v>54.854169999999996</v>
      </c>
      <c r="E24" s="221">
        <f>'间接费 元 '!E24/1000</f>
        <v>17.35042</v>
      </c>
      <c r="F24" s="219">
        <f>'间接费 元 '!F24/1000</f>
        <v>109.54289999999999</v>
      </c>
      <c r="G24" s="221">
        <f>'间接费 元 '!G24/1000</f>
        <v>90.068830000000005</v>
      </c>
      <c r="H24" s="219">
        <f>'间接费 元 '!H24/1000</f>
        <v>246.75214000000003</v>
      </c>
      <c r="I24" s="220">
        <f>'间接费 元 '!I24/1000</f>
        <v>0</v>
      </c>
      <c r="J24" s="220">
        <f>'间接费 元 '!J24/1000</f>
        <v>55.496650000000002</v>
      </c>
      <c r="K24" s="222">
        <f>'间接费 元 '!K24/1000</f>
        <v>52.286999999999999</v>
      </c>
      <c r="L24" s="220">
        <f>'间接费 元 '!L24/1000</f>
        <v>0</v>
      </c>
      <c r="M24" s="221">
        <f>'间接费 元 '!M24/1000</f>
        <v>0</v>
      </c>
      <c r="N24" s="223">
        <f>'间接费 元 '!N24/1000</f>
        <v>0</v>
      </c>
      <c r="O24" s="219">
        <f>'间接费 元 '!O24/1000</f>
        <v>168.06382000000002</v>
      </c>
      <c r="P24" s="220">
        <f>'间接费 元 '!P24/1000</f>
        <v>40.963999999999999</v>
      </c>
      <c r="Q24" s="221">
        <f>'间接费 元 '!Q24/1000</f>
        <v>4.5326199999999996</v>
      </c>
      <c r="R24" s="219">
        <f>'间接费 元 '!R24/1000</f>
        <v>26.50629</v>
      </c>
      <c r="S24" s="224">
        <f>'间接费 元 '!S24/1000</f>
        <v>0</v>
      </c>
      <c r="T24" s="220">
        <f>'间接费 元 '!T24/1000</f>
        <v>117.86251</v>
      </c>
      <c r="U24" s="220">
        <f>'间接费 元 '!U24/1000</f>
        <v>102.54638</v>
      </c>
      <c r="V24" s="220">
        <f>'间接费 元 '!V24/1000</f>
        <v>15.243270000000001</v>
      </c>
      <c r="W24" s="220">
        <f>'间接费 元 '!W24/1000</f>
        <v>88.351690000000005</v>
      </c>
      <c r="X24" s="220">
        <f>'间接费 元 '!X24/1000</f>
        <v>0</v>
      </c>
      <c r="Y24" s="220">
        <f>'间接费 元 '!Y24/1000</f>
        <v>0</v>
      </c>
      <c r="Z24" s="220">
        <f>'间接费 元 '!Z24/1000</f>
        <v>75.500230000000002</v>
      </c>
      <c r="AA24" s="220">
        <f>'间接费 元 '!AA24/1000</f>
        <v>0</v>
      </c>
      <c r="AB24" s="220">
        <f>'间接费 元 '!AB24/1000</f>
        <v>0</v>
      </c>
      <c r="AC24" s="220">
        <f>'间接费 元 '!AC24/1000</f>
        <v>174.84917999999999</v>
      </c>
      <c r="AD24" s="220">
        <f>'间接费 元 '!AD24/1000</f>
        <v>136.83837</v>
      </c>
      <c r="AE24" s="220">
        <f>'间接费 元 '!AE24/1000</f>
        <v>17.768509999999999</v>
      </c>
      <c r="AF24" s="221">
        <f>'间接费 元 '!AF24/1000</f>
        <v>0</v>
      </c>
      <c r="AG24" s="223">
        <f>'间接费 元 '!AG24/1000</f>
        <v>0</v>
      </c>
      <c r="AH24" s="223">
        <f>'间接费 元 '!AH24/1000</f>
        <v>21.656099999999999</v>
      </c>
      <c r="AI24" s="223">
        <f t="shared" si="3"/>
        <v>1863.14618</v>
      </c>
      <c r="AJ24" s="54"/>
      <c r="AK24" s="14"/>
      <c r="AL24" s="5"/>
      <c r="AM24" s="5"/>
      <c r="AN24" s="5"/>
      <c r="AO24" s="5"/>
      <c r="AP24" s="14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</row>
    <row r="25" spans="1:260">
      <c r="A25" s="42" t="s">
        <v>71</v>
      </c>
      <c r="B25" s="188">
        <f>'间接费 元 '!B25/1000</f>
        <v>1.02</v>
      </c>
      <c r="C25" s="189">
        <f>'间接费 元 '!C25/1000</f>
        <v>0</v>
      </c>
      <c r="D25" s="189">
        <f>'间接费 元 '!D25/1000</f>
        <v>0.18</v>
      </c>
      <c r="E25" s="190">
        <f>'间接费 元 '!E25/1000</f>
        <v>0</v>
      </c>
      <c r="F25" s="188">
        <f>'间接费 元 '!F25/1000</f>
        <v>0.48</v>
      </c>
      <c r="G25" s="190">
        <f>'间接费 元 '!G25/1000</f>
        <v>0.36</v>
      </c>
      <c r="H25" s="188">
        <f>'间接费 元 '!H25/1000</f>
        <v>0.54</v>
      </c>
      <c r="I25" s="189">
        <f>'间接费 元 '!I25/1000</f>
        <v>0</v>
      </c>
      <c r="J25" s="189">
        <f>'间接费 元 '!J25/1000</f>
        <v>0</v>
      </c>
      <c r="K25" s="191">
        <f>'间接费 元 '!K25/1000</f>
        <v>0</v>
      </c>
      <c r="L25" s="189">
        <f>'间接费 元 '!L25/1000</f>
        <v>0</v>
      </c>
      <c r="M25" s="190">
        <f>'间接费 元 '!M25/1000</f>
        <v>0</v>
      </c>
      <c r="N25" s="192">
        <f>'间接费 元 '!N25/1000</f>
        <v>0</v>
      </c>
      <c r="O25" s="188">
        <f>'间接费 元 '!O25/1000</f>
        <v>0.18</v>
      </c>
      <c r="P25" s="189">
        <f>'间接费 元 '!P25/1000</f>
        <v>0</v>
      </c>
      <c r="Q25" s="190">
        <f>'间接费 元 '!Q25/1000</f>
        <v>0</v>
      </c>
      <c r="R25" s="188">
        <f>'间接费 元 '!R25/1000</f>
        <v>0</v>
      </c>
      <c r="S25" s="193">
        <f>'间接费 元 '!S25/1000</f>
        <v>0</v>
      </c>
      <c r="T25" s="189">
        <f>'间接费 元 '!T25/1000</f>
        <v>0</v>
      </c>
      <c r="U25" s="189">
        <f>'间接费 元 '!U25/1000</f>
        <v>0</v>
      </c>
      <c r="V25" s="189">
        <f>'间接费 元 '!V25/1000</f>
        <v>0</v>
      </c>
      <c r="W25" s="189">
        <f>'间接费 元 '!W25/1000</f>
        <v>0.97</v>
      </c>
      <c r="X25" s="189">
        <f>'间接费 元 '!X25/1000</f>
        <v>0</v>
      </c>
      <c r="Y25" s="189">
        <f>'间接费 元 '!Y25/1000</f>
        <v>0</v>
      </c>
      <c r="Z25" s="189">
        <f>'间接费 元 '!Z25/1000</f>
        <v>0.36</v>
      </c>
      <c r="AA25" s="189">
        <f>'间接费 元 '!AA25/1000</f>
        <v>0</v>
      </c>
      <c r="AB25" s="189">
        <f>'间接费 元 '!AB25/1000</f>
        <v>0</v>
      </c>
      <c r="AC25" s="189">
        <f>'间接费 元 '!AC25/1000</f>
        <v>2.36</v>
      </c>
      <c r="AD25" s="189">
        <f>'间接费 元 '!AD25/1000</f>
        <v>2.2799999999999998</v>
      </c>
      <c r="AE25" s="189">
        <f>'间接费 元 '!AE25/1000</f>
        <v>0</v>
      </c>
      <c r="AF25" s="190">
        <f>'间接费 元 '!AF25/1000</f>
        <v>0</v>
      </c>
      <c r="AG25" s="192">
        <f>'间接费 元 '!AG25/1000</f>
        <v>0</v>
      </c>
      <c r="AH25" s="192">
        <f>'间接费 元 '!AH25/1000</f>
        <v>0</v>
      </c>
      <c r="AI25" s="192">
        <f t="shared" si="3"/>
        <v>8.73</v>
      </c>
      <c r="AJ25" s="54"/>
      <c r="AK25" s="14"/>
      <c r="AL25" s="5"/>
      <c r="AM25" s="5"/>
      <c r="AN25" s="5"/>
      <c r="AO25" s="5"/>
      <c r="AP25" s="14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</row>
    <row r="26" spans="1:260">
      <c r="A26" s="41" t="s">
        <v>506</v>
      </c>
      <c r="B26" s="182">
        <f>'间接费 元 '!B26/1000</f>
        <v>52.4</v>
      </c>
      <c r="C26" s="183">
        <f>'间接费 元 '!C26/1000</f>
        <v>34.6</v>
      </c>
      <c r="D26" s="183">
        <f>'间接费 元 '!D26/1000</f>
        <v>67</v>
      </c>
      <c r="E26" s="184">
        <f>'间接费 元 '!E26/1000</f>
        <v>0</v>
      </c>
      <c r="F26" s="182">
        <f>'间接费 元 '!F26/1000</f>
        <v>81</v>
      </c>
      <c r="G26" s="184">
        <f>'间接费 元 '!G26/1000</f>
        <v>99</v>
      </c>
      <c r="H26" s="182">
        <f>'间接费 元 '!H26/1000</f>
        <v>319.3</v>
      </c>
      <c r="I26" s="183">
        <f>'间接费 元 '!I26/1000</f>
        <v>0</v>
      </c>
      <c r="J26" s="183">
        <f>'间接费 元 '!J26/1000</f>
        <v>47.7</v>
      </c>
      <c r="K26" s="185">
        <f>'间接费 元 '!K26/1000</f>
        <v>0</v>
      </c>
      <c r="L26" s="183">
        <f>'间接费 元 '!L26/1000</f>
        <v>0</v>
      </c>
      <c r="M26" s="184">
        <f>'间接费 元 '!M26/1000</f>
        <v>0</v>
      </c>
      <c r="N26" s="186">
        <f>'间接费 元 '!N26/1000</f>
        <v>0</v>
      </c>
      <c r="O26" s="182">
        <f>'间接费 元 '!O26/1000</f>
        <v>87.4</v>
      </c>
      <c r="P26" s="183">
        <f>'间接费 元 '!P26/1000</f>
        <v>27.6</v>
      </c>
      <c r="Q26" s="184">
        <f>'间接费 元 '!Q26/1000</f>
        <v>0</v>
      </c>
      <c r="R26" s="182">
        <f>'间接费 元 '!R26/1000</f>
        <v>60</v>
      </c>
      <c r="S26" s="187">
        <f>'间接费 元 '!S26/1000</f>
        <v>0</v>
      </c>
      <c r="T26" s="183">
        <f>'间接费 元 '!T26/1000</f>
        <v>0</v>
      </c>
      <c r="U26" s="183">
        <f>'间接费 元 '!U26/1000</f>
        <v>63</v>
      </c>
      <c r="V26" s="183">
        <f>'间接费 元 '!V26/1000</f>
        <v>0</v>
      </c>
      <c r="W26" s="183">
        <f>'间接费 元 '!W26/1000</f>
        <v>70</v>
      </c>
      <c r="X26" s="183">
        <f>'间接费 元 '!X26/1000</f>
        <v>17</v>
      </c>
      <c r="Y26" s="183">
        <f>'间接费 元 '!Y26/1000</f>
        <v>0</v>
      </c>
      <c r="Z26" s="183">
        <f>'间接费 元 '!Z26/1000</f>
        <v>108</v>
      </c>
      <c r="AA26" s="183">
        <f>'间接费 元 '!AA26/1000</f>
        <v>0</v>
      </c>
      <c r="AB26" s="183">
        <f>'间接费 元 '!AB26/1000</f>
        <v>115</v>
      </c>
      <c r="AC26" s="183">
        <f>'间接费 元 '!AC26/1000</f>
        <v>0</v>
      </c>
      <c r="AD26" s="183">
        <f>'间接费 元 '!AD26/1000</f>
        <v>0</v>
      </c>
      <c r="AE26" s="183">
        <f>'间接费 元 '!AE26/1000</f>
        <v>25</v>
      </c>
      <c r="AF26" s="184">
        <f>'间接费 元 '!AF26/1000</f>
        <v>0</v>
      </c>
      <c r="AG26" s="186">
        <f>'间接费 元 '!AG26/1000</f>
        <v>0</v>
      </c>
      <c r="AH26" s="186">
        <f>'间接费 元 '!AH26/1000</f>
        <v>100</v>
      </c>
      <c r="AI26" s="186">
        <f t="shared" si="3"/>
        <v>1374</v>
      </c>
      <c r="AJ26" s="53"/>
      <c r="AK26" s="14"/>
      <c r="AL26" s="5"/>
      <c r="AM26" s="5"/>
      <c r="AN26" s="5"/>
      <c r="AO26" s="5"/>
      <c r="AP26" s="14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</row>
    <row r="27" spans="1:260">
      <c r="A27" s="41" t="s">
        <v>507</v>
      </c>
      <c r="B27" s="182">
        <f>'间接费 元 '!B27/1000</f>
        <v>42.035730000000001</v>
      </c>
      <c r="C27" s="183">
        <f>'间接费 元 '!C27/1000</f>
        <v>33.404629999999997</v>
      </c>
      <c r="D27" s="183">
        <f>'间接费 元 '!D27/1000</f>
        <v>66.699300000000008</v>
      </c>
      <c r="E27" s="184">
        <f>'间接费 元 '!E27/1000</f>
        <v>1.88002</v>
      </c>
      <c r="F27" s="182">
        <f>'间接费 元 '!F27/1000</f>
        <v>0.22595999999999999</v>
      </c>
      <c r="G27" s="184">
        <f>'间接费 元 '!G27/1000</f>
        <v>33.535989999999998</v>
      </c>
      <c r="H27" s="182">
        <f>'间接费 元 '!H27/1000</f>
        <v>39.638949999999994</v>
      </c>
      <c r="I27" s="183">
        <f>'间接费 元 '!I27/1000</f>
        <v>0</v>
      </c>
      <c r="J27" s="183">
        <f>'间接费 元 '!J27/1000</f>
        <v>19.242740000000001</v>
      </c>
      <c r="K27" s="185">
        <f>'间接费 元 '!K27/1000</f>
        <v>-5.3238900000000005</v>
      </c>
      <c r="L27" s="183">
        <f>'间接费 元 '!L27/1000</f>
        <v>0</v>
      </c>
      <c r="M27" s="184">
        <f>'间接费 元 '!M27/1000</f>
        <v>0</v>
      </c>
      <c r="N27" s="186">
        <f>'间接费 元 '!N27/1000</f>
        <v>0</v>
      </c>
      <c r="O27" s="182">
        <f>'间接费 元 '!O27/1000</f>
        <v>16.517379999999999</v>
      </c>
      <c r="P27" s="183">
        <f>'间接费 元 '!P27/1000</f>
        <v>12.907799999999998</v>
      </c>
      <c r="Q27" s="184">
        <f>'间接费 元 '!Q27/1000</f>
        <v>-1.33</v>
      </c>
      <c r="R27" s="182">
        <f>'间接费 元 '!R27/1000</f>
        <v>-6.7586300000000001</v>
      </c>
      <c r="S27" s="187">
        <f>'间接费 元 '!S27/1000</f>
        <v>0</v>
      </c>
      <c r="T27" s="183">
        <f>'间接费 元 '!T27/1000</f>
        <v>19.546779999999998</v>
      </c>
      <c r="U27" s="183">
        <f>'间接费 元 '!U27/1000</f>
        <v>18.404499999999999</v>
      </c>
      <c r="V27" s="183">
        <f>'间接费 元 '!V27/1000</f>
        <v>110.99045</v>
      </c>
      <c r="W27" s="183">
        <f>'间接费 元 '!W27/1000</f>
        <v>23.6508</v>
      </c>
      <c r="X27" s="183">
        <f>'间接费 元 '!X27/1000</f>
        <v>0</v>
      </c>
      <c r="Y27" s="183">
        <f>'间接费 元 '!Y27/1000</f>
        <v>0</v>
      </c>
      <c r="Z27" s="183">
        <f>'间接费 元 '!Z27/1000</f>
        <v>67.067490000000006</v>
      </c>
      <c r="AA27" s="183">
        <f>'间接费 元 '!AA27/1000</f>
        <v>0</v>
      </c>
      <c r="AB27" s="183">
        <f>'间接费 元 '!AB27/1000</f>
        <v>0</v>
      </c>
      <c r="AC27" s="183">
        <f>'间接费 元 '!AC27/1000</f>
        <v>106.49910000000001</v>
      </c>
      <c r="AD27" s="183">
        <f>'间接费 元 '!AD27/1000</f>
        <v>23.877189999999999</v>
      </c>
      <c r="AE27" s="183">
        <f>'间接费 元 '!AE27/1000</f>
        <v>5.12805</v>
      </c>
      <c r="AF27" s="184">
        <f>'间接费 元 '!AF27/1000</f>
        <v>0</v>
      </c>
      <c r="AG27" s="186">
        <f>'间接费 元 '!AG27/1000</f>
        <v>0</v>
      </c>
      <c r="AH27" s="186">
        <f>'间接费 元 '!AH27/1000</f>
        <v>68.131050000000002</v>
      </c>
      <c r="AI27" s="186">
        <f t="shared" si="3"/>
        <v>695.97139000000004</v>
      </c>
      <c r="AJ27" s="54"/>
      <c r="AK27" s="14"/>
      <c r="AL27" s="5"/>
      <c r="AM27" s="5"/>
      <c r="AN27" s="5"/>
      <c r="AO27" s="5"/>
      <c r="AP27" s="14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</row>
    <row r="28" spans="1:260">
      <c r="A28" s="47" t="s">
        <v>511</v>
      </c>
      <c r="B28" s="213">
        <f>SUM(B26:B27)</f>
        <v>94.435730000000007</v>
      </c>
      <c r="C28" s="214">
        <f t="shared" ref="C28:AH28" si="10">SUM(C26:C27)</f>
        <v>68.004629999999992</v>
      </c>
      <c r="D28" s="214">
        <f t="shared" si="10"/>
        <v>133.69929999999999</v>
      </c>
      <c r="E28" s="215">
        <f t="shared" si="10"/>
        <v>1.88002</v>
      </c>
      <c r="F28" s="213">
        <f t="shared" si="10"/>
        <v>81.225960000000001</v>
      </c>
      <c r="G28" s="215">
        <f t="shared" si="10"/>
        <v>132.53599</v>
      </c>
      <c r="H28" s="213">
        <f t="shared" si="10"/>
        <v>358.93894999999998</v>
      </c>
      <c r="I28" s="214">
        <f t="shared" si="10"/>
        <v>0</v>
      </c>
      <c r="J28" s="214">
        <f t="shared" si="10"/>
        <v>66.942740000000001</v>
      </c>
      <c r="K28" s="216">
        <f t="shared" si="10"/>
        <v>-5.3238900000000005</v>
      </c>
      <c r="L28" s="214">
        <f t="shared" si="10"/>
        <v>0</v>
      </c>
      <c r="M28" s="215">
        <f t="shared" si="10"/>
        <v>0</v>
      </c>
      <c r="N28" s="217">
        <f t="shared" si="10"/>
        <v>0</v>
      </c>
      <c r="O28" s="213">
        <f t="shared" si="10"/>
        <v>103.91738000000001</v>
      </c>
      <c r="P28" s="214">
        <f t="shared" si="10"/>
        <v>40.507800000000003</v>
      </c>
      <c r="Q28" s="215">
        <f t="shared" si="10"/>
        <v>-1.33</v>
      </c>
      <c r="R28" s="213">
        <f t="shared" ref="R28" si="11">SUM(R26:R27)</f>
        <v>53.241370000000003</v>
      </c>
      <c r="S28" s="218">
        <f t="shared" si="10"/>
        <v>0</v>
      </c>
      <c r="T28" s="214">
        <f t="shared" si="10"/>
        <v>19.546779999999998</v>
      </c>
      <c r="U28" s="214">
        <f t="shared" si="10"/>
        <v>81.404499999999999</v>
      </c>
      <c r="V28" s="214">
        <f t="shared" si="10"/>
        <v>110.99045</v>
      </c>
      <c r="W28" s="214">
        <f t="shared" si="10"/>
        <v>93.650800000000004</v>
      </c>
      <c r="X28" s="214">
        <f t="shared" si="10"/>
        <v>17</v>
      </c>
      <c r="Y28" s="214">
        <f t="shared" si="10"/>
        <v>0</v>
      </c>
      <c r="Z28" s="214">
        <f t="shared" si="10"/>
        <v>175.06749000000002</v>
      </c>
      <c r="AA28" s="214">
        <f t="shared" si="10"/>
        <v>0</v>
      </c>
      <c r="AB28" s="214">
        <f t="shared" si="10"/>
        <v>115</v>
      </c>
      <c r="AC28" s="214">
        <f t="shared" si="10"/>
        <v>106.49910000000001</v>
      </c>
      <c r="AD28" s="214">
        <f t="shared" si="10"/>
        <v>23.877189999999999</v>
      </c>
      <c r="AE28" s="214">
        <f t="shared" si="10"/>
        <v>30.128050000000002</v>
      </c>
      <c r="AF28" s="215">
        <f t="shared" si="10"/>
        <v>0</v>
      </c>
      <c r="AG28" s="217">
        <f t="shared" si="10"/>
        <v>0</v>
      </c>
      <c r="AH28" s="217">
        <f t="shared" si="10"/>
        <v>168.13105000000002</v>
      </c>
      <c r="AI28" s="217">
        <f t="shared" si="3"/>
        <v>2069.9713899999997</v>
      </c>
      <c r="AJ28" s="54"/>
      <c r="AK28" s="14"/>
      <c r="AL28" s="5"/>
      <c r="AM28" s="5"/>
      <c r="AN28" s="5"/>
      <c r="AO28" s="5"/>
      <c r="AP28" s="14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</row>
    <row r="29" spans="1:260">
      <c r="A29" s="41" t="s">
        <v>506</v>
      </c>
      <c r="B29" s="182">
        <f>'间接费 元 '!B29/1000</f>
        <v>53.72</v>
      </c>
      <c r="C29" s="183">
        <f>'间接费 元 '!C29/1000</f>
        <v>35.549999999999997</v>
      </c>
      <c r="D29" s="183">
        <f>'间接费 元 '!D29/1000</f>
        <v>68.73</v>
      </c>
      <c r="E29" s="184">
        <f>'间接费 元 '!E29/1000</f>
        <v>0</v>
      </c>
      <c r="F29" s="182">
        <f>'间接费 元 '!F29/1000</f>
        <v>113.4</v>
      </c>
      <c r="G29" s="184">
        <f>'间接费 元 '!G29/1000</f>
        <v>138.6</v>
      </c>
      <c r="H29" s="182">
        <f>'间接费 元 '!H29/1000</f>
        <v>302.76</v>
      </c>
      <c r="I29" s="183">
        <f>'间接费 元 '!I29/1000</f>
        <v>0</v>
      </c>
      <c r="J29" s="183">
        <f>'间接费 元 '!J29/1000</f>
        <v>45.24</v>
      </c>
      <c r="K29" s="185">
        <f>'间接费 元 '!K29/1000</f>
        <v>0</v>
      </c>
      <c r="L29" s="183">
        <f>'间接费 元 '!L29/1000</f>
        <v>0</v>
      </c>
      <c r="M29" s="184">
        <f>'间接费 元 '!M29/1000</f>
        <v>0</v>
      </c>
      <c r="N29" s="186">
        <f>'间接费 元 '!N29/1000</f>
        <v>0</v>
      </c>
      <c r="O29" s="182">
        <f>'间接费 元 '!O29/1000</f>
        <v>66.88</v>
      </c>
      <c r="P29" s="183">
        <f>'间接费 元 '!P29/1000</f>
        <v>21.12</v>
      </c>
      <c r="Q29" s="184">
        <f>'间接费 元 '!Q29/1000</f>
        <v>0</v>
      </c>
      <c r="R29" s="182">
        <f>'间接费 元 '!R29/1000</f>
        <v>55</v>
      </c>
      <c r="S29" s="187">
        <f>'间接费 元 '!S29/1000</f>
        <v>0</v>
      </c>
      <c r="T29" s="183">
        <f>'间接费 元 '!T29/1000</f>
        <v>0</v>
      </c>
      <c r="U29" s="183">
        <f>'间接费 元 '!U29/1000</f>
        <v>60</v>
      </c>
      <c r="V29" s="183">
        <f>'间接费 元 '!V29/1000</f>
        <v>0</v>
      </c>
      <c r="W29" s="183">
        <f>'间接费 元 '!W29/1000</f>
        <v>90</v>
      </c>
      <c r="X29" s="183">
        <f>'间接费 元 '!X29/1000</f>
        <v>20</v>
      </c>
      <c r="Y29" s="183">
        <f>'间接费 元 '!Y29/1000</f>
        <v>0</v>
      </c>
      <c r="Z29" s="183">
        <f>'间接费 元 '!Z29/1000</f>
        <v>150</v>
      </c>
      <c r="AA29" s="183">
        <f>'间接费 元 '!AA29/1000</f>
        <v>0</v>
      </c>
      <c r="AB29" s="183">
        <f>'间接费 元 '!AB29/1000</f>
        <v>176</v>
      </c>
      <c r="AC29" s="183">
        <f>'间接费 元 '!AC29/1000</f>
        <v>0</v>
      </c>
      <c r="AD29" s="183">
        <f>'间接费 元 '!AD29/1000</f>
        <v>0</v>
      </c>
      <c r="AE29" s="183">
        <f>'间接费 元 '!AE29/1000</f>
        <v>20</v>
      </c>
      <c r="AF29" s="184">
        <f>'间接费 元 '!AF29/1000</f>
        <v>0</v>
      </c>
      <c r="AG29" s="186">
        <f>'间接费 元 '!AG29/1000</f>
        <v>0</v>
      </c>
      <c r="AH29" s="186">
        <f>'间接费 元 '!AH29/1000</f>
        <v>115</v>
      </c>
      <c r="AI29" s="186">
        <f t="shared" si="3"/>
        <v>1532</v>
      </c>
      <c r="AJ29" s="54"/>
      <c r="AK29" s="14"/>
      <c r="AL29" s="5"/>
      <c r="AM29" s="5"/>
      <c r="AN29" s="5"/>
      <c r="AO29" s="5"/>
      <c r="AP29" s="14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</row>
    <row r="30" spans="1:260">
      <c r="A30" s="41" t="s">
        <v>507</v>
      </c>
      <c r="B30" s="182">
        <f>'间接费 元 '!B30/1000</f>
        <v>-19.461830000000003</v>
      </c>
      <c r="C30" s="183">
        <f>'间接费 元 '!C30/1000</f>
        <v>-8.1719399999999993</v>
      </c>
      <c r="D30" s="183">
        <f>'间接费 元 '!D30/1000</f>
        <v>-3.65218</v>
      </c>
      <c r="E30" s="184">
        <f>'间接费 元 '!E30/1000</f>
        <v>-2.4756</v>
      </c>
      <c r="F30" s="182">
        <f>'间接费 元 '!F30/1000</f>
        <v>-27.764900000000001</v>
      </c>
      <c r="G30" s="184">
        <f>'间接费 元 '!G30/1000</f>
        <v>-8.5968199999999992</v>
      </c>
      <c r="H30" s="182">
        <f>'间接费 元 '!H30/1000</f>
        <v>-41.322669999999995</v>
      </c>
      <c r="I30" s="183">
        <f>'间接费 元 '!I30/1000</f>
        <v>0</v>
      </c>
      <c r="J30" s="183">
        <f>'间接费 元 '!J30/1000</f>
        <v>-8.95716</v>
      </c>
      <c r="K30" s="185">
        <f>'间接费 元 '!K30/1000</f>
        <v>-5.5677399999999997</v>
      </c>
      <c r="L30" s="183">
        <f>'间接费 元 '!L30/1000</f>
        <v>0</v>
      </c>
      <c r="M30" s="184">
        <f>'间接费 元 '!M30/1000</f>
        <v>0</v>
      </c>
      <c r="N30" s="186">
        <f>'间接费 元 '!N30/1000</f>
        <v>0</v>
      </c>
      <c r="O30" s="182">
        <f>'间接费 元 '!O30/1000</f>
        <v>-27.26566</v>
      </c>
      <c r="P30" s="183">
        <f>'间接费 元 '!P30/1000</f>
        <v>-8.4411200000000015</v>
      </c>
      <c r="Q30" s="184">
        <f>'间接费 元 '!Q30/1000</f>
        <v>-1.59598</v>
      </c>
      <c r="R30" s="182">
        <f>'间接费 元 '!R30/1000</f>
        <v>-6.3842799999999995</v>
      </c>
      <c r="S30" s="187">
        <f>'间接费 元 '!S30/1000</f>
        <v>0</v>
      </c>
      <c r="T30" s="183">
        <f>'间接费 元 '!T30/1000</f>
        <v>-30</v>
      </c>
      <c r="U30" s="183">
        <f>'间接费 元 '!U30/1000</f>
        <v>-11.568350000000001</v>
      </c>
      <c r="V30" s="183">
        <f>'间接费 元 '!V30/1000</f>
        <v>6.0985200000000006</v>
      </c>
      <c r="W30" s="183">
        <f>'间接费 元 '!W30/1000</f>
        <v>-8.5191400000000002</v>
      </c>
      <c r="X30" s="183">
        <f>'间接费 元 '!X30/1000</f>
        <v>0</v>
      </c>
      <c r="Y30" s="183">
        <f>'间接费 元 '!Y30/1000</f>
        <v>0</v>
      </c>
      <c r="Z30" s="183">
        <f>'间接费 元 '!Z30/1000</f>
        <v>-3.3689100000000001</v>
      </c>
      <c r="AA30" s="183">
        <f>'间接费 元 '!AA30/1000</f>
        <v>0</v>
      </c>
      <c r="AB30" s="183">
        <f>'间接费 元 '!AB30/1000</f>
        <v>0</v>
      </c>
      <c r="AC30" s="183">
        <f>'间接费 元 '!AC30/1000</f>
        <v>-3.9898899999999999</v>
      </c>
      <c r="AD30" s="183">
        <f>'间接费 元 '!AD30/1000</f>
        <v>-12.47275</v>
      </c>
      <c r="AE30" s="183">
        <f>'间接费 元 '!AE30/1000</f>
        <v>-3.7314499999999997</v>
      </c>
      <c r="AF30" s="184">
        <f>'间接费 元 '!AF30/1000</f>
        <v>0</v>
      </c>
      <c r="AG30" s="186">
        <f>'间接费 元 '!AG30/1000</f>
        <v>0</v>
      </c>
      <c r="AH30" s="186">
        <f>'间接费 元 '!AH30/1000</f>
        <v>1.37581</v>
      </c>
      <c r="AI30" s="186">
        <f t="shared" si="3"/>
        <v>-235.83403999999996</v>
      </c>
      <c r="AJ30" s="54"/>
      <c r="AK30" s="14"/>
      <c r="AL30" s="5"/>
      <c r="AM30" s="5"/>
      <c r="AN30" s="5"/>
      <c r="AO30" s="5"/>
      <c r="AP30" s="14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</row>
    <row r="31" spans="1:260" ht="14.25" thickBot="1">
      <c r="A31" s="49" t="s">
        <v>512</v>
      </c>
      <c r="B31" s="225">
        <f>SUM(B29:B30)</f>
        <v>34.258169999999993</v>
      </c>
      <c r="C31" s="226">
        <f t="shared" ref="C31:AH31" si="12">SUM(C29:C30)</f>
        <v>27.378059999999998</v>
      </c>
      <c r="D31" s="226">
        <f t="shared" si="12"/>
        <v>65.077820000000003</v>
      </c>
      <c r="E31" s="227">
        <f t="shared" si="12"/>
        <v>-2.4756</v>
      </c>
      <c r="F31" s="225">
        <f t="shared" si="12"/>
        <v>85.635100000000008</v>
      </c>
      <c r="G31" s="227">
        <f t="shared" si="12"/>
        <v>130.00317999999999</v>
      </c>
      <c r="H31" s="225">
        <f t="shared" si="12"/>
        <v>261.43732999999997</v>
      </c>
      <c r="I31" s="226">
        <f t="shared" si="12"/>
        <v>0</v>
      </c>
      <c r="J31" s="226">
        <f t="shared" si="12"/>
        <v>36.28284</v>
      </c>
      <c r="K31" s="228">
        <f t="shared" si="12"/>
        <v>-5.5677399999999997</v>
      </c>
      <c r="L31" s="226">
        <f t="shared" si="12"/>
        <v>0</v>
      </c>
      <c r="M31" s="227">
        <f t="shared" si="12"/>
        <v>0</v>
      </c>
      <c r="N31" s="229">
        <f t="shared" si="12"/>
        <v>0</v>
      </c>
      <c r="O31" s="225">
        <f t="shared" si="12"/>
        <v>39.614339999999999</v>
      </c>
      <c r="P31" s="226">
        <f t="shared" si="12"/>
        <v>12.678879999999999</v>
      </c>
      <c r="Q31" s="227">
        <f t="shared" si="12"/>
        <v>-1.59598</v>
      </c>
      <c r="R31" s="225">
        <f t="shared" ref="R31" si="13">SUM(R29:R30)</f>
        <v>48.615720000000003</v>
      </c>
      <c r="S31" s="230">
        <f t="shared" si="12"/>
        <v>0</v>
      </c>
      <c r="T31" s="226">
        <f t="shared" si="12"/>
        <v>-30</v>
      </c>
      <c r="U31" s="226">
        <f t="shared" si="12"/>
        <v>48.431649999999998</v>
      </c>
      <c r="V31" s="226">
        <f t="shared" si="12"/>
        <v>6.0985200000000006</v>
      </c>
      <c r="W31" s="226">
        <f t="shared" si="12"/>
        <v>81.480860000000007</v>
      </c>
      <c r="X31" s="226">
        <f t="shared" si="12"/>
        <v>20</v>
      </c>
      <c r="Y31" s="226">
        <f t="shared" si="12"/>
        <v>0</v>
      </c>
      <c r="Z31" s="226">
        <f t="shared" si="12"/>
        <v>146.63109</v>
      </c>
      <c r="AA31" s="226">
        <f t="shared" si="12"/>
        <v>0</v>
      </c>
      <c r="AB31" s="226">
        <f t="shared" si="12"/>
        <v>176</v>
      </c>
      <c r="AC31" s="226">
        <f t="shared" si="12"/>
        <v>-3.9898899999999999</v>
      </c>
      <c r="AD31" s="226">
        <f t="shared" si="12"/>
        <v>-12.47275</v>
      </c>
      <c r="AE31" s="226">
        <f t="shared" si="12"/>
        <v>16.268550000000001</v>
      </c>
      <c r="AF31" s="227">
        <f t="shared" si="12"/>
        <v>0</v>
      </c>
      <c r="AG31" s="229">
        <f t="shared" si="12"/>
        <v>0</v>
      </c>
      <c r="AH31" s="229">
        <f t="shared" si="12"/>
        <v>116.37581</v>
      </c>
      <c r="AI31" s="229">
        <f t="shared" si="3"/>
        <v>1296.1659599999998</v>
      </c>
      <c r="AJ31" s="54"/>
      <c r="AK31" s="14"/>
      <c r="AL31" s="5"/>
      <c r="AM31" s="5"/>
      <c r="AN31" s="5"/>
      <c r="AO31" s="5"/>
      <c r="AP31" s="14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</row>
    <row r="32" spans="1:260" ht="15" thickBot="1">
      <c r="A32" s="50" t="s">
        <v>72</v>
      </c>
      <c r="B32" s="168">
        <f>SUM(B31,B28,B25,B24,B23,B22,B21)</f>
        <v>567.47475999999995</v>
      </c>
      <c r="C32" s="169">
        <f t="shared" ref="C32:AH32" si="14">SUM(C31,C28,C25,C24,C23,C22,C21)</f>
        <v>392.53990999999996</v>
      </c>
      <c r="D32" s="169">
        <f t="shared" si="14"/>
        <v>469.42365000000007</v>
      </c>
      <c r="E32" s="170">
        <f t="shared" si="14"/>
        <v>35.315840000000001</v>
      </c>
      <c r="F32" s="168">
        <f t="shared" si="14"/>
        <v>528.47451000000001</v>
      </c>
      <c r="G32" s="171">
        <f t="shared" si="14"/>
        <v>708.91188</v>
      </c>
      <c r="H32" s="168">
        <f t="shared" si="14"/>
        <v>1948.1835299999998</v>
      </c>
      <c r="I32" s="169">
        <f t="shared" si="14"/>
        <v>0</v>
      </c>
      <c r="J32" s="169">
        <f t="shared" si="14"/>
        <v>317.27012999999999</v>
      </c>
      <c r="K32" s="172">
        <f t="shared" si="14"/>
        <v>60.303370000000001</v>
      </c>
      <c r="L32" s="169">
        <f t="shared" si="14"/>
        <v>0</v>
      </c>
      <c r="M32" s="171">
        <f t="shared" si="14"/>
        <v>0</v>
      </c>
      <c r="N32" s="173">
        <f t="shared" si="14"/>
        <v>0</v>
      </c>
      <c r="O32" s="168">
        <f t="shared" si="14"/>
        <v>626.28528000000006</v>
      </c>
      <c r="P32" s="169">
        <f t="shared" si="14"/>
        <v>217.86655999999999</v>
      </c>
      <c r="Q32" s="171">
        <f t="shared" si="14"/>
        <v>7.4916399999999994</v>
      </c>
      <c r="R32" s="168">
        <f t="shared" ref="R32" si="15">SUM(R31,R28,R25,R24,R23,R22,R21)</f>
        <v>267.32247000000001</v>
      </c>
      <c r="S32" s="174">
        <f t="shared" si="14"/>
        <v>0</v>
      </c>
      <c r="T32" s="169">
        <f t="shared" si="14"/>
        <v>237.74113</v>
      </c>
      <c r="U32" s="169">
        <f t="shared" si="14"/>
        <v>453.51489000000004</v>
      </c>
      <c r="V32" s="169">
        <f t="shared" si="14"/>
        <v>193.66023999999999</v>
      </c>
      <c r="W32" s="169">
        <f t="shared" si="14"/>
        <v>550.66918999999996</v>
      </c>
      <c r="X32" s="169">
        <f t="shared" si="14"/>
        <v>82.221649999999997</v>
      </c>
      <c r="Y32" s="169">
        <f t="shared" si="14"/>
        <v>0</v>
      </c>
      <c r="Z32" s="169">
        <f t="shared" si="14"/>
        <v>758.99368000000004</v>
      </c>
      <c r="AA32" s="169">
        <f t="shared" si="14"/>
        <v>0</v>
      </c>
      <c r="AB32" s="169">
        <f t="shared" si="14"/>
        <v>467.86045000000001</v>
      </c>
      <c r="AC32" s="169">
        <f t="shared" si="14"/>
        <v>548.99513999999999</v>
      </c>
      <c r="AD32" s="169">
        <f t="shared" si="14"/>
        <v>279.08780999999999</v>
      </c>
      <c r="AE32" s="169">
        <f t="shared" si="14"/>
        <v>145.08453</v>
      </c>
      <c r="AF32" s="171">
        <f t="shared" si="14"/>
        <v>0</v>
      </c>
      <c r="AG32" s="173">
        <f t="shared" si="14"/>
        <v>59.256160000000001</v>
      </c>
      <c r="AH32" s="173">
        <f t="shared" si="14"/>
        <v>525.95136000000002</v>
      </c>
      <c r="AI32" s="173">
        <f t="shared" si="3"/>
        <v>10449.899760000004</v>
      </c>
      <c r="AJ32" s="54"/>
      <c r="AK32" s="14"/>
      <c r="AL32" s="5"/>
      <c r="AM32" s="5"/>
      <c r="AN32" s="5"/>
      <c r="AO32" s="5"/>
      <c r="AP32" s="14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</row>
    <row r="33" spans="1:260">
      <c r="A33" s="41" t="s">
        <v>73</v>
      </c>
      <c r="B33" s="182">
        <f>'间接费 元 '!B33/1000</f>
        <v>0</v>
      </c>
      <c r="C33" s="183">
        <f>'间接费 元 '!C33/1000</f>
        <v>8.5339999999999999E-2</v>
      </c>
      <c r="D33" s="183">
        <f>'间接费 元 '!D33/1000</f>
        <v>0</v>
      </c>
      <c r="E33" s="184">
        <f>'间接费 元 '!E33/1000</f>
        <v>0</v>
      </c>
      <c r="F33" s="182">
        <f>'间接费 元 '!F33/1000</f>
        <v>0</v>
      </c>
      <c r="G33" s="184">
        <f>'间接费 元 '!G33/1000</f>
        <v>0.37172000000000005</v>
      </c>
      <c r="H33" s="182">
        <f>'间接费 元 '!H33/1000</f>
        <v>0</v>
      </c>
      <c r="I33" s="183">
        <f>'间接费 元 '!I33/1000</f>
        <v>0</v>
      </c>
      <c r="J33" s="183">
        <f>'间接费 元 '!J33/1000</f>
        <v>0</v>
      </c>
      <c r="K33" s="185">
        <f>'间接费 元 '!K33/1000</f>
        <v>0</v>
      </c>
      <c r="L33" s="183">
        <f>'间接费 元 '!L33/1000</f>
        <v>0</v>
      </c>
      <c r="M33" s="184">
        <f>'间接费 元 '!M33/1000</f>
        <v>0</v>
      </c>
      <c r="N33" s="186">
        <f>'间接费 元 '!N33/1000</f>
        <v>0</v>
      </c>
      <c r="O33" s="182">
        <f>'间接费 元 '!O33/1000</f>
        <v>4.5411000000000001</v>
      </c>
      <c r="P33" s="183">
        <f>'间接费 元 '!P33/1000</f>
        <v>2.8187699999999998</v>
      </c>
      <c r="Q33" s="184">
        <f>'间接费 元 '!Q33/1000</f>
        <v>0</v>
      </c>
      <c r="R33" s="182">
        <f>'间接费 元 '!R33/1000</f>
        <v>0</v>
      </c>
      <c r="S33" s="187">
        <f>'间接费 元 '!S33/1000</f>
        <v>0</v>
      </c>
      <c r="T33" s="183">
        <f>'间接费 元 '!T33/1000</f>
        <v>0</v>
      </c>
      <c r="U33" s="183">
        <f>'间接费 元 '!U33/1000</f>
        <v>4.9563600000000001</v>
      </c>
      <c r="V33" s="183">
        <f>'间接费 元 '!V33/1000</f>
        <v>5.2454999999999998</v>
      </c>
      <c r="W33" s="183">
        <f>'间接费 元 '!W33/1000</f>
        <v>0</v>
      </c>
      <c r="X33" s="183">
        <f>'间接费 元 '!X33/1000</f>
        <v>0</v>
      </c>
      <c r="Y33" s="183">
        <f>'间接费 元 '!Y33/1000</f>
        <v>0</v>
      </c>
      <c r="Z33" s="183">
        <f>'间接费 元 '!Z33/1000</f>
        <v>9.9709099999999999</v>
      </c>
      <c r="AA33" s="183">
        <f>'间接费 元 '!AA33/1000</f>
        <v>0</v>
      </c>
      <c r="AB33" s="183">
        <f>'间接费 元 '!AB33/1000</f>
        <v>0</v>
      </c>
      <c r="AC33" s="183">
        <f>'间接费 元 '!AC33/1000</f>
        <v>17.89845</v>
      </c>
      <c r="AD33" s="183">
        <f>'间接费 元 '!AD33/1000</f>
        <v>0</v>
      </c>
      <c r="AE33" s="183">
        <f>'间接费 元 '!AE33/1000</f>
        <v>0.11272</v>
      </c>
      <c r="AF33" s="184">
        <f>'间接费 元 '!AF33/1000</f>
        <v>0</v>
      </c>
      <c r="AG33" s="186">
        <f>'间接费 元 '!AG33/1000</f>
        <v>0</v>
      </c>
      <c r="AH33" s="186">
        <f>'间接费 元 '!AH33/1000</f>
        <v>-0.34538000000000013</v>
      </c>
      <c r="AI33" s="186">
        <f t="shared" si="3"/>
        <v>45.65549</v>
      </c>
      <c r="AJ33" s="54"/>
      <c r="AK33" s="14"/>
      <c r="AL33" s="5"/>
      <c r="AM33" s="5"/>
      <c r="AN33" s="5"/>
      <c r="AO33" s="5"/>
      <c r="AP33" s="14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</row>
    <row r="34" spans="1:260">
      <c r="A34" s="42" t="s">
        <v>74</v>
      </c>
      <c r="B34" s="188">
        <f>'间接费 元 '!B34/1000</f>
        <v>0</v>
      </c>
      <c r="C34" s="189">
        <f>'间接费 元 '!C34/1000</f>
        <v>0.13800000000000001</v>
      </c>
      <c r="D34" s="189">
        <f>'间接费 元 '!D34/1000</f>
        <v>0.31598000000000004</v>
      </c>
      <c r="E34" s="190">
        <f>'间接费 元 '!E34/1000</f>
        <v>0</v>
      </c>
      <c r="F34" s="188">
        <f>'间接费 元 '!F34/1000</f>
        <v>0</v>
      </c>
      <c r="G34" s="190">
        <f>'间接费 元 '!G34/1000</f>
        <v>0</v>
      </c>
      <c r="H34" s="188">
        <f>'间接费 元 '!H34/1000</f>
        <v>0</v>
      </c>
      <c r="I34" s="189">
        <f>'间接费 元 '!I34/1000</f>
        <v>0</v>
      </c>
      <c r="J34" s="189">
        <f>'间接费 元 '!J34/1000</f>
        <v>0</v>
      </c>
      <c r="K34" s="191">
        <f>'间接费 元 '!K34/1000</f>
        <v>0</v>
      </c>
      <c r="L34" s="189">
        <f>'间接费 元 '!L34/1000</f>
        <v>0</v>
      </c>
      <c r="M34" s="190">
        <f>'间接费 元 '!M34/1000</f>
        <v>0</v>
      </c>
      <c r="N34" s="192">
        <f>'间接费 元 '!N34/1000</f>
        <v>0</v>
      </c>
      <c r="O34" s="188">
        <f>'间接费 元 '!O34/1000</f>
        <v>0.24296999999999999</v>
      </c>
      <c r="P34" s="189">
        <f>'间接费 元 '!P34/1000</f>
        <v>0.30831999999999998</v>
      </c>
      <c r="Q34" s="190">
        <f>'间接费 元 '!Q34/1000</f>
        <v>0</v>
      </c>
      <c r="R34" s="188">
        <f>'间接费 元 '!R34/1000</f>
        <v>0</v>
      </c>
      <c r="S34" s="193">
        <f>'间接费 元 '!S34/1000</f>
        <v>0</v>
      </c>
      <c r="T34" s="189">
        <f>'间接费 元 '!T34/1000</f>
        <v>1.61198</v>
      </c>
      <c r="U34" s="189">
        <f>'间接费 元 '!U34/1000</f>
        <v>0.47499999999999998</v>
      </c>
      <c r="V34" s="189">
        <f>'间接费 元 '!V34/1000</f>
        <v>0.23180000000000001</v>
      </c>
      <c r="W34" s="189">
        <f>'间接费 元 '!W34/1000</f>
        <v>0</v>
      </c>
      <c r="X34" s="189">
        <f>'间接费 元 '!X34/1000</f>
        <v>0</v>
      </c>
      <c r="Y34" s="189">
        <f>'间接费 元 '!Y34/1000</f>
        <v>0</v>
      </c>
      <c r="Z34" s="189">
        <f>'间接费 元 '!Z34/1000</f>
        <v>0</v>
      </c>
      <c r="AA34" s="189">
        <f>'间接费 元 '!AA34/1000</f>
        <v>0</v>
      </c>
      <c r="AB34" s="189">
        <f>'间接费 元 '!AB34/1000</f>
        <v>0</v>
      </c>
      <c r="AC34" s="189">
        <f>'间接费 元 '!AC34/1000</f>
        <v>6.4052199999999999</v>
      </c>
      <c r="AD34" s="189">
        <f>'间接费 元 '!AD34/1000</f>
        <v>0</v>
      </c>
      <c r="AE34" s="189">
        <f>'间接费 元 '!AE34/1000</f>
        <v>0.63827999999999996</v>
      </c>
      <c r="AF34" s="190">
        <f>'间接费 元 '!AF34/1000</f>
        <v>0</v>
      </c>
      <c r="AG34" s="192">
        <f>'间接费 元 '!AG34/1000</f>
        <v>0</v>
      </c>
      <c r="AH34" s="192">
        <f>'间接费 元 '!AH34/1000</f>
        <v>0</v>
      </c>
      <c r="AI34" s="192">
        <f t="shared" si="3"/>
        <v>10.36755</v>
      </c>
      <c r="AJ34" s="54"/>
      <c r="AK34" s="14"/>
      <c r="AL34" s="5"/>
      <c r="AM34" s="5"/>
      <c r="AN34" s="5"/>
      <c r="AO34" s="5"/>
      <c r="AP34" s="14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</row>
    <row r="35" spans="1:260">
      <c r="A35" s="42" t="s">
        <v>75</v>
      </c>
      <c r="B35" s="188">
        <f>'间接费 元 '!B35/1000</f>
        <v>0</v>
      </c>
      <c r="C35" s="189">
        <f>'间接费 元 '!C35/1000</f>
        <v>0</v>
      </c>
      <c r="D35" s="189">
        <f>'间接费 元 '!D35/1000</f>
        <v>0</v>
      </c>
      <c r="E35" s="190">
        <f>'间接费 元 '!E35/1000</f>
        <v>0</v>
      </c>
      <c r="F35" s="188">
        <f>'间接费 元 '!F35/1000</f>
        <v>0</v>
      </c>
      <c r="G35" s="190">
        <f>'间接费 元 '!G35/1000</f>
        <v>0</v>
      </c>
      <c r="H35" s="188">
        <f>'间接费 元 '!H35/1000</f>
        <v>0</v>
      </c>
      <c r="I35" s="189">
        <f>'间接费 元 '!I35/1000</f>
        <v>0</v>
      </c>
      <c r="J35" s="189">
        <f>'间接费 元 '!J35/1000</f>
        <v>0</v>
      </c>
      <c r="K35" s="191">
        <f>'间接费 元 '!K35/1000</f>
        <v>0</v>
      </c>
      <c r="L35" s="189">
        <f>'间接费 元 '!L35/1000</f>
        <v>0</v>
      </c>
      <c r="M35" s="190">
        <f>'间接费 元 '!M35/1000</f>
        <v>0</v>
      </c>
      <c r="N35" s="192">
        <f>'间接费 元 '!N35/1000</f>
        <v>0</v>
      </c>
      <c r="O35" s="188">
        <f>'间接费 元 '!O35/1000</f>
        <v>0</v>
      </c>
      <c r="P35" s="189">
        <f>'间接费 元 '!P35/1000</f>
        <v>0</v>
      </c>
      <c r="Q35" s="190">
        <f>'间接费 元 '!Q35/1000</f>
        <v>0</v>
      </c>
      <c r="R35" s="188">
        <f>'间接费 元 '!R35/1000</f>
        <v>0</v>
      </c>
      <c r="S35" s="193">
        <f>'间接费 元 '!S35/1000</f>
        <v>0</v>
      </c>
      <c r="T35" s="189">
        <f>'间接费 元 '!T35/1000</f>
        <v>1.0383499999999999</v>
      </c>
      <c r="U35" s="189">
        <f>'间接费 元 '!U35/1000</f>
        <v>3.8840300000000001</v>
      </c>
      <c r="V35" s="189">
        <f>'间接费 元 '!V35/1000</f>
        <v>11.80209</v>
      </c>
      <c r="W35" s="189">
        <f>'间接费 元 '!W35/1000</f>
        <v>0</v>
      </c>
      <c r="X35" s="189">
        <f>'间接费 元 '!X35/1000</f>
        <v>0</v>
      </c>
      <c r="Y35" s="189">
        <f>'间接费 元 '!Y35/1000</f>
        <v>0</v>
      </c>
      <c r="Z35" s="189">
        <f>'间接费 元 '!Z35/1000</f>
        <v>0</v>
      </c>
      <c r="AA35" s="189">
        <f>'间接费 元 '!AA35/1000</f>
        <v>0</v>
      </c>
      <c r="AB35" s="189">
        <f>'间接费 元 '!AB35/1000</f>
        <v>0</v>
      </c>
      <c r="AC35" s="189">
        <f>'间接费 元 '!AC35/1000</f>
        <v>49.28828</v>
      </c>
      <c r="AD35" s="189">
        <f>'间接费 元 '!AD35/1000</f>
        <v>0</v>
      </c>
      <c r="AE35" s="189">
        <f>'间接费 元 '!AE35/1000</f>
        <v>0.67777999999999994</v>
      </c>
      <c r="AF35" s="190">
        <f>'间接费 元 '!AF35/1000</f>
        <v>0</v>
      </c>
      <c r="AG35" s="192">
        <f>'间接费 元 '!AG35/1000</f>
        <v>0</v>
      </c>
      <c r="AH35" s="192">
        <f>'间接费 元 '!AH35/1000</f>
        <v>0</v>
      </c>
      <c r="AI35" s="192">
        <f t="shared" si="3"/>
        <v>66.690529999999995</v>
      </c>
      <c r="AJ35" s="54"/>
      <c r="AK35" s="14"/>
      <c r="AL35" s="5"/>
      <c r="AM35" s="5"/>
      <c r="AN35" s="5"/>
      <c r="AO35" s="5"/>
      <c r="AP35" s="14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</row>
    <row r="36" spans="1:260">
      <c r="A36" s="42" t="s">
        <v>513</v>
      </c>
      <c r="B36" s="188">
        <f>'间接费 元 '!B36/1000</f>
        <v>0</v>
      </c>
      <c r="C36" s="189">
        <f>'间接费 元 '!C36/1000</f>
        <v>0</v>
      </c>
      <c r="D36" s="189">
        <f>'间接费 元 '!D36/1000</f>
        <v>0</v>
      </c>
      <c r="E36" s="190">
        <f>'间接费 元 '!E36/1000</f>
        <v>0</v>
      </c>
      <c r="F36" s="188">
        <f>'间接费 元 '!F36/1000</f>
        <v>0</v>
      </c>
      <c r="G36" s="190">
        <f>'间接费 元 '!G36/1000</f>
        <v>0</v>
      </c>
      <c r="H36" s="188">
        <f>'间接费 元 '!H36/1000</f>
        <v>0</v>
      </c>
      <c r="I36" s="189">
        <f>'间接费 元 '!I36/1000</f>
        <v>0</v>
      </c>
      <c r="J36" s="189">
        <f>'间接费 元 '!J36/1000</f>
        <v>0</v>
      </c>
      <c r="K36" s="191">
        <f>'间接费 元 '!K36/1000</f>
        <v>0</v>
      </c>
      <c r="L36" s="189">
        <f>'间接费 元 '!L36/1000</f>
        <v>0</v>
      </c>
      <c r="M36" s="190">
        <f>'间接费 元 '!M36/1000</f>
        <v>0</v>
      </c>
      <c r="N36" s="192">
        <f>'间接费 元 '!N36/1000</f>
        <v>0</v>
      </c>
      <c r="O36" s="188">
        <f>'间接费 元 '!O36/1000</f>
        <v>0</v>
      </c>
      <c r="P36" s="189">
        <f>'间接费 元 '!P36/1000</f>
        <v>0</v>
      </c>
      <c r="Q36" s="190">
        <f>'间接费 元 '!Q36/1000</f>
        <v>0</v>
      </c>
      <c r="R36" s="188">
        <f>'间接费 元 '!R36/1000</f>
        <v>0</v>
      </c>
      <c r="S36" s="193">
        <f>'间接费 元 '!S36/1000</f>
        <v>0</v>
      </c>
      <c r="T36" s="189">
        <f>'间接费 元 '!T36/1000</f>
        <v>0</v>
      </c>
      <c r="U36" s="189">
        <f>'间接费 元 '!U36/1000</f>
        <v>0</v>
      </c>
      <c r="V36" s="189">
        <f>'间接费 元 '!V36/1000</f>
        <v>0</v>
      </c>
      <c r="W36" s="189">
        <f>'间接费 元 '!W36/1000</f>
        <v>0</v>
      </c>
      <c r="X36" s="189">
        <f>'间接费 元 '!X36/1000</f>
        <v>0</v>
      </c>
      <c r="Y36" s="189">
        <f>'间接费 元 '!Y36/1000</f>
        <v>0</v>
      </c>
      <c r="Z36" s="189">
        <f>'间接费 元 '!Z36/1000</f>
        <v>0</v>
      </c>
      <c r="AA36" s="189">
        <f>'间接费 元 '!AA36/1000</f>
        <v>0</v>
      </c>
      <c r="AB36" s="189">
        <f>'间接费 元 '!AB36/1000</f>
        <v>0</v>
      </c>
      <c r="AC36" s="189">
        <f>'间接费 元 '!AC36/1000</f>
        <v>0</v>
      </c>
      <c r="AD36" s="189">
        <f>'间接费 元 '!AD36/1000</f>
        <v>0</v>
      </c>
      <c r="AE36" s="189">
        <f>'间接费 元 '!AE36/1000</f>
        <v>0</v>
      </c>
      <c r="AF36" s="190">
        <f>'间接费 元 '!AF36/1000</f>
        <v>0</v>
      </c>
      <c r="AG36" s="192">
        <f>'间接费 元 '!AG36/1000</f>
        <v>0</v>
      </c>
      <c r="AH36" s="192">
        <f>'间接费 元 '!AH36/1000</f>
        <v>0</v>
      </c>
      <c r="AI36" s="192">
        <f t="shared" si="3"/>
        <v>0</v>
      </c>
      <c r="AJ36" s="54"/>
      <c r="AK36" s="14"/>
      <c r="AL36" s="5"/>
      <c r="AM36" s="5"/>
      <c r="AN36" s="5"/>
      <c r="AO36" s="5"/>
      <c r="AP36" s="14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</row>
    <row r="37" spans="1:260">
      <c r="A37" s="42" t="s">
        <v>76</v>
      </c>
      <c r="B37" s="188">
        <f>'间接费 元 '!B37/1000</f>
        <v>90.589640000000003</v>
      </c>
      <c r="C37" s="189">
        <f>'间接费 元 '!C37/1000</f>
        <v>56.938989999999997</v>
      </c>
      <c r="D37" s="189">
        <f>'间接费 元 '!D37/1000</f>
        <v>42.869800000000005</v>
      </c>
      <c r="E37" s="190">
        <f>'间接费 元 '!E37/1000</f>
        <v>6.8441400000000003</v>
      </c>
      <c r="F37" s="188">
        <f>'间接费 元 '!F37/1000</f>
        <v>65.138769999999994</v>
      </c>
      <c r="G37" s="190">
        <f>'间接费 元 '!G37/1000</f>
        <v>96.873829999999998</v>
      </c>
      <c r="H37" s="188">
        <f>'间接费 元 '!H37/1000</f>
        <v>150.0402</v>
      </c>
      <c r="I37" s="189">
        <f>'间接费 元 '!I37/1000</f>
        <v>0</v>
      </c>
      <c r="J37" s="189">
        <f>'间接费 元 '!J37/1000</f>
        <v>30.039819999999999</v>
      </c>
      <c r="K37" s="191">
        <f>'间接费 元 '!K37/1000</f>
        <v>7.9864100000000002</v>
      </c>
      <c r="L37" s="189">
        <f>'间接费 元 '!L37/1000</f>
        <v>0</v>
      </c>
      <c r="M37" s="190">
        <f>'间接费 元 '!M37/1000</f>
        <v>0</v>
      </c>
      <c r="N37" s="192">
        <f>'间接费 元 '!N37/1000</f>
        <v>0</v>
      </c>
      <c r="O37" s="188">
        <f>'间接费 元 '!O37/1000</f>
        <v>71.446540000000013</v>
      </c>
      <c r="P37" s="189">
        <f>'间接费 元 '!P37/1000</f>
        <v>19.138729999999999</v>
      </c>
      <c r="Q37" s="190">
        <f>'间接费 元 '!Q37/1000</f>
        <v>1.6716800000000001</v>
      </c>
      <c r="R37" s="188">
        <f>'间接费 元 '!R37/1000</f>
        <v>7.4816700000000003</v>
      </c>
      <c r="S37" s="193">
        <f>'间接费 元 '!S37/1000</f>
        <v>0</v>
      </c>
      <c r="T37" s="189">
        <f>'间接费 元 '!T37/1000</f>
        <v>39.714510000000004</v>
      </c>
      <c r="U37" s="189">
        <f>'间接费 元 '!U37/1000</f>
        <v>25.42163</v>
      </c>
      <c r="V37" s="189">
        <f>'间接费 元 '!V37/1000</f>
        <v>21.200950000000002</v>
      </c>
      <c r="W37" s="189">
        <f>'间接费 元 '!W37/1000</f>
        <v>14.907120000000001</v>
      </c>
      <c r="X37" s="189">
        <f>'间接费 元 '!X37/1000</f>
        <v>0</v>
      </c>
      <c r="Y37" s="189">
        <f>'间接费 元 '!Y37/1000</f>
        <v>0</v>
      </c>
      <c r="Z37" s="189">
        <f>'间接费 元 '!Z37/1000</f>
        <v>29.918880000000001</v>
      </c>
      <c r="AA37" s="189">
        <f>'间接费 元 '!AA37/1000</f>
        <v>0</v>
      </c>
      <c r="AB37" s="189">
        <f>'间接费 元 '!AB37/1000</f>
        <v>14.57917</v>
      </c>
      <c r="AC37" s="189">
        <f>'间接费 元 '!AC37/1000</f>
        <v>20.48414</v>
      </c>
      <c r="AD37" s="189">
        <f>'间接费 元 '!AD37/1000</f>
        <v>4.0869999999999997</v>
      </c>
      <c r="AE37" s="189">
        <f>'间接费 元 '!AE37/1000</f>
        <v>10.282969999999999</v>
      </c>
      <c r="AF37" s="190">
        <f>'间接费 元 '!AF37/1000</f>
        <v>0</v>
      </c>
      <c r="AG37" s="192">
        <f>'间接费 元 '!AG37/1000</f>
        <v>1.36</v>
      </c>
      <c r="AH37" s="192">
        <f>'间接费 元 '!AH37/1000</f>
        <v>42.260709999999996</v>
      </c>
      <c r="AI37" s="192">
        <f t="shared" si="3"/>
        <v>871.27730000000008</v>
      </c>
      <c r="AJ37" s="54"/>
      <c r="AK37" s="14"/>
      <c r="AL37" s="5"/>
      <c r="AM37" s="5"/>
      <c r="AN37" s="5"/>
      <c r="AO37" s="5"/>
      <c r="AP37" s="14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</row>
    <row r="38" spans="1:260">
      <c r="A38" s="42" t="s">
        <v>77</v>
      </c>
      <c r="B38" s="188">
        <f>'间接费 元 '!B38/1000</f>
        <v>2.7885899999999997</v>
      </c>
      <c r="C38" s="189">
        <f>'间接费 元 '!C38/1000</f>
        <v>1.52498</v>
      </c>
      <c r="D38" s="189">
        <f>'间接费 元 '!D38/1000</f>
        <v>2.8408000000000002</v>
      </c>
      <c r="E38" s="190">
        <f>'间接费 元 '!E38/1000</f>
        <v>2.7E-2</v>
      </c>
      <c r="F38" s="188">
        <f>'间接费 元 '!F38/1000</f>
        <v>3.3551700000000002</v>
      </c>
      <c r="G38" s="190">
        <f>'间接费 元 '!G38/1000</f>
        <v>2.6314899999999999</v>
      </c>
      <c r="H38" s="188">
        <f>'间接费 元 '!H38/1000</f>
        <v>10.593680000000001</v>
      </c>
      <c r="I38" s="189">
        <f>'间接费 元 '!I38/1000</f>
        <v>0</v>
      </c>
      <c r="J38" s="189">
        <f>'间接费 元 '!J38/1000</f>
        <v>1.2E-2</v>
      </c>
      <c r="K38" s="191">
        <f>'间接费 元 '!K38/1000</f>
        <v>0.61339999999999995</v>
      </c>
      <c r="L38" s="189">
        <f>'间接费 元 '!L38/1000</f>
        <v>0</v>
      </c>
      <c r="M38" s="190">
        <f>'间接费 元 '!M38/1000</f>
        <v>0</v>
      </c>
      <c r="N38" s="192">
        <f>'间接费 元 '!N38/1000</f>
        <v>0</v>
      </c>
      <c r="O38" s="188">
        <f>'间接费 元 '!O38/1000</f>
        <v>12.074780000000001</v>
      </c>
      <c r="P38" s="189">
        <f>'间接费 元 '!P38/1000</f>
        <v>3.6868099999999999</v>
      </c>
      <c r="Q38" s="190">
        <f>'间接费 元 '!Q38/1000</f>
        <v>0</v>
      </c>
      <c r="R38" s="188">
        <f>'间接费 元 '!R38/1000</f>
        <v>1.4711099999999999</v>
      </c>
      <c r="S38" s="193">
        <f>'间接费 元 '!S38/1000</f>
        <v>0</v>
      </c>
      <c r="T38" s="189">
        <f>'间接费 元 '!T38/1000</f>
        <v>6.9664299999999999</v>
      </c>
      <c r="U38" s="189">
        <f>'间接费 元 '!U38/1000</f>
        <v>11.9139</v>
      </c>
      <c r="V38" s="189">
        <f>'间接费 元 '!V38/1000</f>
        <v>3.5814699999999999</v>
      </c>
      <c r="W38" s="189">
        <f>'间接费 元 '!W38/1000</f>
        <v>2.4137399999999998</v>
      </c>
      <c r="X38" s="189">
        <f>'间接费 元 '!X38/1000</f>
        <v>0.16402</v>
      </c>
      <c r="Y38" s="189">
        <f>'间接费 元 '!Y38/1000</f>
        <v>0</v>
      </c>
      <c r="Z38" s="189">
        <f>'间接费 元 '!Z38/1000</f>
        <v>3.403</v>
      </c>
      <c r="AA38" s="189">
        <f>'间接费 元 '!AA38/1000</f>
        <v>0</v>
      </c>
      <c r="AB38" s="189">
        <f>'间接费 元 '!AB38/1000</f>
        <v>1.7998699999999999</v>
      </c>
      <c r="AC38" s="189">
        <f>'间接费 元 '!AC38/1000</f>
        <v>161.92237</v>
      </c>
      <c r="AD38" s="189">
        <f>'间接费 元 '!AD38/1000</f>
        <v>1.9893099999999999</v>
      </c>
      <c r="AE38" s="189">
        <f>'间接费 元 '!AE38/1000</f>
        <v>2.41879</v>
      </c>
      <c r="AF38" s="190">
        <f>'间接费 元 '!AF38/1000</f>
        <v>0</v>
      </c>
      <c r="AG38" s="192">
        <f>'间接费 元 '!AG38/1000</f>
        <v>5.0000000000000001E-3</v>
      </c>
      <c r="AH38" s="192">
        <f>'间接费 元 '!AH38/1000</f>
        <v>2.27135</v>
      </c>
      <c r="AI38" s="192">
        <f t="shared" si="3"/>
        <v>240.46905999999998</v>
      </c>
      <c r="AJ38" s="54"/>
      <c r="AK38" s="14"/>
      <c r="AL38" s="5"/>
      <c r="AM38" s="5"/>
      <c r="AN38" s="5"/>
      <c r="AO38" s="5"/>
      <c r="AP38" s="14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</row>
    <row r="39" spans="1:260">
      <c r="A39" s="42" t="s">
        <v>78</v>
      </c>
      <c r="B39" s="188">
        <f>'间接费 元 '!B39/1000</f>
        <v>12.029879999999999</v>
      </c>
      <c r="C39" s="189">
        <f>'间接费 元 '!C39/1000</f>
        <v>0.254</v>
      </c>
      <c r="D39" s="189">
        <f>'间接费 元 '!D39/1000</f>
        <v>4.7809999999999997</v>
      </c>
      <c r="E39" s="190">
        <f>'间接费 元 '!E39/1000</f>
        <v>3.488</v>
      </c>
      <c r="F39" s="188">
        <f>'间接费 元 '!F39/1000</f>
        <v>24.79</v>
      </c>
      <c r="G39" s="190">
        <f>'间接费 元 '!G39/1000</f>
        <v>4.6740000000000004</v>
      </c>
      <c r="H39" s="188">
        <f>'间接费 元 '!H39/1000</f>
        <v>60.03698</v>
      </c>
      <c r="I39" s="189">
        <f>'间接费 元 '!I39/1000</f>
        <v>0</v>
      </c>
      <c r="J39" s="189">
        <f>'间接费 元 '!J39/1000</f>
        <v>11.704000000000001</v>
      </c>
      <c r="K39" s="191">
        <f>'间接费 元 '!K39/1000</f>
        <v>3.4340000000000002</v>
      </c>
      <c r="L39" s="189">
        <f>'间接费 元 '!L39/1000</f>
        <v>0</v>
      </c>
      <c r="M39" s="190">
        <f>'间接费 元 '!M39/1000</f>
        <v>0</v>
      </c>
      <c r="N39" s="192">
        <f>'间接费 元 '!N39/1000</f>
        <v>0</v>
      </c>
      <c r="O39" s="188">
        <f>'间接费 元 '!O39/1000</f>
        <v>0</v>
      </c>
      <c r="P39" s="189">
        <f>'间接费 元 '!P39/1000</f>
        <v>0</v>
      </c>
      <c r="Q39" s="190">
        <f>'间接费 元 '!Q39/1000</f>
        <v>0</v>
      </c>
      <c r="R39" s="188">
        <f>'间接费 元 '!R39/1000</f>
        <v>6.5190000000000001</v>
      </c>
      <c r="S39" s="193">
        <f>'间接费 元 '!S39/1000</f>
        <v>0</v>
      </c>
      <c r="T39" s="189">
        <f>'间接费 元 '!T39/1000</f>
        <v>0.80300000000000005</v>
      </c>
      <c r="U39" s="189">
        <f>'间接费 元 '!U39/1000</f>
        <v>8.9626000000000001</v>
      </c>
      <c r="V39" s="189">
        <f>'间接费 元 '!V39/1000</f>
        <v>5.9138799999999998</v>
      </c>
      <c r="W39" s="189">
        <f>'间接费 元 '!W39/1000</f>
        <v>5.85588</v>
      </c>
      <c r="X39" s="189">
        <f>'间接费 元 '!X39/1000</f>
        <v>0</v>
      </c>
      <c r="Y39" s="189">
        <f>'间接费 元 '!Y39/1000</f>
        <v>0</v>
      </c>
      <c r="Z39" s="189">
        <f>'间接费 元 '!Z39/1000</f>
        <v>7.5090000000000003</v>
      </c>
      <c r="AA39" s="189">
        <f>'间接费 元 '!AA39/1000</f>
        <v>0</v>
      </c>
      <c r="AB39" s="189">
        <f>'间接费 元 '!AB39/1000</f>
        <v>19.232500000000002</v>
      </c>
      <c r="AC39" s="189">
        <f>'间接费 元 '!AC39/1000</f>
        <v>5.01</v>
      </c>
      <c r="AD39" s="189">
        <f>'间接费 元 '!AD39/1000</f>
        <v>0</v>
      </c>
      <c r="AE39" s="189">
        <f>'间接费 元 '!AE39/1000</f>
        <v>4.5599999999999996</v>
      </c>
      <c r="AF39" s="190">
        <f>'间接费 元 '!AF39/1000</f>
        <v>0</v>
      </c>
      <c r="AG39" s="192">
        <f>'间接费 元 '!AG39/1000</f>
        <v>0</v>
      </c>
      <c r="AH39" s="192">
        <f>'间接费 元 '!AH39/1000</f>
        <v>0</v>
      </c>
      <c r="AI39" s="192">
        <f t="shared" ref="AI39:AI70" si="16">SUM(B39:AH39)</f>
        <v>189.55772000000002</v>
      </c>
      <c r="AJ39" s="54"/>
      <c r="AK39" s="14"/>
      <c r="AL39" s="5"/>
      <c r="AM39" s="5"/>
      <c r="AN39" s="5"/>
      <c r="AO39" s="5"/>
      <c r="AP39" s="14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</row>
    <row r="40" spans="1:260">
      <c r="A40" s="42" t="s">
        <v>79</v>
      </c>
      <c r="B40" s="188">
        <f>'间接费 元 '!B40/1000</f>
        <v>0</v>
      </c>
      <c r="C40" s="189">
        <f>'间接费 元 '!C40/1000</f>
        <v>0</v>
      </c>
      <c r="D40" s="189">
        <f>'间接费 元 '!D40/1000</f>
        <v>0</v>
      </c>
      <c r="E40" s="190">
        <f>'间接费 元 '!E40/1000</f>
        <v>0</v>
      </c>
      <c r="F40" s="188">
        <f>'间接费 元 '!F40/1000</f>
        <v>0</v>
      </c>
      <c r="G40" s="190">
        <f>'间接费 元 '!G40/1000</f>
        <v>0</v>
      </c>
      <c r="H40" s="188">
        <f>'间接费 元 '!H40/1000</f>
        <v>0</v>
      </c>
      <c r="I40" s="189">
        <f>'间接费 元 '!I40/1000</f>
        <v>0</v>
      </c>
      <c r="J40" s="189">
        <f>'间接费 元 '!J40/1000</f>
        <v>0</v>
      </c>
      <c r="K40" s="191">
        <f>'间接费 元 '!K40/1000</f>
        <v>0</v>
      </c>
      <c r="L40" s="189">
        <f>'间接费 元 '!L40/1000</f>
        <v>0</v>
      </c>
      <c r="M40" s="190">
        <f>'间接费 元 '!M40/1000</f>
        <v>0</v>
      </c>
      <c r="N40" s="192">
        <f>'间接费 元 '!N40/1000</f>
        <v>0</v>
      </c>
      <c r="O40" s="188">
        <f>'间接费 元 '!O40/1000</f>
        <v>0</v>
      </c>
      <c r="P40" s="189">
        <f>'间接费 元 '!P40/1000</f>
        <v>0</v>
      </c>
      <c r="Q40" s="190">
        <f>'间接费 元 '!Q40/1000</f>
        <v>0</v>
      </c>
      <c r="R40" s="188">
        <f>'间接费 元 '!R40/1000</f>
        <v>0</v>
      </c>
      <c r="S40" s="193">
        <f>'间接费 元 '!S40/1000</f>
        <v>0</v>
      </c>
      <c r="T40" s="189">
        <f>'间接费 元 '!T40/1000</f>
        <v>0</v>
      </c>
      <c r="U40" s="189">
        <f>'间接费 元 '!U40/1000</f>
        <v>0</v>
      </c>
      <c r="V40" s="189">
        <f>'间接费 元 '!V40/1000</f>
        <v>0</v>
      </c>
      <c r="W40" s="189">
        <f>'间接费 元 '!W40/1000</f>
        <v>0</v>
      </c>
      <c r="X40" s="189">
        <f>'间接费 元 '!X40/1000</f>
        <v>0</v>
      </c>
      <c r="Y40" s="189">
        <f>'间接费 元 '!Y40/1000</f>
        <v>0</v>
      </c>
      <c r="Z40" s="189">
        <f>'间接费 元 '!Z40/1000</f>
        <v>0</v>
      </c>
      <c r="AA40" s="189">
        <f>'间接费 元 '!AA40/1000</f>
        <v>0</v>
      </c>
      <c r="AB40" s="189">
        <f>'间接费 元 '!AB40/1000</f>
        <v>0</v>
      </c>
      <c r="AC40" s="189">
        <f>'间接费 元 '!AC40/1000</f>
        <v>0</v>
      </c>
      <c r="AD40" s="189">
        <f>'间接费 元 '!AD40/1000</f>
        <v>0</v>
      </c>
      <c r="AE40" s="189">
        <f>'间接费 元 '!AE40/1000</f>
        <v>0</v>
      </c>
      <c r="AF40" s="190">
        <f>'间接费 元 '!AF40/1000</f>
        <v>0</v>
      </c>
      <c r="AG40" s="192">
        <f>'间接费 元 '!AG40/1000</f>
        <v>0</v>
      </c>
      <c r="AH40" s="192">
        <f>'间接费 元 '!AH40/1000</f>
        <v>0</v>
      </c>
      <c r="AI40" s="192">
        <f t="shared" si="16"/>
        <v>0</v>
      </c>
      <c r="AJ40" s="53"/>
      <c r="AK40" s="14"/>
      <c r="AL40" s="5"/>
      <c r="AM40" s="5"/>
      <c r="AN40" s="5"/>
      <c r="AO40" s="5"/>
      <c r="AP40" s="14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</row>
    <row r="41" spans="1:260">
      <c r="A41" s="42" t="s">
        <v>80</v>
      </c>
      <c r="B41" s="188">
        <f>'间接费 元 '!B41/1000</f>
        <v>0</v>
      </c>
      <c r="C41" s="189">
        <f>'间接费 元 '!C41/1000</f>
        <v>0</v>
      </c>
      <c r="D41" s="189">
        <f>'间接费 元 '!D41/1000</f>
        <v>0</v>
      </c>
      <c r="E41" s="190">
        <f>'间接费 元 '!E41/1000</f>
        <v>0</v>
      </c>
      <c r="F41" s="188">
        <f>'间接费 元 '!F41/1000</f>
        <v>0</v>
      </c>
      <c r="G41" s="190">
        <f>'间接费 元 '!G41/1000</f>
        <v>0</v>
      </c>
      <c r="H41" s="188">
        <f>'间接费 元 '!H41/1000</f>
        <v>0</v>
      </c>
      <c r="I41" s="189">
        <f>'间接费 元 '!I41/1000</f>
        <v>0</v>
      </c>
      <c r="J41" s="189">
        <f>'间接费 元 '!J41/1000</f>
        <v>0</v>
      </c>
      <c r="K41" s="191">
        <f>'间接费 元 '!K41/1000</f>
        <v>0</v>
      </c>
      <c r="L41" s="189">
        <f>'间接费 元 '!L41/1000</f>
        <v>0</v>
      </c>
      <c r="M41" s="190">
        <f>'间接费 元 '!M41/1000</f>
        <v>0</v>
      </c>
      <c r="N41" s="192">
        <f>'间接费 元 '!N41/1000</f>
        <v>0</v>
      </c>
      <c r="O41" s="188">
        <f>'间接费 元 '!O41/1000</f>
        <v>0</v>
      </c>
      <c r="P41" s="189">
        <f>'间接费 元 '!P41/1000</f>
        <v>0</v>
      </c>
      <c r="Q41" s="190">
        <f>'间接费 元 '!Q41/1000</f>
        <v>0</v>
      </c>
      <c r="R41" s="188">
        <f>'间接费 元 '!R41/1000</f>
        <v>0</v>
      </c>
      <c r="S41" s="193">
        <f>'间接费 元 '!S41/1000</f>
        <v>0</v>
      </c>
      <c r="T41" s="189">
        <f>'间接费 元 '!T41/1000</f>
        <v>0</v>
      </c>
      <c r="U41" s="189">
        <f>'间接费 元 '!U41/1000</f>
        <v>0</v>
      </c>
      <c r="V41" s="189">
        <f>'间接费 元 '!V41/1000</f>
        <v>0</v>
      </c>
      <c r="W41" s="189">
        <f>'间接费 元 '!W41/1000</f>
        <v>0</v>
      </c>
      <c r="X41" s="189">
        <f>'间接费 元 '!X41/1000</f>
        <v>0</v>
      </c>
      <c r="Y41" s="189">
        <f>'间接费 元 '!Y41/1000</f>
        <v>0</v>
      </c>
      <c r="Z41" s="189">
        <f>'间接费 元 '!Z41/1000</f>
        <v>0</v>
      </c>
      <c r="AA41" s="189">
        <f>'间接费 元 '!AA41/1000</f>
        <v>0</v>
      </c>
      <c r="AB41" s="189">
        <f>'间接费 元 '!AB41/1000</f>
        <v>0</v>
      </c>
      <c r="AC41" s="189">
        <f>'间接费 元 '!AC41/1000</f>
        <v>0</v>
      </c>
      <c r="AD41" s="189">
        <f>'间接费 元 '!AD41/1000</f>
        <v>0</v>
      </c>
      <c r="AE41" s="189">
        <f>'间接费 元 '!AE41/1000</f>
        <v>0</v>
      </c>
      <c r="AF41" s="190">
        <f>'间接费 元 '!AF41/1000</f>
        <v>0</v>
      </c>
      <c r="AG41" s="192">
        <f>'间接费 元 '!AG41/1000</f>
        <v>0</v>
      </c>
      <c r="AH41" s="192">
        <f>'间接费 元 '!AH41/1000</f>
        <v>0</v>
      </c>
      <c r="AI41" s="192">
        <f t="shared" si="16"/>
        <v>0</v>
      </c>
      <c r="AJ41" s="54"/>
      <c r="AK41" s="14"/>
      <c r="AL41" s="5"/>
      <c r="AM41" s="5"/>
      <c r="AN41" s="5"/>
      <c r="AO41" s="5"/>
      <c r="AP41" s="14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</row>
    <row r="42" spans="1:260">
      <c r="A42" s="42" t="s">
        <v>81</v>
      </c>
      <c r="B42" s="188">
        <f>'间接费 元 '!B42/1000</f>
        <v>0</v>
      </c>
      <c r="C42" s="189">
        <f>'间接费 元 '!C42/1000</f>
        <v>0</v>
      </c>
      <c r="D42" s="189">
        <f>'间接费 元 '!D42/1000</f>
        <v>0</v>
      </c>
      <c r="E42" s="190">
        <f>'间接费 元 '!E42/1000</f>
        <v>0</v>
      </c>
      <c r="F42" s="188">
        <f>'间接费 元 '!F42/1000</f>
        <v>0</v>
      </c>
      <c r="G42" s="190">
        <f>'间接费 元 '!G42/1000</f>
        <v>0</v>
      </c>
      <c r="H42" s="188">
        <f>'间接费 元 '!H42/1000</f>
        <v>0</v>
      </c>
      <c r="I42" s="189">
        <f>'间接费 元 '!I42/1000</f>
        <v>0</v>
      </c>
      <c r="J42" s="189">
        <f>'间接费 元 '!J42/1000</f>
        <v>0</v>
      </c>
      <c r="K42" s="191">
        <f>'间接费 元 '!K42/1000</f>
        <v>0</v>
      </c>
      <c r="L42" s="189">
        <f>'间接费 元 '!L42/1000</f>
        <v>0</v>
      </c>
      <c r="M42" s="190">
        <f>'间接费 元 '!M42/1000</f>
        <v>0</v>
      </c>
      <c r="N42" s="192">
        <f>'间接费 元 '!N42/1000</f>
        <v>0</v>
      </c>
      <c r="O42" s="188">
        <f>'间接费 元 '!O42/1000</f>
        <v>0</v>
      </c>
      <c r="P42" s="189">
        <f>'间接费 元 '!P42/1000</f>
        <v>0</v>
      </c>
      <c r="Q42" s="190">
        <f>'间接费 元 '!Q42/1000</f>
        <v>0</v>
      </c>
      <c r="R42" s="188">
        <f>'间接费 元 '!R42/1000</f>
        <v>0</v>
      </c>
      <c r="S42" s="193">
        <f>'间接费 元 '!S42/1000</f>
        <v>0</v>
      </c>
      <c r="T42" s="189">
        <f>'间接费 元 '!T42/1000</f>
        <v>0.27137</v>
      </c>
      <c r="U42" s="189">
        <f>'间接费 元 '!U42/1000</f>
        <v>0</v>
      </c>
      <c r="V42" s="189">
        <f>'间接费 元 '!V42/1000</f>
        <v>0</v>
      </c>
      <c r="W42" s="189">
        <f>'间接费 元 '!W42/1000</f>
        <v>0</v>
      </c>
      <c r="X42" s="189">
        <f>'间接费 元 '!X42/1000</f>
        <v>0</v>
      </c>
      <c r="Y42" s="189">
        <f>'间接费 元 '!Y42/1000</f>
        <v>0</v>
      </c>
      <c r="Z42" s="189">
        <f>'间接费 元 '!Z42/1000</f>
        <v>0.05</v>
      </c>
      <c r="AA42" s="189">
        <f>'间接费 元 '!AA42/1000</f>
        <v>0</v>
      </c>
      <c r="AB42" s="189">
        <f>'间接费 元 '!AB42/1000</f>
        <v>0</v>
      </c>
      <c r="AC42" s="189">
        <f>'间接费 元 '!AC42/1000</f>
        <v>3.89208</v>
      </c>
      <c r="AD42" s="189">
        <f>'间接费 元 '!AD42/1000</f>
        <v>0</v>
      </c>
      <c r="AE42" s="189">
        <f>'间接费 元 '!AE42/1000</f>
        <v>0</v>
      </c>
      <c r="AF42" s="190">
        <f>'间接费 元 '!AF42/1000</f>
        <v>0</v>
      </c>
      <c r="AG42" s="192">
        <f>'间接费 元 '!AG42/1000</f>
        <v>0</v>
      </c>
      <c r="AH42" s="192">
        <f>'间接费 元 '!AH42/1000</f>
        <v>0</v>
      </c>
      <c r="AI42" s="192">
        <f t="shared" si="16"/>
        <v>4.2134499999999999</v>
      </c>
      <c r="AJ42" s="54"/>
      <c r="AK42" s="14"/>
      <c r="AL42" s="5"/>
      <c r="AM42" s="5"/>
      <c r="AN42" s="5"/>
      <c r="AO42" s="5"/>
      <c r="AP42" s="14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</row>
    <row r="43" spans="1:260">
      <c r="A43" s="42" t="s">
        <v>82</v>
      </c>
      <c r="B43" s="188">
        <f>'间接费 元 '!B43/1000</f>
        <v>0</v>
      </c>
      <c r="C43" s="189">
        <f>'间接费 元 '!C43/1000</f>
        <v>0</v>
      </c>
      <c r="D43" s="189">
        <f>'间接费 元 '!D43/1000</f>
        <v>0</v>
      </c>
      <c r="E43" s="190">
        <f>'间接费 元 '!E43/1000</f>
        <v>0</v>
      </c>
      <c r="F43" s="188">
        <f>'间接费 元 '!F43/1000</f>
        <v>0</v>
      </c>
      <c r="G43" s="190">
        <f>'间接费 元 '!G43/1000</f>
        <v>0</v>
      </c>
      <c r="H43" s="188">
        <f>'间接费 元 '!H43/1000</f>
        <v>201.80722</v>
      </c>
      <c r="I43" s="189">
        <f>'间接费 元 '!I43/1000</f>
        <v>0</v>
      </c>
      <c r="J43" s="189">
        <f>'间接费 元 '!J43/1000</f>
        <v>0</v>
      </c>
      <c r="K43" s="191">
        <f>'间接费 元 '!K43/1000</f>
        <v>0</v>
      </c>
      <c r="L43" s="189">
        <f>'间接费 元 '!L43/1000</f>
        <v>0</v>
      </c>
      <c r="M43" s="190">
        <f>'间接费 元 '!M43/1000</f>
        <v>0</v>
      </c>
      <c r="N43" s="192">
        <f>'间接费 元 '!N43/1000</f>
        <v>0</v>
      </c>
      <c r="O43" s="188">
        <f>'间接费 元 '!O43/1000</f>
        <v>0</v>
      </c>
      <c r="P43" s="189">
        <f>'间接费 元 '!P43/1000</f>
        <v>0</v>
      </c>
      <c r="Q43" s="190">
        <f>'间接费 元 '!Q43/1000</f>
        <v>0</v>
      </c>
      <c r="R43" s="188">
        <f>'间接费 元 '!R43/1000</f>
        <v>0</v>
      </c>
      <c r="S43" s="193">
        <f>'间接费 元 '!S43/1000</f>
        <v>0</v>
      </c>
      <c r="T43" s="189">
        <f>'间接费 元 '!T43/1000</f>
        <v>4</v>
      </c>
      <c r="U43" s="189">
        <f>'间接费 元 '!U43/1000</f>
        <v>0</v>
      </c>
      <c r="V43" s="189">
        <f>'间接费 元 '!V43/1000</f>
        <v>5.5132899999999996</v>
      </c>
      <c r="W43" s="189">
        <f>'间接费 元 '!W43/1000</f>
        <v>0</v>
      </c>
      <c r="X43" s="189">
        <f>'间接费 元 '!X43/1000</f>
        <v>0</v>
      </c>
      <c r="Y43" s="189">
        <f>'间接费 元 '!Y43/1000</f>
        <v>0</v>
      </c>
      <c r="Z43" s="189">
        <f>'间接费 元 '!Z43/1000</f>
        <v>0</v>
      </c>
      <c r="AA43" s="189">
        <f>'间接费 元 '!AA43/1000</f>
        <v>0</v>
      </c>
      <c r="AB43" s="189">
        <f>'间接费 元 '!AB43/1000</f>
        <v>0</v>
      </c>
      <c r="AC43" s="189">
        <f>'间接费 元 '!AC43/1000</f>
        <v>9.8000000000000007</v>
      </c>
      <c r="AD43" s="189">
        <f>'间接费 元 '!AD43/1000</f>
        <v>0</v>
      </c>
      <c r="AE43" s="189">
        <f>'间接费 元 '!AE43/1000</f>
        <v>0</v>
      </c>
      <c r="AF43" s="190">
        <f>'间接费 元 '!AF43/1000</f>
        <v>0</v>
      </c>
      <c r="AG43" s="192">
        <f>'间接费 元 '!AG43/1000</f>
        <v>0</v>
      </c>
      <c r="AH43" s="192">
        <f>'间接费 元 '!AH43/1000</f>
        <v>0</v>
      </c>
      <c r="AI43" s="192">
        <f t="shared" si="16"/>
        <v>221.12051000000002</v>
      </c>
      <c r="AJ43" s="54"/>
      <c r="AK43" s="14"/>
      <c r="AL43" s="5"/>
      <c r="AM43" s="5"/>
      <c r="AN43" s="5"/>
      <c r="AO43" s="5"/>
      <c r="AP43" s="14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</row>
    <row r="44" spans="1:260">
      <c r="A44" s="42" t="s">
        <v>83</v>
      </c>
      <c r="B44" s="188">
        <f>'间接费 元 '!B44/1000</f>
        <v>9.7541200000000003</v>
      </c>
      <c r="C44" s="189">
        <f>'间接费 元 '!C44/1000</f>
        <v>0.59392999999999996</v>
      </c>
      <c r="D44" s="189">
        <f>'间接费 元 '!D44/1000</f>
        <v>0</v>
      </c>
      <c r="E44" s="190">
        <f>'间接费 元 '!E44/1000</f>
        <v>0</v>
      </c>
      <c r="F44" s="188">
        <f>'间接费 元 '!F44/1000</f>
        <v>0</v>
      </c>
      <c r="G44" s="190">
        <f>'间接费 元 '!G44/1000</f>
        <v>102.02</v>
      </c>
      <c r="H44" s="188">
        <f>'间接费 元 '!H44/1000</f>
        <v>18.958839999999999</v>
      </c>
      <c r="I44" s="189">
        <f>'间接费 元 '!I44/1000</f>
        <v>0</v>
      </c>
      <c r="J44" s="189">
        <f>'间接费 元 '!J44/1000</f>
        <v>0</v>
      </c>
      <c r="K44" s="191">
        <f>'间接费 元 '!K44/1000</f>
        <v>0</v>
      </c>
      <c r="L44" s="189">
        <f>'间接费 元 '!L44/1000</f>
        <v>0</v>
      </c>
      <c r="M44" s="190">
        <f>'间接费 元 '!M44/1000</f>
        <v>0</v>
      </c>
      <c r="N44" s="192">
        <f>'间接费 元 '!N44/1000</f>
        <v>0</v>
      </c>
      <c r="O44" s="188">
        <f>'间接费 元 '!O44/1000</f>
        <v>413.32188000000002</v>
      </c>
      <c r="P44" s="189">
        <f>'间接费 元 '!P44/1000</f>
        <v>184.50833</v>
      </c>
      <c r="Q44" s="190">
        <f>'间接费 元 '!Q44/1000</f>
        <v>0</v>
      </c>
      <c r="R44" s="188">
        <f>'间接费 元 '!R44/1000</f>
        <v>0</v>
      </c>
      <c r="S44" s="193">
        <f>'间接费 元 '!S44/1000</f>
        <v>0</v>
      </c>
      <c r="T44" s="189">
        <f>'间接费 元 '!T44/1000</f>
        <v>0</v>
      </c>
      <c r="U44" s="189">
        <f>'间接费 元 '!U44/1000</f>
        <v>0</v>
      </c>
      <c r="V44" s="189">
        <f>'间接费 元 '!V44/1000</f>
        <v>0</v>
      </c>
      <c r="W44" s="189">
        <f>'间接费 元 '!W44/1000</f>
        <v>0</v>
      </c>
      <c r="X44" s="189">
        <f>'间接费 元 '!X44/1000</f>
        <v>0</v>
      </c>
      <c r="Y44" s="189">
        <f>'间接费 元 '!Y44/1000</f>
        <v>0</v>
      </c>
      <c r="Z44" s="189">
        <f>'间接费 元 '!Z44/1000</f>
        <v>0</v>
      </c>
      <c r="AA44" s="189">
        <f>'间接费 元 '!AA44/1000</f>
        <v>0</v>
      </c>
      <c r="AB44" s="189">
        <f>'间接费 元 '!AB44/1000</f>
        <v>0</v>
      </c>
      <c r="AC44" s="189">
        <f>'间接费 元 '!AC44/1000</f>
        <v>0</v>
      </c>
      <c r="AD44" s="189">
        <f>'间接费 元 '!AD44/1000</f>
        <v>0</v>
      </c>
      <c r="AE44" s="189">
        <f>'间接费 元 '!AE44/1000</f>
        <v>0</v>
      </c>
      <c r="AF44" s="190">
        <f>'间接费 元 '!AF44/1000</f>
        <v>0</v>
      </c>
      <c r="AG44" s="192">
        <f>'间接费 元 '!AG44/1000</f>
        <v>0</v>
      </c>
      <c r="AH44" s="192">
        <f>'间接费 元 '!AH44/1000</f>
        <v>14.8728</v>
      </c>
      <c r="AI44" s="192">
        <f t="shared" si="16"/>
        <v>744.0299</v>
      </c>
      <c r="AJ44" s="54"/>
      <c r="AK44" s="14"/>
      <c r="AL44" s="5"/>
      <c r="AM44" s="5"/>
      <c r="AN44" s="5"/>
      <c r="AO44" s="5"/>
      <c r="AP44" s="14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</row>
    <row r="45" spans="1:260" ht="14.25" thickBot="1">
      <c r="A45" s="43" t="s">
        <v>84</v>
      </c>
      <c r="B45" s="194">
        <f>'间接费 元 '!B45/1000</f>
        <v>145.57604000000001</v>
      </c>
      <c r="C45" s="195">
        <f>'间接费 元 '!C45/1000</f>
        <v>0</v>
      </c>
      <c r="D45" s="195">
        <f>'间接费 元 '!D45/1000</f>
        <v>0</v>
      </c>
      <c r="E45" s="196">
        <f>'间接费 元 '!E45/1000</f>
        <v>0</v>
      </c>
      <c r="F45" s="194">
        <f>'间接费 元 '!F45/1000</f>
        <v>0</v>
      </c>
      <c r="G45" s="196">
        <f>'间接费 元 '!G45/1000</f>
        <v>0</v>
      </c>
      <c r="H45" s="194">
        <f>'间接费 元 '!H45/1000</f>
        <v>0.4</v>
      </c>
      <c r="I45" s="195">
        <f>'间接费 元 '!I45/1000</f>
        <v>0</v>
      </c>
      <c r="J45" s="195">
        <f>'间接费 元 '!J45/1000</f>
        <v>0</v>
      </c>
      <c r="K45" s="197">
        <f>'间接费 元 '!K45/1000</f>
        <v>0</v>
      </c>
      <c r="L45" s="195">
        <f>'间接费 元 '!L45/1000</f>
        <v>0</v>
      </c>
      <c r="M45" s="196">
        <f>'间接费 元 '!M45/1000</f>
        <v>0</v>
      </c>
      <c r="N45" s="198">
        <f>'间接费 元 '!N45/1000</f>
        <v>0</v>
      </c>
      <c r="O45" s="194">
        <f>'间接费 元 '!O45/1000</f>
        <v>105.59242999999999</v>
      </c>
      <c r="P45" s="195">
        <f>'间接费 元 '!P45/1000</f>
        <v>0</v>
      </c>
      <c r="Q45" s="196">
        <f>'间接费 元 '!Q45/1000</f>
        <v>0</v>
      </c>
      <c r="R45" s="194">
        <f>'间接费 元 '!R45/1000</f>
        <v>0</v>
      </c>
      <c r="S45" s="199">
        <f>'间接费 元 '!S45/1000</f>
        <v>0</v>
      </c>
      <c r="T45" s="195">
        <f>'间接费 元 '!T45/1000</f>
        <v>0</v>
      </c>
      <c r="U45" s="195">
        <f>'间接费 元 '!U45/1000</f>
        <v>0</v>
      </c>
      <c r="V45" s="195">
        <f>'间接费 元 '!V45/1000</f>
        <v>0</v>
      </c>
      <c r="W45" s="195">
        <f>'间接费 元 '!W45/1000</f>
        <v>0</v>
      </c>
      <c r="X45" s="195">
        <f>'间接费 元 '!X45/1000</f>
        <v>0</v>
      </c>
      <c r="Y45" s="195">
        <f>'间接费 元 '!Y45/1000</f>
        <v>0</v>
      </c>
      <c r="Z45" s="195">
        <f>'间接费 元 '!Z45/1000</f>
        <v>0</v>
      </c>
      <c r="AA45" s="195">
        <f>'间接费 元 '!AA45/1000</f>
        <v>0</v>
      </c>
      <c r="AB45" s="195">
        <f>'间接费 元 '!AB45/1000</f>
        <v>0</v>
      </c>
      <c r="AC45" s="195">
        <f>'间接费 元 '!AC45/1000</f>
        <v>0</v>
      </c>
      <c r="AD45" s="195">
        <f>'间接费 元 '!AD45/1000</f>
        <v>0</v>
      </c>
      <c r="AE45" s="195">
        <f>'间接费 元 '!AE45/1000</f>
        <v>0</v>
      </c>
      <c r="AF45" s="196">
        <f>'间接费 元 '!AF45/1000</f>
        <v>0</v>
      </c>
      <c r="AG45" s="198">
        <f>'间接费 元 '!AG45/1000</f>
        <v>0</v>
      </c>
      <c r="AH45" s="198">
        <f>'间接费 元 '!AH45/1000</f>
        <v>0</v>
      </c>
      <c r="AI45" s="198">
        <f t="shared" si="16"/>
        <v>251.56846999999999</v>
      </c>
      <c r="AJ45" s="54"/>
      <c r="AK45" s="14"/>
      <c r="AL45" s="5"/>
      <c r="AM45" s="5"/>
      <c r="AN45" s="5"/>
      <c r="AO45" s="5"/>
      <c r="AP45" s="14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</row>
    <row r="46" spans="1:260" ht="15" thickBot="1">
      <c r="A46" s="50" t="s">
        <v>85</v>
      </c>
      <c r="B46" s="168">
        <f>SUM(B33:B45)</f>
        <v>260.73827</v>
      </c>
      <c r="C46" s="169">
        <f t="shared" ref="C46:AH46" si="17">SUM(C33:C45)</f>
        <v>59.535239999999995</v>
      </c>
      <c r="D46" s="169">
        <f t="shared" si="17"/>
        <v>50.807580000000009</v>
      </c>
      <c r="E46" s="170">
        <f t="shared" si="17"/>
        <v>10.35914</v>
      </c>
      <c r="F46" s="168">
        <f t="shared" si="17"/>
        <v>93.283940000000001</v>
      </c>
      <c r="G46" s="171">
        <f t="shared" si="17"/>
        <v>206.57103999999998</v>
      </c>
      <c r="H46" s="168">
        <f t="shared" si="17"/>
        <v>441.83691999999996</v>
      </c>
      <c r="I46" s="169">
        <f t="shared" si="17"/>
        <v>0</v>
      </c>
      <c r="J46" s="169">
        <f t="shared" si="17"/>
        <v>41.75582</v>
      </c>
      <c r="K46" s="172">
        <f t="shared" si="17"/>
        <v>12.033809999999999</v>
      </c>
      <c r="L46" s="169">
        <f t="shared" si="17"/>
        <v>0</v>
      </c>
      <c r="M46" s="171">
        <f t="shared" si="17"/>
        <v>0</v>
      </c>
      <c r="N46" s="173">
        <f t="shared" si="17"/>
        <v>0</v>
      </c>
      <c r="O46" s="168">
        <f t="shared" si="17"/>
        <v>607.2197000000001</v>
      </c>
      <c r="P46" s="169">
        <f t="shared" si="17"/>
        <v>210.46096</v>
      </c>
      <c r="Q46" s="171">
        <f t="shared" si="17"/>
        <v>1.6716800000000001</v>
      </c>
      <c r="R46" s="168">
        <f t="shared" ref="R46" si="18">SUM(R33:R45)</f>
        <v>15.471780000000001</v>
      </c>
      <c r="S46" s="174">
        <f t="shared" si="17"/>
        <v>0</v>
      </c>
      <c r="T46" s="169">
        <f t="shared" si="17"/>
        <v>54.405639999999998</v>
      </c>
      <c r="U46" s="169">
        <f t="shared" si="17"/>
        <v>55.613520000000001</v>
      </c>
      <c r="V46" s="169">
        <f t="shared" si="17"/>
        <v>53.488979999999998</v>
      </c>
      <c r="W46" s="169">
        <f t="shared" si="17"/>
        <v>23.176739999999999</v>
      </c>
      <c r="X46" s="169">
        <f t="shared" si="17"/>
        <v>0.16402</v>
      </c>
      <c r="Y46" s="169">
        <f t="shared" si="17"/>
        <v>0</v>
      </c>
      <c r="Z46" s="169">
        <f t="shared" si="17"/>
        <v>50.851790000000001</v>
      </c>
      <c r="AA46" s="169">
        <f t="shared" si="17"/>
        <v>0</v>
      </c>
      <c r="AB46" s="169">
        <f t="shared" si="17"/>
        <v>35.611540000000005</v>
      </c>
      <c r="AC46" s="169">
        <f t="shared" si="17"/>
        <v>274.70054000000005</v>
      </c>
      <c r="AD46" s="169">
        <f t="shared" si="17"/>
        <v>6.0763099999999994</v>
      </c>
      <c r="AE46" s="169">
        <f t="shared" si="17"/>
        <v>18.690539999999999</v>
      </c>
      <c r="AF46" s="171">
        <f t="shared" si="17"/>
        <v>0</v>
      </c>
      <c r="AG46" s="173">
        <f t="shared" si="17"/>
        <v>1.365</v>
      </c>
      <c r="AH46" s="173">
        <f t="shared" si="17"/>
        <v>59.059479999999994</v>
      </c>
      <c r="AI46" s="173">
        <f t="shared" si="16"/>
        <v>2644.9499800000003</v>
      </c>
      <c r="AJ46" s="53"/>
      <c r="AK46" s="14"/>
      <c r="AL46" s="5"/>
      <c r="AM46" s="5"/>
      <c r="AN46" s="5"/>
      <c r="AO46" s="5"/>
      <c r="AP46" s="14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</row>
    <row r="47" spans="1:260">
      <c r="A47" s="41" t="s">
        <v>86</v>
      </c>
      <c r="B47" s="182">
        <f>'间接费 元 '!B47/1000</f>
        <v>0</v>
      </c>
      <c r="C47" s="183">
        <f>'间接费 元 '!C47/1000</f>
        <v>0</v>
      </c>
      <c r="D47" s="183">
        <f>'间接费 元 '!D47/1000</f>
        <v>0</v>
      </c>
      <c r="E47" s="184">
        <f>'间接费 元 '!E47/1000</f>
        <v>0</v>
      </c>
      <c r="F47" s="182">
        <f>'间接费 元 '!F47/1000</f>
        <v>0</v>
      </c>
      <c r="G47" s="184">
        <f>'间接费 元 '!G47/1000</f>
        <v>0</v>
      </c>
      <c r="H47" s="182">
        <f>'间接费 元 '!H47/1000</f>
        <v>0</v>
      </c>
      <c r="I47" s="183">
        <f>'间接费 元 '!I47/1000</f>
        <v>0</v>
      </c>
      <c r="J47" s="183">
        <f>'间接费 元 '!J47/1000</f>
        <v>0</v>
      </c>
      <c r="K47" s="185">
        <f>'间接费 元 '!K47/1000</f>
        <v>0</v>
      </c>
      <c r="L47" s="183">
        <f>'间接费 元 '!L47/1000</f>
        <v>0</v>
      </c>
      <c r="M47" s="184">
        <f>'间接费 元 '!M47/1000</f>
        <v>0</v>
      </c>
      <c r="N47" s="186">
        <f>'间接费 元 '!N47/1000</f>
        <v>0</v>
      </c>
      <c r="O47" s="182">
        <f>'间接费 元 '!O47/1000</f>
        <v>0</v>
      </c>
      <c r="P47" s="183">
        <f>'间接费 元 '!P47/1000</f>
        <v>0</v>
      </c>
      <c r="Q47" s="184">
        <f>'间接费 元 '!Q47/1000</f>
        <v>0</v>
      </c>
      <c r="R47" s="182">
        <f>'间接费 元 '!R47/1000</f>
        <v>0</v>
      </c>
      <c r="S47" s="187">
        <f>'间接费 元 '!S47/1000</f>
        <v>0</v>
      </c>
      <c r="T47" s="183">
        <f>'间接费 元 '!T47/1000</f>
        <v>0</v>
      </c>
      <c r="U47" s="183">
        <f>'间接费 元 '!U47/1000</f>
        <v>0</v>
      </c>
      <c r="V47" s="183">
        <f>'间接费 元 '!V47/1000</f>
        <v>0</v>
      </c>
      <c r="W47" s="183">
        <f>'间接费 元 '!W47/1000</f>
        <v>0</v>
      </c>
      <c r="X47" s="183">
        <f>'间接费 元 '!X47/1000</f>
        <v>0</v>
      </c>
      <c r="Y47" s="183">
        <f>'间接费 元 '!Y47/1000</f>
        <v>0</v>
      </c>
      <c r="Z47" s="183">
        <f>'间接费 元 '!Z47/1000</f>
        <v>0</v>
      </c>
      <c r="AA47" s="183">
        <f>'间接费 元 '!AA47/1000</f>
        <v>0</v>
      </c>
      <c r="AB47" s="183">
        <f>'间接费 元 '!AB47/1000</f>
        <v>0</v>
      </c>
      <c r="AC47" s="183">
        <f>'间接费 元 '!AC47/1000</f>
        <v>0</v>
      </c>
      <c r="AD47" s="183">
        <f>'间接费 元 '!AD47/1000</f>
        <v>0</v>
      </c>
      <c r="AE47" s="183">
        <f>'间接费 元 '!AE47/1000</f>
        <v>0</v>
      </c>
      <c r="AF47" s="184">
        <f>'间接费 元 '!AF47/1000</f>
        <v>0</v>
      </c>
      <c r="AG47" s="186">
        <f>'间接费 元 '!AG47/1000</f>
        <v>0</v>
      </c>
      <c r="AH47" s="186">
        <f>'间接费 元 '!AH47/1000</f>
        <v>0</v>
      </c>
      <c r="AI47" s="186">
        <f t="shared" si="16"/>
        <v>0</v>
      </c>
      <c r="AJ47" s="54"/>
      <c r="AK47" s="14"/>
      <c r="AL47" s="5"/>
      <c r="AM47" s="5"/>
      <c r="AN47" s="5"/>
      <c r="AO47" s="5"/>
      <c r="AP47" s="14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</row>
    <row r="48" spans="1:260">
      <c r="A48" s="42" t="s">
        <v>87</v>
      </c>
      <c r="B48" s="188">
        <f>'间接费 元 '!B48/1000</f>
        <v>16.814900000000002</v>
      </c>
      <c r="C48" s="189">
        <f>'间接费 元 '!C48/1000</f>
        <v>0</v>
      </c>
      <c r="D48" s="189">
        <f>'间接费 元 '!D48/1000</f>
        <v>0</v>
      </c>
      <c r="E48" s="190">
        <f>'间接费 元 '!E48/1000</f>
        <v>0</v>
      </c>
      <c r="F48" s="188">
        <f>'间接费 元 '!F48/1000</f>
        <v>0</v>
      </c>
      <c r="G48" s="190">
        <f>'间接费 元 '!G48/1000</f>
        <v>63.226410000000001</v>
      </c>
      <c r="H48" s="188">
        <f>'间接费 元 '!H48/1000</f>
        <v>0</v>
      </c>
      <c r="I48" s="189">
        <f>'间接费 元 '!I48/1000</f>
        <v>0</v>
      </c>
      <c r="J48" s="189">
        <f>'间接费 元 '!J48/1000</f>
        <v>0</v>
      </c>
      <c r="K48" s="191">
        <f>'间接费 元 '!K48/1000</f>
        <v>0</v>
      </c>
      <c r="L48" s="189">
        <f>'间接费 元 '!L48/1000</f>
        <v>0</v>
      </c>
      <c r="M48" s="190">
        <f>'间接费 元 '!M48/1000</f>
        <v>0</v>
      </c>
      <c r="N48" s="192">
        <f>'间接费 元 '!N48/1000</f>
        <v>0</v>
      </c>
      <c r="O48" s="188">
        <f>'间接费 元 '!O48/1000</f>
        <v>0</v>
      </c>
      <c r="P48" s="189">
        <f>'间接费 元 '!P48/1000</f>
        <v>0</v>
      </c>
      <c r="Q48" s="190">
        <f>'间接费 元 '!Q48/1000</f>
        <v>0</v>
      </c>
      <c r="R48" s="188">
        <f>'间接费 元 '!R48/1000</f>
        <v>0</v>
      </c>
      <c r="S48" s="193">
        <f>'间接费 元 '!S48/1000</f>
        <v>0</v>
      </c>
      <c r="T48" s="189">
        <f>'间接费 元 '!T48/1000</f>
        <v>0</v>
      </c>
      <c r="U48" s="189">
        <f>'间接费 元 '!U48/1000</f>
        <v>0</v>
      </c>
      <c r="V48" s="189">
        <f>'间接费 元 '!V48/1000</f>
        <v>0</v>
      </c>
      <c r="W48" s="189">
        <f>'间接费 元 '!W48/1000</f>
        <v>0</v>
      </c>
      <c r="X48" s="189">
        <f>'间接费 元 '!X48/1000</f>
        <v>0</v>
      </c>
      <c r="Y48" s="189">
        <f>'间接费 元 '!Y48/1000</f>
        <v>0</v>
      </c>
      <c r="Z48" s="189">
        <f>'间接费 元 '!Z48/1000</f>
        <v>0</v>
      </c>
      <c r="AA48" s="189">
        <f>'间接费 元 '!AA48/1000</f>
        <v>0</v>
      </c>
      <c r="AB48" s="189">
        <f>'间接费 元 '!AB48/1000</f>
        <v>0</v>
      </c>
      <c r="AC48" s="189">
        <f>'间接费 元 '!AC48/1000</f>
        <v>0</v>
      </c>
      <c r="AD48" s="189">
        <f>'间接费 元 '!AD48/1000</f>
        <v>0</v>
      </c>
      <c r="AE48" s="189">
        <f>'间接费 元 '!AE48/1000</f>
        <v>0</v>
      </c>
      <c r="AF48" s="190">
        <f>'间接费 元 '!AF48/1000</f>
        <v>0</v>
      </c>
      <c r="AG48" s="192">
        <f>'间接费 元 '!AG48/1000</f>
        <v>0</v>
      </c>
      <c r="AH48" s="192">
        <f>'间接费 元 '!AH48/1000</f>
        <v>0</v>
      </c>
      <c r="AI48" s="192">
        <f t="shared" si="16"/>
        <v>80.04131000000001</v>
      </c>
      <c r="AJ48" s="54"/>
      <c r="AK48" s="14"/>
      <c r="AL48" s="5"/>
      <c r="AM48" s="5"/>
      <c r="AN48" s="5"/>
      <c r="AO48" s="5"/>
      <c r="AP48" s="14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</row>
    <row r="49" spans="1:260">
      <c r="A49" s="42" t="s">
        <v>88</v>
      </c>
      <c r="B49" s="188">
        <f>'间接费 元 '!B49/1000</f>
        <v>0</v>
      </c>
      <c r="C49" s="189">
        <f>'间接费 元 '!C49/1000</f>
        <v>0</v>
      </c>
      <c r="D49" s="189">
        <f>'间接费 元 '!D49/1000</f>
        <v>0</v>
      </c>
      <c r="E49" s="190">
        <f>'间接费 元 '!E49/1000</f>
        <v>0</v>
      </c>
      <c r="F49" s="188">
        <f>'间接费 元 '!F49/1000</f>
        <v>0</v>
      </c>
      <c r="G49" s="190">
        <f>'间接费 元 '!G49/1000</f>
        <v>0</v>
      </c>
      <c r="H49" s="188">
        <f>'间接费 元 '!H49/1000</f>
        <v>0</v>
      </c>
      <c r="I49" s="189">
        <f>'间接费 元 '!I49/1000</f>
        <v>0</v>
      </c>
      <c r="J49" s="189">
        <f>'间接费 元 '!J49/1000</f>
        <v>0</v>
      </c>
      <c r="K49" s="191">
        <f>'间接费 元 '!K49/1000</f>
        <v>0</v>
      </c>
      <c r="L49" s="189">
        <f>'间接费 元 '!L49/1000</f>
        <v>0</v>
      </c>
      <c r="M49" s="190">
        <f>'间接费 元 '!M49/1000</f>
        <v>0</v>
      </c>
      <c r="N49" s="192">
        <f>'间接费 元 '!N49/1000</f>
        <v>0</v>
      </c>
      <c r="O49" s="188">
        <f>'间接费 元 '!O49/1000</f>
        <v>0</v>
      </c>
      <c r="P49" s="189">
        <f>'间接费 元 '!P49/1000</f>
        <v>0</v>
      </c>
      <c r="Q49" s="190">
        <f>'间接费 元 '!Q49/1000</f>
        <v>0</v>
      </c>
      <c r="R49" s="188">
        <f>'间接费 元 '!R49/1000</f>
        <v>0</v>
      </c>
      <c r="S49" s="193">
        <f>'间接费 元 '!S49/1000</f>
        <v>0</v>
      </c>
      <c r="T49" s="189">
        <f>'间接费 元 '!T49/1000</f>
        <v>0</v>
      </c>
      <c r="U49" s="189">
        <f>'间接费 元 '!U49/1000</f>
        <v>0</v>
      </c>
      <c r="V49" s="189">
        <f>'间接费 元 '!V49/1000</f>
        <v>0</v>
      </c>
      <c r="W49" s="189">
        <f>'间接费 元 '!W49/1000</f>
        <v>0</v>
      </c>
      <c r="X49" s="189">
        <f>'间接费 元 '!X49/1000</f>
        <v>0</v>
      </c>
      <c r="Y49" s="189">
        <f>'间接费 元 '!Y49/1000</f>
        <v>0</v>
      </c>
      <c r="Z49" s="189">
        <f>'间接费 元 '!Z49/1000</f>
        <v>58.586529999999996</v>
      </c>
      <c r="AA49" s="189">
        <f>'间接费 元 '!AA49/1000</f>
        <v>0</v>
      </c>
      <c r="AB49" s="189">
        <f>'间接费 元 '!AB49/1000</f>
        <v>0</v>
      </c>
      <c r="AC49" s="189">
        <f>'间接费 元 '!AC49/1000</f>
        <v>0</v>
      </c>
      <c r="AD49" s="189">
        <f>'间接费 元 '!AD49/1000</f>
        <v>0</v>
      </c>
      <c r="AE49" s="189">
        <f>'间接费 元 '!AE49/1000</f>
        <v>0</v>
      </c>
      <c r="AF49" s="190">
        <f>'间接费 元 '!AF49/1000</f>
        <v>0</v>
      </c>
      <c r="AG49" s="192">
        <f>'间接费 元 '!AG49/1000</f>
        <v>0</v>
      </c>
      <c r="AH49" s="192">
        <f>'间接费 元 '!AH49/1000</f>
        <v>0</v>
      </c>
      <c r="AI49" s="192">
        <f t="shared" si="16"/>
        <v>58.586529999999996</v>
      </c>
      <c r="AJ49" s="54"/>
      <c r="AK49" s="14"/>
      <c r="AL49" s="5"/>
      <c r="AM49" s="5"/>
      <c r="AN49" s="5"/>
      <c r="AO49" s="5"/>
      <c r="AP49" s="14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</row>
    <row r="50" spans="1:260">
      <c r="A50" s="42" t="s">
        <v>89</v>
      </c>
      <c r="B50" s="188">
        <f>'间接费 元 '!B50/1000</f>
        <v>0</v>
      </c>
      <c r="C50" s="189">
        <f>'间接费 元 '!C50/1000</f>
        <v>0</v>
      </c>
      <c r="D50" s="189">
        <f>'间接费 元 '!D50/1000</f>
        <v>0</v>
      </c>
      <c r="E50" s="190">
        <f>'间接费 元 '!E50/1000</f>
        <v>0</v>
      </c>
      <c r="F50" s="188">
        <f>'间接费 元 '!F50/1000</f>
        <v>0</v>
      </c>
      <c r="G50" s="190">
        <f>'间接费 元 '!G50/1000</f>
        <v>0</v>
      </c>
      <c r="H50" s="188">
        <f>'间接费 元 '!H50/1000</f>
        <v>0</v>
      </c>
      <c r="I50" s="189">
        <f>'间接费 元 '!I50/1000</f>
        <v>0</v>
      </c>
      <c r="J50" s="189">
        <f>'间接费 元 '!J50/1000</f>
        <v>0</v>
      </c>
      <c r="K50" s="191">
        <f>'间接费 元 '!K50/1000</f>
        <v>0</v>
      </c>
      <c r="L50" s="189">
        <f>'间接费 元 '!L50/1000</f>
        <v>0</v>
      </c>
      <c r="M50" s="190">
        <f>'间接费 元 '!M50/1000</f>
        <v>0</v>
      </c>
      <c r="N50" s="192">
        <f>'间接费 元 '!N50/1000</f>
        <v>0</v>
      </c>
      <c r="O50" s="188">
        <f>'间接费 元 '!O50/1000</f>
        <v>0</v>
      </c>
      <c r="P50" s="189">
        <f>'间接费 元 '!P50/1000</f>
        <v>0</v>
      </c>
      <c r="Q50" s="190">
        <f>'间接费 元 '!Q50/1000</f>
        <v>0</v>
      </c>
      <c r="R50" s="188">
        <f>'间接费 元 '!R50/1000</f>
        <v>0</v>
      </c>
      <c r="S50" s="193">
        <f>'间接费 元 '!S50/1000</f>
        <v>0</v>
      </c>
      <c r="T50" s="189">
        <f>'间接费 元 '!T50/1000</f>
        <v>0</v>
      </c>
      <c r="U50" s="189">
        <f>'间接费 元 '!U50/1000</f>
        <v>0</v>
      </c>
      <c r="V50" s="189">
        <f>'间接费 元 '!V50/1000</f>
        <v>0</v>
      </c>
      <c r="W50" s="189">
        <f>'间接费 元 '!W50/1000</f>
        <v>0</v>
      </c>
      <c r="X50" s="189">
        <f>'间接费 元 '!X50/1000</f>
        <v>0</v>
      </c>
      <c r="Y50" s="189">
        <f>'间接费 元 '!Y50/1000</f>
        <v>0</v>
      </c>
      <c r="Z50" s="189">
        <f>'间接费 元 '!Z50/1000</f>
        <v>0</v>
      </c>
      <c r="AA50" s="189">
        <f>'间接费 元 '!AA50/1000</f>
        <v>0</v>
      </c>
      <c r="AB50" s="189">
        <f>'间接费 元 '!AB50/1000</f>
        <v>0</v>
      </c>
      <c r="AC50" s="189">
        <f>'间接费 元 '!AC50/1000</f>
        <v>0</v>
      </c>
      <c r="AD50" s="189">
        <f>'间接费 元 '!AD50/1000</f>
        <v>0</v>
      </c>
      <c r="AE50" s="189">
        <f>'间接费 元 '!AE50/1000</f>
        <v>0</v>
      </c>
      <c r="AF50" s="190">
        <f>'间接费 元 '!AF50/1000</f>
        <v>0</v>
      </c>
      <c r="AG50" s="192">
        <f>'间接费 元 '!AG50/1000</f>
        <v>0</v>
      </c>
      <c r="AH50" s="192">
        <f>'间接费 元 '!AH50/1000</f>
        <v>0</v>
      </c>
      <c r="AI50" s="192">
        <f t="shared" si="16"/>
        <v>0</v>
      </c>
      <c r="AJ50" s="54"/>
      <c r="AK50" s="14"/>
      <c r="AL50" s="5"/>
      <c r="AM50" s="5"/>
      <c r="AN50" s="5"/>
      <c r="AO50" s="5"/>
      <c r="AP50" s="14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</row>
    <row r="51" spans="1:260">
      <c r="A51" s="42" t="s">
        <v>514</v>
      </c>
      <c r="B51" s="188">
        <f>'间接费 元 '!B51/1000</f>
        <v>0</v>
      </c>
      <c r="C51" s="189">
        <f>'间接费 元 '!C51/1000</f>
        <v>0</v>
      </c>
      <c r="D51" s="189">
        <f>'间接费 元 '!D51/1000</f>
        <v>0</v>
      </c>
      <c r="E51" s="190">
        <f>'间接费 元 '!E51/1000</f>
        <v>0</v>
      </c>
      <c r="F51" s="188">
        <f>'间接费 元 '!F51/1000</f>
        <v>0</v>
      </c>
      <c r="G51" s="190">
        <f>'间接费 元 '!G51/1000</f>
        <v>0</v>
      </c>
      <c r="H51" s="188">
        <f>'间接费 元 '!H51/1000</f>
        <v>0</v>
      </c>
      <c r="I51" s="189">
        <f>'间接费 元 '!I51/1000</f>
        <v>0</v>
      </c>
      <c r="J51" s="189">
        <f>'间接费 元 '!J51/1000</f>
        <v>0</v>
      </c>
      <c r="K51" s="191">
        <f>'间接费 元 '!K51/1000</f>
        <v>0</v>
      </c>
      <c r="L51" s="189">
        <f>'间接费 元 '!L51/1000</f>
        <v>0</v>
      </c>
      <c r="M51" s="190">
        <f>'间接费 元 '!M51/1000</f>
        <v>0</v>
      </c>
      <c r="N51" s="192">
        <f>'间接费 元 '!N51/1000</f>
        <v>0</v>
      </c>
      <c r="O51" s="188">
        <f>'间接费 元 '!O51/1000</f>
        <v>0</v>
      </c>
      <c r="P51" s="189">
        <f>'间接费 元 '!P51/1000</f>
        <v>0</v>
      </c>
      <c r="Q51" s="190">
        <f>'间接费 元 '!Q51/1000</f>
        <v>0</v>
      </c>
      <c r="R51" s="188">
        <f>'间接费 元 '!R51/1000</f>
        <v>0</v>
      </c>
      <c r="S51" s="193">
        <f>'间接费 元 '!S51/1000</f>
        <v>0</v>
      </c>
      <c r="T51" s="189">
        <f>'间接费 元 '!T51/1000</f>
        <v>0</v>
      </c>
      <c r="U51" s="189">
        <f>'间接费 元 '!U51/1000</f>
        <v>0</v>
      </c>
      <c r="V51" s="189">
        <f>'间接费 元 '!V51/1000</f>
        <v>0</v>
      </c>
      <c r="W51" s="189">
        <f>'间接费 元 '!W51/1000</f>
        <v>0</v>
      </c>
      <c r="X51" s="189">
        <f>'间接费 元 '!X51/1000</f>
        <v>0</v>
      </c>
      <c r="Y51" s="189">
        <f>'间接费 元 '!Y51/1000</f>
        <v>0</v>
      </c>
      <c r="Z51" s="189">
        <f>'间接费 元 '!Z51/1000</f>
        <v>0</v>
      </c>
      <c r="AA51" s="189">
        <f>'间接费 元 '!AA51/1000</f>
        <v>0</v>
      </c>
      <c r="AB51" s="189">
        <f>'间接费 元 '!AB51/1000</f>
        <v>0</v>
      </c>
      <c r="AC51" s="189">
        <f>'间接费 元 '!AC51/1000</f>
        <v>0</v>
      </c>
      <c r="AD51" s="189">
        <f>'间接费 元 '!AD51/1000</f>
        <v>0</v>
      </c>
      <c r="AE51" s="189">
        <f>'间接费 元 '!AE51/1000</f>
        <v>0</v>
      </c>
      <c r="AF51" s="190">
        <f>'间接费 元 '!AF51/1000</f>
        <v>0</v>
      </c>
      <c r="AG51" s="192">
        <f>'间接费 元 '!AG51/1000</f>
        <v>0</v>
      </c>
      <c r="AH51" s="192">
        <f>'间接费 元 '!AH51/1000</f>
        <v>0</v>
      </c>
      <c r="AI51" s="192">
        <f t="shared" si="16"/>
        <v>0</v>
      </c>
      <c r="AJ51" s="53"/>
      <c r="AK51" s="14"/>
      <c r="AL51" s="5"/>
      <c r="AM51" s="5"/>
      <c r="AN51" s="5"/>
      <c r="AO51" s="5"/>
      <c r="AP51" s="14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</row>
    <row r="52" spans="1:260" ht="14.25" thickBot="1">
      <c r="A52" s="44" t="s">
        <v>90</v>
      </c>
      <c r="B52" s="200">
        <f>'间接费 元 '!B52/1000</f>
        <v>0</v>
      </c>
      <c r="C52" s="205">
        <f>'间接费 元 '!C52/1000</f>
        <v>0</v>
      </c>
      <c r="D52" s="205">
        <f>'间接费 元 '!D52/1000</f>
        <v>0</v>
      </c>
      <c r="E52" s="203">
        <f>'间接费 元 '!E52/1000</f>
        <v>0</v>
      </c>
      <c r="F52" s="200">
        <f>'间接费 元 '!F52/1000</f>
        <v>0</v>
      </c>
      <c r="G52" s="203">
        <f>'间接费 元 '!G52/1000</f>
        <v>0</v>
      </c>
      <c r="H52" s="200">
        <f>'间接费 元 '!H52/1000</f>
        <v>180.5283</v>
      </c>
      <c r="I52" s="205">
        <f>'间接费 元 '!I52/1000</f>
        <v>0</v>
      </c>
      <c r="J52" s="205">
        <f>'间接费 元 '!J52/1000</f>
        <v>0</v>
      </c>
      <c r="K52" s="231">
        <f>'间接费 元 '!K52/1000</f>
        <v>0</v>
      </c>
      <c r="L52" s="205">
        <f>'间接费 元 '!L52/1000</f>
        <v>0</v>
      </c>
      <c r="M52" s="203">
        <f>'间接费 元 '!M52/1000</f>
        <v>0</v>
      </c>
      <c r="N52" s="206">
        <f>'间接费 元 '!N52/1000</f>
        <v>0</v>
      </c>
      <c r="O52" s="200">
        <f>'间接费 元 '!O52/1000</f>
        <v>0</v>
      </c>
      <c r="P52" s="205">
        <f>'间接费 元 '!P52/1000</f>
        <v>0</v>
      </c>
      <c r="Q52" s="203">
        <f>'间接费 元 '!Q52/1000</f>
        <v>0</v>
      </c>
      <c r="R52" s="200">
        <f>'间接费 元 '!R52/1000</f>
        <v>0</v>
      </c>
      <c r="S52" s="201">
        <f>'间接费 元 '!S52/1000</f>
        <v>0</v>
      </c>
      <c r="T52" s="205">
        <f>'间接费 元 '!T52/1000</f>
        <v>0</v>
      </c>
      <c r="U52" s="205">
        <f>'间接费 元 '!U52/1000</f>
        <v>0</v>
      </c>
      <c r="V52" s="205">
        <f>'间接费 元 '!V52/1000</f>
        <v>0</v>
      </c>
      <c r="W52" s="205">
        <f>'间接费 元 '!W52/1000</f>
        <v>0</v>
      </c>
      <c r="X52" s="205">
        <f>'间接费 元 '!X52/1000</f>
        <v>0</v>
      </c>
      <c r="Y52" s="205">
        <f>'间接费 元 '!Y52/1000</f>
        <v>0</v>
      </c>
      <c r="Z52" s="205">
        <f>'间接费 元 '!Z52/1000</f>
        <v>82.725390000000004</v>
      </c>
      <c r="AA52" s="205">
        <f>'间接费 元 '!AA52/1000</f>
        <v>0</v>
      </c>
      <c r="AB52" s="205">
        <f>'间接费 元 '!AB52/1000</f>
        <v>0</v>
      </c>
      <c r="AC52" s="205">
        <f>'间接费 元 '!AC52/1000</f>
        <v>0</v>
      </c>
      <c r="AD52" s="205">
        <f>'间接费 元 '!AD52/1000</f>
        <v>0</v>
      </c>
      <c r="AE52" s="205">
        <f>'间接费 元 '!AE52/1000</f>
        <v>0</v>
      </c>
      <c r="AF52" s="203">
        <f>'间接费 元 '!AF52/1000</f>
        <v>0</v>
      </c>
      <c r="AG52" s="206">
        <f>'间接费 元 '!AG52/1000</f>
        <v>0</v>
      </c>
      <c r="AH52" s="206">
        <f>'间接费 元 '!AH52/1000</f>
        <v>0</v>
      </c>
      <c r="AI52" s="206">
        <f t="shared" si="16"/>
        <v>263.25369000000001</v>
      </c>
      <c r="AJ52" s="54"/>
      <c r="AK52" s="14"/>
      <c r="AL52" s="5"/>
      <c r="AM52" s="5"/>
      <c r="AN52" s="5"/>
      <c r="AO52" s="5"/>
      <c r="AP52" s="14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</row>
    <row r="53" spans="1:260" ht="15" thickBot="1">
      <c r="A53" s="50" t="s">
        <v>91</v>
      </c>
      <c r="B53" s="168">
        <f>SUM(B47:B52)</f>
        <v>16.814900000000002</v>
      </c>
      <c r="C53" s="169">
        <f t="shared" ref="C53:AH53" si="19">SUM(C47:C52)</f>
        <v>0</v>
      </c>
      <c r="D53" s="169">
        <f t="shared" si="19"/>
        <v>0</v>
      </c>
      <c r="E53" s="170">
        <f t="shared" si="19"/>
        <v>0</v>
      </c>
      <c r="F53" s="168">
        <f t="shared" si="19"/>
        <v>0</v>
      </c>
      <c r="G53" s="171">
        <f t="shared" si="19"/>
        <v>63.226410000000001</v>
      </c>
      <c r="H53" s="168">
        <f t="shared" si="19"/>
        <v>180.5283</v>
      </c>
      <c r="I53" s="169">
        <f t="shared" si="19"/>
        <v>0</v>
      </c>
      <c r="J53" s="169">
        <f t="shared" si="19"/>
        <v>0</v>
      </c>
      <c r="K53" s="172">
        <f t="shared" si="19"/>
        <v>0</v>
      </c>
      <c r="L53" s="169">
        <f t="shared" si="19"/>
        <v>0</v>
      </c>
      <c r="M53" s="171">
        <f t="shared" si="19"/>
        <v>0</v>
      </c>
      <c r="N53" s="173">
        <f t="shared" si="19"/>
        <v>0</v>
      </c>
      <c r="O53" s="168">
        <f t="shared" si="19"/>
        <v>0</v>
      </c>
      <c r="P53" s="169">
        <f t="shared" si="19"/>
        <v>0</v>
      </c>
      <c r="Q53" s="171">
        <f t="shared" si="19"/>
        <v>0</v>
      </c>
      <c r="R53" s="168">
        <f t="shared" ref="R53" si="20">SUM(R47:R52)</f>
        <v>0</v>
      </c>
      <c r="S53" s="174">
        <f t="shared" si="19"/>
        <v>0</v>
      </c>
      <c r="T53" s="169">
        <f t="shared" si="19"/>
        <v>0</v>
      </c>
      <c r="U53" s="169">
        <f t="shared" si="19"/>
        <v>0</v>
      </c>
      <c r="V53" s="169">
        <f t="shared" si="19"/>
        <v>0</v>
      </c>
      <c r="W53" s="169">
        <f t="shared" si="19"/>
        <v>0</v>
      </c>
      <c r="X53" s="169">
        <f t="shared" si="19"/>
        <v>0</v>
      </c>
      <c r="Y53" s="169">
        <f t="shared" si="19"/>
        <v>0</v>
      </c>
      <c r="Z53" s="169">
        <f t="shared" si="19"/>
        <v>141.31191999999999</v>
      </c>
      <c r="AA53" s="169">
        <f t="shared" si="19"/>
        <v>0</v>
      </c>
      <c r="AB53" s="169">
        <f t="shared" si="19"/>
        <v>0</v>
      </c>
      <c r="AC53" s="169">
        <f t="shared" si="19"/>
        <v>0</v>
      </c>
      <c r="AD53" s="169">
        <f t="shared" si="19"/>
        <v>0</v>
      </c>
      <c r="AE53" s="169">
        <f t="shared" si="19"/>
        <v>0</v>
      </c>
      <c r="AF53" s="171">
        <f t="shared" si="19"/>
        <v>0</v>
      </c>
      <c r="AG53" s="173">
        <f t="shared" si="19"/>
        <v>0</v>
      </c>
      <c r="AH53" s="173">
        <f t="shared" si="19"/>
        <v>0</v>
      </c>
      <c r="AI53" s="173">
        <f t="shared" si="16"/>
        <v>401.88153</v>
      </c>
      <c r="AJ53" s="54"/>
      <c r="AK53" s="14"/>
      <c r="AL53" s="5"/>
      <c r="AM53" s="5"/>
      <c r="AN53" s="5"/>
      <c r="AO53" s="5"/>
      <c r="AP53" s="14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</row>
    <row r="54" spans="1:260">
      <c r="A54" s="41" t="s">
        <v>92</v>
      </c>
      <c r="B54" s="182">
        <f>'间接费 元 '!B54/1000</f>
        <v>10.301870000000001</v>
      </c>
      <c r="C54" s="183">
        <f>'间接费 元 '!C54/1000</f>
        <v>12.18732</v>
      </c>
      <c r="D54" s="183">
        <f>'间接费 元 '!D54/1000</f>
        <v>2.16642</v>
      </c>
      <c r="E54" s="184">
        <f>'间接费 元 '!E54/1000</f>
        <v>0</v>
      </c>
      <c r="F54" s="182">
        <f>'间接费 元 '!F54/1000</f>
        <v>0.93861000000000006</v>
      </c>
      <c r="G54" s="184">
        <f>'间接费 元 '!G54/1000</f>
        <v>22.27309</v>
      </c>
      <c r="H54" s="182">
        <f>'间接费 元 '!H54/1000</f>
        <v>146.65053000000003</v>
      </c>
      <c r="I54" s="183">
        <f>'间接费 元 '!I54/1000</f>
        <v>0</v>
      </c>
      <c r="J54" s="183">
        <f>'间接费 元 '!J54/1000</f>
        <v>50.43242</v>
      </c>
      <c r="K54" s="185">
        <f>'间接费 元 '!K54/1000</f>
        <v>6.1412500000000003</v>
      </c>
      <c r="L54" s="183">
        <f>'间接费 元 '!L54/1000</f>
        <v>0</v>
      </c>
      <c r="M54" s="184">
        <f>'间接费 元 '!M54/1000</f>
        <v>0</v>
      </c>
      <c r="N54" s="186">
        <f>'间接费 元 '!N54/1000</f>
        <v>0</v>
      </c>
      <c r="O54" s="182">
        <f>'间接费 元 '!O54/1000</f>
        <v>15.05325</v>
      </c>
      <c r="P54" s="183">
        <f>'间接费 元 '!P54/1000</f>
        <v>0.50443000000000005</v>
      </c>
      <c r="Q54" s="184">
        <f>'间接费 元 '!Q54/1000</f>
        <v>6.4890000000000003E-2</v>
      </c>
      <c r="R54" s="182">
        <f>'间接费 元 '!R54/1000</f>
        <v>0.42325000000000002</v>
      </c>
      <c r="S54" s="187">
        <f>'间接费 元 '!S54/1000</f>
        <v>0</v>
      </c>
      <c r="T54" s="183">
        <f>'间接费 元 '!T54/1000</f>
        <v>1.5075999999999998</v>
      </c>
      <c r="U54" s="183">
        <f>'间接费 元 '!U54/1000</f>
        <v>44.427910000000004</v>
      </c>
      <c r="V54" s="183">
        <f>'间接费 元 '!V54/1000</f>
        <v>27.877490000000002</v>
      </c>
      <c r="W54" s="183">
        <f>'间接费 元 '!W54/1000</f>
        <v>3.2618499999999999</v>
      </c>
      <c r="X54" s="183">
        <f>'间接费 元 '!X54/1000</f>
        <v>0.10918000000000001</v>
      </c>
      <c r="Y54" s="183">
        <f>'间接费 元 '!Y54/1000</f>
        <v>0</v>
      </c>
      <c r="Z54" s="183">
        <f>'间接费 元 '!Z54/1000</f>
        <v>26.431529999999999</v>
      </c>
      <c r="AA54" s="183">
        <f>'间接费 元 '!AA54/1000</f>
        <v>0</v>
      </c>
      <c r="AB54" s="183">
        <f>'间接费 元 '!AB54/1000</f>
        <v>7.8610299999999995</v>
      </c>
      <c r="AC54" s="183">
        <f>'间接费 元 '!AC54/1000</f>
        <v>211.64709999999997</v>
      </c>
      <c r="AD54" s="183">
        <f>'间接费 元 '!AD54/1000</f>
        <v>1.1074900000000001</v>
      </c>
      <c r="AE54" s="183">
        <f>'间接费 元 '!AE54/1000</f>
        <v>0.32883000000000001</v>
      </c>
      <c r="AF54" s="184">
        <f>'间接费 元 '!AF54/1000</f>
        <v>0</v>
      </c>
      <c r="AG54" s="186">
        <f>'间接费 元 '!AG54/1000</f>
        <v>10.350290000000001</v>
      </c>
      <c r="AH54" s="186">
        <f>'间接费 元 '!AH54/1000</f>
        <v>0.43237000000000003</v>
      </c>
      <c r="AI54" s="186">
        <f t="shared" si="16"/>
        <v>602.48000000000013</v>
      </c>
      <c r="AJ54" s="54"/>
      <c r="AK54" s="14"/>
      <c r="AL54" s="5"/>
      <c r="AM54" s="5"/>
      <c r="AN54" s="5"/>
      <c r="AO54" s="5"/>
      <c r="AP54" s="14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</row>
    <row r="55" spans="1:260">
      <c r="A55" s="42" t="s">
        <v>93</v>
      </c>
      <c r="B55" s="188">
        <f>'间接费 元 '!B55/1000</f>
        <v>29</v>
      </c>
      <c r="C55" s="189">
        <f>'间接费 元 '!C55/1000</f>
        <v>36.9</v>
      </c>
      <c r="D55" s="189">
        <f>'间接费 元 '!D55/1000</f>
        <v>47.5</v>
      </c>
      <c r="E55" s="190">
        <f>'间接费 元 '!E55/1000</f>
        <v>0</v>
      </c>
      <c r="F55" s="188">
        <f>'间接费 元 '!F55/1000</f>
        <v>41.1</v>
      </c>
      <c r="G55" s="190">
        <f>'间接费 元 '!G55/1000</f>
        <v>63.9</v>
      </c>
      <c r="H55" s="188">
        <f>'间接费 元 '!H55/1000</f>
        <v>185.25</v>
      </c>
      <c r="I55" s="189">
        <f>'间接费 元 '!I55/1000</f>
        <v>0</v>
      </c>
      <c r="J55" s="189">
        <f>'间接费 元 '!J55/1000</f>
        <v>24.78</v>
      </c>
      <c r="K55" s="191">
        <f>'间接费 元 '!K55/1000</f>
        <v>0</v>
      </c>
      <c r="L55" s="189">
        <f>'间接费 元 '!L55/1000</f>
        <v>0</v>
      </c>
      <c r="M55" s="190">
        <f>'间接费 元 '!M55/1000</f>
        <v>0</v>
      </c>
      <c r="N55" s="192">
        <f>'间接费 元 '!N55/1000</f>
        <v>0</v>
      </c>
      <c r="O55" s="188">
        <f>'间接费 元 '!O55/1000</f>
        <v>54.216670000000001</v>
      </c>
      <c r="P55" s="189">
        <f>'间接费 元 '!P55/1000</f>
        <v>23.786999999999999</v>
      </c>
      <c r="Q55" s="190">
        <f>'间接费 元 '!Q55/1000</f>
        <v>0</v>
      </c>
      <c r="R55" s="188">
        <f>'间接费 元 '!R55/1000</f>
        <v>25.3</v>
      </c>
      <c r="S55" s="193">
        <f>'间接费 元 '!S55/1000</f>
        <v>0</v>
      </c>
      <c r="T55" s="189">
        <f>'间接费 元 '!T55/1000</f>
        <v>0</v>
      </c>
      <c r="U55" s="189">
        <f>'间接费 元 '!U55/1000</f>
        <v>11.8</v>
      </c>
      <c r="V55" s="189">
        <f>'间接费 元 '!V55/1000</f>
        <v>0</v>
      </c>
      <c r="W55" s="189">
        <f>'间接费 元 '!W55/1000</f>
        <v>46.8</v>
      </c>
      <c r="X55" s="189">
        <f>'间接费 元 '!X55/1000</f>
        <v>12.3</v>
      </c>
      <c r="Y55" s="189">
        <f>'间接费 元 '!Y55/1000</f>
        <v>0</v>
      </c>
      <c r="Z55" s="189">
        <f>'间接费 元 '!Z55/1000</f>
        <v>62</v>
      </c>
      <c r="AA55" s="189">
        <f>'间接费 元 '!AA55/1000</f>
        <v>0</v>
      </c>
      <c r="AB55" s="189">
        <f>'间接费 元 '!AB55/1000</f>
        <v>90.885210000000001</v>
      </c>
      <c r="AC55" s="189">
        <f>'间接费 元 '!AC55/1000</f>
        <v>0</v>
      </c>
      <c r="AD55" s="189">
        <f>'间接费 元 '!AD55/1000</f>
        <v>0</v>
      </c>
      <c r="AE55" s="189">
        <f>'间接费 元 '!AE55/1000</f>
        <v>12</v>
      </c>
      <c r="AF55" s="190">
        <f>'间接费 元 '!AF55/1000</f>
        <v>0</v>
      </c>
      <c r="AG55" s="192">
        <f>'间接费 元 '!AG55/1000</f>
        <v>13</v>
      </c>
      <c r="AH55" s="192">
        <f>'间接费 元 '!AH55/1000</f>
        <v>57.4</v>
      </c>
      <c r="AI55" s="192">
        <f t="shared" si="16"/>
        <v>837.91887999999983</v>
      </c>
      <c r="AJ55" s="54"/>
      <c r="AK55" s="14"/>
      <c r="AL55" s="5"/>
      <c r="AM55" s="5"/>
      <c r="AN55" s="5"/>
      <c r="AO55" s="5"/>
      <c r="AP55" s="14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</row>
    <row r="56" spans="1:260">
      <c r="A56" s="42" t="s">
        <v>94</v>
      </c>
      <c r="B56" s="188">
        <f>'间接费 元 '!B56/1000</f>
        <v>14.090909999999999</v>
      </c>
      <c r="C56" s="189">
        <f>'间接费 元 '!C56/1000</f>
        <v>0</v>
      </c>
      <c r="D56" s="189">
        <f>'间接费 元 '!D56/1000</f>
        <v>0</v>
      </c>
      <c r="E56" s="190">
        <f>'间接费 元 '!E56/1000</f>
        <v>0</v>
      </c>
      <c r="F56" s="188">
        <f>'间接费 元 '!F56/1000</f>
        <v>14.090909999999999</v>
      </c>
      <c r="G56" s="190">
        <f>'间接费 元 '!G56/1000</f>
        <v>0</v>
      </c>
      <c r="H56" s="188">
        <f>'间接费 元 '!H56/1000</f>
        <v>0</v>
      </c>
      <c r="I56" s="189">
        <f>'间接费 元 '!I56/1000</f>
        <v>0</v>
      </c>
      <c r="J56" s="189">
        <f>'间接费 元 '!J56/1000</f>
        <v>18.600000000000001</v>
      </c>
      <c r="K56" s="191">
        <f>'间接费 元 '!K56/1000</f>
        <v>0</v>
      </c>
      <c r="L56" s="189">
        <f>'间接费 元 '!L56/1000</f>
        <v>0</v>
      </c>
      <c r="M56" s="190">
        <f>'间接费 元 '!M56/1000</f>
        <v>0</v>
      </c>
      <c r="N56" s="192">
        <f>'间接费 元 '!N56/1000</f>
        <v>0</v>
      </c>
      <c r="O56" s="188">
        <f>'间接费 元 '!O56/1000</f>
        <v>0</v>
      </c>
      <c r="P56" s="189">
        <f>'间接费 元 '!P56/1000</f>
        <v>15.5</v>
      </c>
      <c r="Q56" s="190">
        <f>'间接费 元 '!Q56/1000</f>
        <v>0</v>
      </c>
      <c r="R56" s="188">
        <f>'间接费 元 '!R56/1000</f>
        <v>0</v>
      </c>
      <c r="S56" s="193">
        <f>'间接费 元 '!S56/1000</f>
        <v>0</v>
      </c>
      <c r="T56" s="189">
        <f>'间接费 元 '!T56/1000</f>
        <v>8.1896599999999999</v>
      </c>
      <c r="U56" s="189">
        <f>'间接费 元 '!U56/1000</f>
        <v>38.973109999999998</v>
      </c>
      <c r="V56" s="189">
        <f>'间接费 元 '!V56/1000</f>
        <v>0</v>
      </c>
      <c r="W56" s="189">
        <f>'间接费 元 '!W56/1000</f>
        <v>15</v>
      </c>
      <c r="X56" s="189">
        <f>'间接费 元 '!X56/1000</f>
        <v>0</v>
      </c>
      <c r="Y56" s="189">
        <f>'间接费 元 '!Y56/1000</f>
        <v>0</v>
      </c>
      <c r="Z56" s="189">
        <f>'间接费 元 '!Z56/1000</f>
        <v>1.169</v>
      </c>
      <c r="AA56" s="189">
        <f>'间接费 元 '!AA56/1000</f>
        <v>0</v>
      </c>
      <c r="AB56" s="189">
        <f>'间接费 元 '!AB56/1000</f>
        <v>0</v>
      </c>
      <c r="AC56" s="189">
        <f>'间接费 元 '!AC56/1000</f>
        <v>28.793099999999999</v>
      </c>
      <c r="AD56" s="189">
        <f>'间接费 元 '!AD56/1000</f>
        <v>0</v>
      </c>
      <c r="AE56" s="189">
        <f>'间接费 元 '!AE56/1000</f>
        <v>29.065519999999999</v>
      </c>
      <c r="AF56" s="190">
        <f>'间接费 元 '!AF56/1000</f>
        <v>0</v>
      </c>
      <c r="AG56" s="192">
        <f>'间接费 元 '!AG56/1000</f>
        <v>0</v>
      </c>
      <c r="AH56" s="192">
        <f>'间接费 元 '!AH56/1000</f>
        <v>0</v>
      </c>
      <c r="AI56" s="192">
        <f t="shared" si="16"/>
        <v>183.47220999999999</v>
      </c>
      <c r="AJ56" s="54"/>
      <c r="AK56" s="14"/>
      <c r="AL56" s="5"/>
      <c r="AM56" s="5"/>
      <c r="AN56" s="5"/>
      <c r="AO56" s="5"/>
      <c r="AP56" s="14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</row>
    <row r="57" spans="1:260" ht="14.25" thickBot="1">
      <c r="A57" s="43" t="s">
        <v>95</v>
      </c>
      <c r="B57" s="194">
        <f>'间接费 元 '!B57/1000</f>
        <v>0</v>
      </c>
      <c r="C57" s="195">
        <f>'间接费 元 '!C57/1000</f>
        <v>0</v>
      </c>
      <c r="D57" s="195">
        <f>'间接费 元 '!D57/1000</f>
        <v>0</v>
      </c>
      <c r="E57" s="196">
        <f>'间接费 元 '!E57/1000</f>
        <v>0</v>
      </c>
      <c r="F57" s="194">
        <f>'间接费 元 '!F57/1000</f>
        <v>0</v>
      </c>
      <c r="G57" s="196">
        <f>'间接费 元 '!G57/1000</f>
        <v>0</v>
      </c>
      <c r="H57" s="194">
        <f>'间接费 元 '!H57/1000</f>
        <v>0</v>
      </c>
      <c r="I57" s="195">
        <f>'间接费 元 '!I57/1000</f>
        <v>0</v>
      </c>
      <c r="J57" s="195">
        <f>'间接费 元 '!J57/1000</f>
        <v>0</v>
      </c>
      <c r="K57" s="197">
        <f>'间接费 元 '!K57/1000</f>
        <v>0</v>
      </c>
      <c r="L57" s="195">
        <f>'间接费 元 '!L57/1000</f>
        <v>0</v>
      </c>
      <c r="M57" s="196">
        <f>'间接费 元 '!M57/1000</f>
        <v>0</v>
      </c>
      <c r="N57" s="198">
        <f>'间接费 元 '!N57/1000</f>
        <v>0</v>
      </c>
      <c r="O57" s="194">
        <f>'间接费 元 '!O57/1000</f>
        <v>0</v>
      </c>
      <c r="P57" s="195">
        <f>'间接费 元 '!P57/1000</f>
        <v>0</v>
      </c>
      <c r="Q57" s="196">
        <f>'间接费 元 '!Q57/1000</f>
        <v>0</v>
      </c>
      <c r="R57" s="194">
        <f>'间接费 元 '!R57/1000</f>
        <v>0</v>
      </c>
      <c r="S57" s="199">
        <f>'间接费 元 '!S57/1000</f>
        <v>0</v>
      </c>
      <c r="T57" s="195">
        <f>'间接费 元 '!T57/1000</f>
        <v>93.77928</v>
      </c>
      <c r="U57" s="195">
        <f>'间接费 元 '!U57/1000</f>
        <v>164.65769</v>
      </c>
      <c r="V57" s="195">
        <f>'间接费 元 '!V57/1000</f>
        <v>45.431609999999999</v>
      </c>
      <c r="W57" s="195">
        <f>'间接费 元 '!W57/1000</f>
        <v>0</v>
      </c>
      <c r="X57" s="195">
        <f>'间接费 元 '!X57/1000</f>
        <v>0</v>
      </c>
      <c r="Y57" s="195">
        <f>'间接费 元 '!Y57/1000</f>
        <v>0</v>
      </c>
      <c r="Z57" s="195">
        <f>'间接费 元 '!Z57/1000</f>
        <v>0</v>
      </c>
      <c r="AA57" s="195">
        <f>'间接费 元 '!AA57/1000</f>
        <v>0</v>
      </c>
      <c r="AB57" s="195">
        <f>'间接费 元 '!AB57/1000</f>
        <v>0</v>
      </c>
      <c r="AC57" s="195">
        <f>'间接费 元 '!AC57/1000</f>
        <v>1367.5711999999999</v>
      </c>
      <c r="AD57" s="195">
        <f>'间接费 元 '!AD57/1000</f>
        <v>0</v>
      </c>
      <c r="AE57" s="195">
        <f>'间接费 元 '!AE57/1000</f>
        <v>37.616819999999997</v>
      </c>
      <c r="AF57" s="196">
        <f>'间接费 元 '!AF57/1000</f>
        <v>0</v>
      </c>
      <c r="AG57" s="198">
        <f>'间接费 元 '!AG57/1000</f>
        <v>0</v>
      </c>
      <c r="AH57" s="198">
        <f>'间接费 元 '!AH57/1000</f>
        <v>0</v>
      </c>
      <c r="AI57" s="198">
        <f t="shared" si="16"/>
        <v>1709.0565999999997</v>
      </c>
      <c r="AJ57" s="54"/>
      <c r="AK57" s="14"/>
      <c r="AL57" s="5"/>
      <c r="AM57" s="5"/>
      <c r="AN57" s="5"/>
      <c r="AO57" s="5"/>
      <c r="AP57" s="14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</row>
    <row r="58" spans="1:260" ht="15" thickBot="1">
      <c r="A58" s="50" t="s">
        <v>96</v>
      </c>
      <c r="B58" s="168">
        <f>SUM(B54:B57)</f>
        <v>53.392780000000002</v>
      </c>
      <c r="C58" s="169">
        <f t="shared" ref="C58:AH58" si="21">SUM(C54:C57)</f>
        <v>49.087319999999998</v>
      </c>
      <c r="D58" s="169">
        <f t="shared" si="21"/>
        <v>49.666420000000002</v>
      </c>
      <c r="E58" s="170">
        <f t="shared" si="21"/>
        <v>0</v>
      </c>
      <c r="F58" s="168">
        <f t="shared" si="21"/>
        <v>56.129519999999999</v>
      </c>
      <c r="G58" s="171">
        <f t="shared" si="21"/>
        <v>86.173090000000002</v>
      </c>
      <c r="H58" s="168">
        <f t="shared" si="21"/>
        <v>331.90053</v>
      </c>
      <c r="I58" s="169">
        <f t="shared" si="21"/>
        <v>0</v>
      </c>
      <c r="J58" s="169">
        <f t="shared" si="21"/>
        <v>93.812420000000003</v>
      </c>
      <c r="K58" s="172">
        <f t="shared" si="21"/>
        <v>6.1412500000000003</v>
      </c>
      <c r="L58" s="169">
        <f t="shared" si="21"/>
        <v>0</v>
      </c>
      <c r="M58" s="171">
        <f t="shared" si="21"/>
        <v>0</v>
      </c>
      <c r="N58" s="173">
        <f t="shared" si="21"/>
        <v>0</v>
      </c>
      <c r="O58" s="168">
        <f t="shared" si="21"/>
        <v>69.269919999999999</v>
      </c>
      <c r="P58" s="169">
        <f t="shared" si="21"/>
        <v>39.791429999999998</v>
      </c>
      <c r="Q58" s="171">
        <f t="shared" si="21"/>
        <v>6.4890000000000003E-2</v>
      </c>
      <c r="R58" s="168">
        <f t="shared" ref="R58" si="22">SUM(R54:R57)</f>
        <v>25.72325</v>
      </c>
      <c r="S58" s="174">
        <f t="shared" si="21"/>
        <v>0</v>
      </c>
      <c r="T58" s="169">
        <f t="shared" si="21"/>
        <v>103.47654</v>
      </c>
      <c r="U58" s="169">
        <f t="shared" si="21"/>
        <v>259.85870999999997</v>
      </c>
      <c r="V58" s="169">
        <f t="shared" si="21"/>
        <v>73.309100000000001</v>
      </c>
      <c r="W58" s="169">
        <f t="shared" si="21"/>
        <v>65.061849999999993</v>
      </c>
      <c r="X58" s="169">
        <f t="shared" si="21"/>
        <v>12.409180000000001</v>
      </c>
      <c r="Y58" s="169">
        <f t="shared" si="21"/>
        <v>0</v>
      </c>
      <c r="Z58" s="169">
        <f t="shared" si="21"/>
        <v>89.600529999999992</v>
      </c>
      <c r="AA58" s="169">
        <f t="shared" si="21"/>
        <v>0</v>
      </c>
      <c r="AB58" s="169">
        <f t="shared" si="21"/>
        <v>98.74624</v>
      </c>
      <c r="AC58" s="169">
        <f t="shared" si="21"/>
        <v>1608.0113999999999</v>
      </c>
      <c r="AD58" s="169">
        <f t="shared" si="21"/>
        <v>1.1074900000000001</v>
      </c>
      <c r="AE58" s="169">
        <f t="shared" si="21"/>
        <v>79.011169999999993</v>
      </c>
      <c r="AF58" s="171">
        <f t="shared" si="21"/>
        <v>0</v>
      </c>
      <c r="AG58" s="173">
        <f t="shared" si="21"/>
        <v>23.350290000000001</v>
      </c>
      <c r="AH58" s="173">
        <f t="shared" si="21"/>
        <v>57.832369999999997</v>
      </c>
      <c r="AI58" s="173">
        <f t="shared" si="16"/>
        <v>3332.92769</v>
      </c>
      <c r="AJ58" s="54"/>
      <c r="AK58" s="14"/>
      <c r="AL58" s="5"/>
      <c r="AM58" s="5"/>
      <c r="AN58" s="5"/>
      <c r="AO58" s="5"/>
      <c r="AP58" s="14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</row>
    <row r="59" spans="1:260">
      <c r="A59" s="41" t="s">
        <v>97</v>
      </c>
      <c r="B59" s="182">
        <f>'间接费 元 '!B59/1000</f>
        <v>0</v>
      </c>
      <c r="C59" s="183">
        <f>'间接费 元 '!C59/1000</f>
        <v>0</v>
      </c>
      <c r="D59" s="183">
        <f>'间接费 元 '!D59/1000</f>
        <v>0</v>
      </c>
      <c r="E59" s="184">
        <f>'间接费 元 '!E59/1000</f>
        <v>0</v>
      </c>
      <c r="F59" s="182">
        <f>'间接费 元 '!F59/1000</f>
        <v>0</v>
      </c>
      <c r="G59" s="184">
        <f>'间接费 元 '!G59/1000</f>
        <v>0</v>
      </c>
      <c r="H59" s="182">
        <f>'间接费 元 '!H59/1000</f>
        <v>0</v>
      </c>
      <c r="I59" s="183">
        <f>'间接费 元 '!I59/1000</f>
        <v>0</v>
      </c>
      <c r="J59" s="183">
        <f>'间接费 元 '!J59/1000</f>
        <v>0</v>
      </c>
      <c r="K59" s="185">
        <f>'间接费 元 '!K59/1000</f>
        <v>0</v>
      </c>
      <c r="L59" s="183">
        <f>'间接费 元 '!L59/1000</f>
        <v>0</v>
      </c>
      <c r="M59" s="184">
        <f>'间接费 元 '!M59/1000</f>
        <v>0</v>
      </c>
      <c r="N59" s="186">
        <f>'间接费 元 '!N59/1000</f>
        <v>0</v>
      </c>
      <c r="O59" s="182">
        <f>'间接费 元 '!O59/1000</f>
        <v>0</v>
      </c>
      <c r="P59" s="183">
        <f>'间接费 元 '!P59/1000</f>
        <v>0</v>
      </c>
      <c r="Q59" s="184">
        <f>'间接费 元 '!Q59/1000</f>
        <v>0</v>
      </c>
      <c r="R59" s="182">
        <f>'间接费 元 '!R59/1000</f>
        <v>0</v>
      </c>
      <c r="S59" s="187">
        <f>'间接费 元 '!S59/1000</f>
        <v>0</v>
      </c>
      <c r="T59" s="183">
        <f>'间接费 元 '!T59/1000</f>
        <v>0</v>
      </c>
      <c r="U59" s="183">
        <f>'间接费 元 '!U59/1000</f>
        <v>0</v>
      </c>
      <c r="V59" s="183">
        <f>'间接费 元 '!V59/1000</f>
        <v>0</v>
      </c>
      <c r="W59" s="183">
        <f>'间接费 元 '!W59/1000</f>
        <v>7.4364099999999995</v>
      </c>
      <c r="X59" s="183">
        <f>'间接费 元 '!X59/1000</f>
        <v>0</v>
      </c>
      <c r="Y59" s="183">
        <f>'间接费 元 '!Y59/1000</f>
        <v>0</v>
      </c>
      <c r="Z59" s="183">
        <f>'间接费 元 '!Z59/1000</f>
        <v>0</v>
      </c>
      <c r="AA59" s="183">
        <f>'间接费 元 '!AA59/1000</f>
        <v>0</v>
      </c>
      <c r="AB59" s="183">
        <f>'间接费 元 '!AB59/1000</f>
        <v>0</v>
      </c>
      <c r="AC59" s="183">
        <f>'间接费 元 '!AC59/1000</f>
        <v>0</v>
      </c>
      <c r="AD59" s="183">
        <f>'间接费 元 '!AD59/1000</f>
        <v>0</v>
      </c>
      <c r="AE59" s="183">
        <f>'间接费 元 '!AE59/1000</f>
        <v>0</v>
      </c>
      <c r="AF59" s="184">
        <f>'间接费 元 '!AF59/1000</f>
        <v>0</v>
      </c>
      <c r="AG59" s="186">
        <f>'间接费 元 '!AG59/1000</f>
        <v>0</v>
      </c>
      <c r="AH59" s="186">
        <f>'间接费 元 '!AH59/1000</f>
        <v>0</v>
      </c>
      <c r="AI59" s="186">
        <f t="shared" si="16"/>
        <v>7.4364099999999995</v>
      </c>
      <c r="AJ59" s="54"/>
      <c r="AK59" s="14"/>
      <c r="AL59" s="5"/>
      <c r="AM59" s="5"/>
      <c r="AN59" s="5"/>
      <c r="AO59" s="5"/>
      <c r="AP59" s="14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</row>
    <row r="60" spans="1:260">
      <c r="A60" s="42" t="s">
        <v>98</v>
      </c>
      <c r="B60" s="188">
        <f>'间接费 元 '!B60/1000</f>
        <v>0</v>
      </c>
      <c r="C60" s="189">
        <f>'间接费 元 '!C60/1000</f>
        <v>0</v>
      </c>
      <c r="D60" s="189">
        <f>'间接费 元 '!D60/1000</f>
        <v>0</v>
      </c>
      <c r="E60" s="190">
        <f>'间接费 元 '!E60/1000</f>
        <v>0</v>
      </c>
      <c r="F60" s="188">
        <f>'间接费 元 '!F60/1000</f>
        <v>0</v>
      </c>
      <c r="G60" s="190">
        <f>'间接费 元 '!G60/1000</f>
        <v>0</v>
      </c>
      <c r="H60" s="188">
        <f>'间接费 元 '!H60/1000</f>
        <v>0</v>
      </c>
      <c r="I60" s="189">
        <f>'间接费 元 '!I60/1000</f>
        <v>0</v>
      </c>
      <c r="J60" s="189">
        <f>'间接费 元 '!J60/1000</f>
        <v>0</v>
      </c>
      <c r="K60" s="191">
        <f>'间接费 元 '!K60/1000</f>
        <v>0</v>
      </c>
      <c r="L60" s="189">
        <f>'间接费 元 '!L60/1000</f>
        <v>0</v>
      </c>
      <c r="M60" s="190">
        <f>'间接费 元 '!M60/1000</f>
        <v>0</v>
      </c>
      <c r="N60" s="192">
        <f>'间接费 元 '!N60/1000</f>
        <v>0</v>
      </c>
      <c r="O60" s="188">
        <f>'间接费 元 '!O60/1000</f>
        <v>0</v>
      </c>
      <c r="P60" s="189">
        <f>'间接费 元 '!P60/1000</f>
        <v>0</v>
      </c>
      <c r="Q60" s="190">
        <f>'间接费 元 '!Q60/1000</f>
        <v>0</v>
      </c>
      <c r="R60" s="188">
        <f>'间接费 元 '!R60/1000</f>
        <v>0</v>
      </c>
      <c r="S60" s="193">
        <f>'间接费 元 '!S60/1000</f>
        <v>0</v>
      </c>
      <c r="T60" s="189">
        <f>'间接费 元 '!T60/1000</f>
        <v>0</v>
      </c>
      <c r="U60" s="189">
        <f>'间接费 元 '!U60/1000</f>
        <v>0</v>
      </c>
      <c r="V60" s="189">
        <f>'间接费 元 '!V60/1000</f>
        <v>0</v>
      </c>
      <c r="W60" s="189">
        <f>'间接费 元 '!W60/1000</f>
        <v>0</v>
      </c>
      <c r="X60" s="189">
        <f>'间接费 元 '!X60/1000</f>
        <v>0</v>
      </c>
      <c r="Y60" s="189">
        <f>'间接费 元 '!Y60/1000</f>
        <v>0</v>
      </c>
      <c r="Z60" s="189">
        <f>'间接费 元 '!Z60/1000</f>
        <v>0</v>
      </c>
      <c r="AA60" s="189">
        <f>'间接费 元 '!AA60/1000</f>
        <v>0</v>
      </c>
      <c r="AB60" s="189">
        <f>'间接费 元 '!AB60/1000</f>
        <v>0</v>
      </c>
      <c r="AC60" s="189">
        <f>'间接费 元 '!AC60/1000</f>
        <v>0</v>
      </c>
      <c r="AD60" s="189">
        <f>'间接费 元 '!AD60/1000</f>
        <v>0</v>
      </c>
      <c r="AE60" s="189">
        <f>'间接费 元 '!AE60/1000</f>
        <v>0</v>
      </c>
      <c r="AF60" s="190">
        <f>'间接费 元 '!AF60/1000</f>
        <v>0</v>
      </c>
      <c r="AG60" s="192">
        <f>'间接费 元 '!AG60/1000</f>
        <v>0</v>
      </c>
      <c r="AH60" s="192">
        <f>'间接费 元 '!AH60/1000</f>
        <v>0</v>
      </c>
      <c r="AI60" s="192">
        <f t="shared" si="16"/>
        <v>0</v>
      </c>
      <c r="AJ60" s="54"/>
      <c r="AK60" s="14"/>
      <c r="AL60" s="5"/>
      <c r="AM60" s="5"/>
      <c r="AN60" s="5"/>
      <c r="AO60" s="5"/>
      <c r="AP60" s="14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</row>
    <row r="61" spans="1:260">
      <c r="A61" s="42" t="s">
        <v>515</v>
      </c>
      <c r="B61" s="188">
        <f>'间接费 元 '!B61/1000</f>
        <v>0</v>
      </c>
      <c r="C61" s="189">
        <f>'间接费 元 '!C61/1000</f>
        <v>0</v>
      </c>
      <c r="D61" s="189">
        <f>'间接费 元 '!D61/1000</f>
        <v>0</v>
      </c>
      <c r="E61" s="190">
        <f>'间接费 元 '!E61/1000</f>
        <v>0</v>
      </c>
      <c r="F61" s="188">
        <f>'间接费 元 '!F61/1000</f>
        <v>0</v>
      </c>
      <c r="G61" s="190">
        <f>'间接费 元 '!G61/1000</f>
        <v>0</v>
      </c>
      <c r="H61" s="188">
        <f>'间接费 元 '!H61/1000</f>
        <v>0</v>
      </c>
      <c r="I61" s="189">
        <f>'间接费 元 '!I61/1000</f>
        <v>0</v>
      </c>
      <c r="J61" s="189">
        <f>'间接费 元 '!J61/1000</f>
        <v>0</v>
      </c>
      <c r="K61" s="191">
        <f>'间接费 元 '!K61/1000</f>
        <v>0</v>
      </c>
      <c r="L61" s="189">
        <f>'间接费 元 '!L61/1000</f>
        <v>0</v>
      </c>
      <c r="M61" s="190">
        <f>'间接费 元 '!M61/1000</f>
        <v>0</v>
      </c>
      <c r="N61" s="192">
        <f>'间接费 元 '!N61/1000</f>
        <v>0</v>
      </c>
      <c r="O61" s="188">
        <f>'间接费 元 '!O61/1000</f>
        <v>0</v>
      </c>
      <c r="P61" s="189">
        <f>'间接费 元 '!P61/1000</f>
        <v>0</v>
      </c>
      <c r="Q61" s="190">
        <f>'间接费 元 '!Q61/1000</f>
        <v>0</v>
      </c>
      <c r="R61" s="188">
        <f>'间接费 元 '!R61/1000</f>
        <v>0</v>
      </c>
      <c r="S61" s="193">
        <f>'间接费 元 '!S61/1000</f>
        <v>0</v>
      </c>
      <c r="T61" s="189">
        <f>'间接费 元 '!T61/1000</f>
        <v>0</v>
      </c>
      <c r="U61" s="189">
        <f>'间接费 元 '!U61/1000</f>
        <v>0</v>
      </c>
      <c r="V61" s="189">
        <f>'间接费 元 '!V61/1000</f>
        <v>0</v>
      </c>
      <c r="W61" s="189">
        <f>'间接费 元 '!W61/1000</f>
        <v>0</v>
      </c>
      <c r="X61" s="189">
        <f>'间接费 元 '!X61/1000</f>
        <v>0</v>
      </c>
      <c r="Y61" s="189">
        <f>'间接费 元 '!Y61/1000</f>
        <v>0</v>
      </c>
      <c r="Z61" s="189">
        <f>'间接费 元 '!Z61/1000</f>
        <v>0</v>
      </c>
      <c r="AA61" s="189">
        <f>'间接费 元 '!AA61/1000</f>
        <v>0</v>
      </c>
      <c r="AB61" s="189">
        <f>'间接费 元 '!AB61/1000</f>
        <v>0</v>
      </c>
      <c r="AC61" s="189">
        <f>'间接费 元 '!AC61/1000</f>
        <v>0</v>
      </c>
      <c r="AD61" s="189">
        <f>'间接费 元 '!AD61/1000</f>
        <v>0</v>
      </c>
      <c r="AE61" s="189">
        <f>'间接费 元 '!AE61/1000</f>
        <v>0</v>
      </c>
      <c r="AF61" s="190">
        <f>'间接费 元 '!AF61/1000</f>
        <v>0</v>
      </c>
      <c r="AG61" s="192">
        <f>'间接费 元 '!AG61/1000</f>
        <v>0</v>
      </c>
      <c r="AH61" s="192">
        <f>'间接费 元 '!AH61/1000</f>
        <v>0</v>
      </c>
      <c r="AI61" s="192">
        <f t="shared" si="16"/>
        <v>0</v>
      </c>
      <c r="AJ61" s="54"/>
      <c r="AK61" s="14"/>
      <c r="AL61" s="5"/>
      <c r="AM61" s="5"/>
      <c r="AN61" s="5"/>
      <c r="AO61" s="5"/>
      <c r="AP61" s="14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</row>
    <row r="62" spans="1:260">
      <c r="A62" s="42" t="s">
        <v>99</v>
      </c>
      <c r="B62" s="188">
        <f>'间接费 元 '!B62/1000</f>
        <v>0</v>
      </c>
      <c r="C62" s="189">
        <f>'间接费 元 '!C62/1000</f>
        <v>0</v>
      </c>
      <c r="D62" s="189">
        <f>'间接费 元 '!D62/1000</f>
        <v>0</v>
      </c>
      <c r="E62" s="190">
        <f>'间接费 元 '!E62/1000</f>
        <v>0</v>
      </c>
      <c r="F62" s="188">
        <f>'间接费 元 '!F62/1000</f>
        <v>0</v>
      </c>
      <c r="G62" s="190">
        <f>'间接费 元 '!G62/1000</f>
        <v>0</v>
      </c>
      <c r="H62" s="188">
        <f>'间接费 元 '!H62/1000</f>
        <v>0</v>
      </c>
      <c r="I62" s="189">
        <f>'间接费 元 '!I62/1000</f>
        <v>0</v>
      </c>
      <c r="J62" s="189">
        <f>'间接费 元 '!J62/1000</f>
        <v>0</v>
      </c>
      <c r="K62" s="191">
        <f>'间接费 元 '!K62/1000</f>
        <v>0</v>
      </c>
      <c r="L62" s="189">
        <f>'间接费 元 '!L62/1000</f>
        <v>0</v>
      </c>
      <c r="M62" s="190">
        <f>'间接费 元 '!M62/1000</f>
        <v>0</v>
      </c>
      <c r="N62" s="192">
        <f>'间接费 元 '!N62/1000</f>
        <v>0</v>
      </c>
      <c r="O62" s="188">
        <f>'间接费 元 '!O62/1000</f>
        <v>0</v>
      </c>
      <c r="P62" s="189">
        <f>'间接费 元 '!P62/1000</f>
        <v>0</v>
      </c>
      <c r="Q62" s="190">
        <f>'间接费 元 '!Q62/1000</f>
        <v>0</v>
      </c>
      <c r="R62" s="188">
        <f>'间接费 元 '!R62/1000</f>
        <v>0</v>
      </c>
      <c r="S62" s="193">
        <f>'间接费 元 '!S62/1000</f>
        <v>0</v>
      </c>
      <c r="T62" s="189">
        <f>'间接费 元 '!T62/1000</f>
        <v>0</v>
      </c>
      <c r="U62" s="189">
        <f>'间接费 元 '!U62/1000</f>
        <v>0</v>
      </c>
      <c r="V62" s="189">
        <f>'间接费 元 '!V62/1000</f>
        <v>0</v>
      </c>
      <c r="W62" s="189">
        <f>'间接费 元 '!W62/1000</f>
        <v>204.06241</v>
      </c>
      <c r="X62" s="189">
        <f>'间接费 元 '!X62/1000</f>
        <v>0</v>
      </c>
      <c r="Y62" s="189">
        <f>'间接费 元 '!Y62/1000</f>
        <v>0</v>
      </c>
      <c r="Z62" s="189">
        <f>'间接费 元 '!Z62/1000</f>
        <v>0</v>
      </c>
      <c r="AA62" s="189">
        <f>'间接费 元 '!AA62/1000</f>
        <v>0</v>
      </c>
      <c r="AB62" s="189">
        <f>'间接费 元 '!AB62/1000</f>
        <v>0</v>
      </c>
      <c r="AC62" s="189">
        <f>'间接费 元 '!AC62/1000</f>
        <v>0</v>
      </c>
      <c r="AD62" s="189">
        <f>'间接费 元 '!AD62/1000</f>
        <v>0</v>
      </c>
      <c r="AE62" s="189">
        <f>'间接费 元 '!AE62/1000</f>
        <v>0</v>
      </c>
      <c r="AF62" s="190">
        <f>'间接费 元 '!AF62/1000</f>
        <v>0</v>
      </c>
      <c r="AG62" s="192">
        <f>'间接费 元 '!AG62/1000</f>
        <v>0</v>
      </c>
      <c r="AH62" s="192">
        <f>'间接费 元 '!AH62/1000</f>
        <v>0</v>
      </c>
      <c r="AI62" s="192">
        <f t="shared" si="16"/>
        <v>204.06241</v>
      </c>
      <c r="AJ62" s="53"/>
      <c r="AK62" s="14"/>
      <c r="AL62" s="5"/>
      <c r="AM62" s="5"/>
      <c r="AN62" s="5"/>
      <c r="AO62" s="5"/>
      <c r="AP62" s="14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</row>
    <row r="63" spans="1:260">
      <c r="A63" s="42" t="s">
        <v>100</v>
      </c>
      <c r="B63" s="188">
        <f>'间接费 元 '!B63/1000</f>
        <v>1336.96191</v>
      </c>
      <c r="C63" s="189">
        <f>'间接费 元 '!C63/1000</f>
        <v>0</v>
      </c>
      <c r="D63" s="189">
        <f>'间接费 元 '!D63/1000</f>
        <v>0</v>
      </c>
      <c r="E63" s="190">
        <f>'间接费 元 '!E63/1000</f>
        <v>0</v>
      </c>
      <c r="F63" s="188">
        <f>'间接费 元 '!F63/1000</f>
        <v>2832.5008399999997</v>
      </c>
      <c r="G63" s="190">
        <f>'间接费 元 '!G63/1000</f>
        <v>0</v>
      </c>
      <c r="H63" s="188">
        <f>'间接费 元 '!H63/1000</f>
        <v>2286.7478799999999</v>
      </c>
      <c r="I63" s="189">
        <f>'间接费 元 '!I63/1000</f>
        <v>0</v>
      </c>
      <c r="J63" s="189">
        <f>'间接费 元 '!J63/1000</f>
        <v>0</v>
      </c>
      <c r="K63" s="191">
        <f>'间接费 元 '!K63/1000</f>
        <v>0</v>
      </c>
      <c r="L63" s="189">
        <f>'间接费 元 '!L63/1000</f>
        <v>0</v>
      </c>
      <c r="M63" s="190">
        <f>'间接费 元 '!M63/1000</f>
        <v>0</v>
      </c>
      <c r="N63" s="192">
        <f>'间接费 元 '!N63/1000</f>
        <v>0</v>
      </c>
      <c r="O63" s="188">
        <f>'间接费 元 '!O63/1000</f>
        <v>0</v>
      </c>
      <c r="P63" s="189">
        <f>'间接费 元 '!P63/1000</f>
        <v>0</v>
      </c>
      <c r="Q63" s="190">
        <f>'间接费 元 '!Q63/1000</f>
        <v>0</v>
      </c>
      <c r="R63" s="188">
        <f>'间接费 元 '!R63/1000</f>
        <v>0</v>
      </c>
      <c r="S63" s="193">
        <f>'间接费 元 '!S63/1000</f>
        <v>0</v>
      </c>
      <c r="T63" s="189">
        <f>'间接费 元 '!T63/1000</f>
        <v>0</v>
      </c>
      <c r="U63" s="189">
        <f>'间接费 元 '!U63/1000</f>
        <v>0</v>
      </c>
      <c r="V63" s="189">
        <f>'间接费 元 '!V63/1000</f>
        <v>0</v>
      </c>
      <c r="W63" s="189">
        <f>'间接费 元 '!W63/1000</f>
        <v>0</v>
      </c>
      <c r="X63" s="189">
        <f>'间接费 元 '!X63/1000</f>
        <v>0</v>
      </c>
      <c r="Y63" s="189">
        <f>'间接费 元 '!Y63/1000</f>
        <v>0</v>
      </c>
      <c r="Z63" s="189">
        <f>'间接费 元 '!Z63/1000</f>
        <v>0</v>
      </c>
      <c r="AA63" s="189">
        <f>'间接费 元 '!AA63/1000</f>
        <v>0</v>
      </c>
      <c r="AB63" s="189">
        <f>'间接费 元 '!AB63/1000</f>
        <v>0</v>
      </c>
      <c r="AC63" s="189">
        <f>'间接费 元 '!AC63/1000</f>
        <v>0</v>
      </c>
      <c r="AD63" s="189">
        <f>'间接费 元 '!AD63/1000</f>
        <v>0</v>
      </c>
      <c r="AE63" s="189">
        <f>'间接费 元 '!AE63/1000</f>
        <v>0</v>
      </c>
      <c r="AF63" s="190">
        <f>'间接费 元 '!AF63/1000</f>
        <v>0</v>
      </c>
      <c r="AG63" s="192">
        <f>'间接费 元 '!AG63/1000</f>
        <v>0</v>
      </c>
      <c r="AH63" s="192">
        <f>'间接费 元 '!AH63/1000</f>
        <v>0</v>
      </c>
      <c r="AI63" s="192">
        <f t="shared" si="16"/>
        <v>6456.2106299999996</v>
      </c>
      <c r="AJ63" s="6"/>
      <c r="AK63" s="14"/>
      <c r="AL63" s="5"/>
      <c r="AM63" s="5"/>
      <c r="AN63" s="5"/>
      <c r="AO63" s="5"/>
      <c r="AP63" s="14"/>
      <c r="AQ63" s="14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</row>
    <row r="64" spans="1:260">
      <c r="A64" s="42" t="s">
        <v>101</v>
      </c>
      <c r="B64" s="188">
        <f>'间接费 元 '!B64/1000</f>
        <v>0</v>
      </c>
      <c r="C64" s="232">
        <f>'间接费 元 '!C64/1000</f>
        <v>0</v>
      </c>
      <c r="D64" s="232">
        <f>'间接费 元 '!D64/1000</f>
        <v>0</v>
      </c>
      <c r="E64" s="233">
        <f>'间接费 元 '!E64/1000</f>
        <v>0</v>
      </c>
      <c r="F64" s="188">
        <f>'间接费 元 '!F64/1000</f>
        <v>0</v>
      </c>
      <c r="G64" s="190">
        <f>'间接费 元 '!G64/1000</f>
        <v>0</v>
      </c>
      <c r="H64" s="188">
        <f>'间接费 元 '!H64/1000</f>
        <v>0</v>
      </c>
      <c r="I64" s="232">
        <f>'间接费 元 '!I64/1000</f>
        <v>0</v>
      </c>
      <c r="J64" s="232">
        <f>'间接费 元 '!J64/1000</f>
        <v>0</v>
      </c>
      <c r="K64" s="234">
        <f>'间接费 元 '!K64/1000</f>
        <v>0</v>
      </c>
      <c r="L64" s="189">
        <f>'间接费 元 '!L64/1000</f>
        <v>0</v>
      </c>
      <c r="M64" s="233">
        <f>'间接费 元 '!M64/1000</f>
        <v>0</v>
      </c>
      <c r="N64" s="192">
        <f>'间接费 元 '!N64/1000</f>
        <v>0</v>
      </c>
      <c r="O64" s="188">
        <f>'间接费 元 '!O64/1000</f>
        <v>0</v>
      </c>
      <c r="P64" s="232">
        <f>'间接费 元 '!P64/1000</f>
        <v>0</v>
      </c>
      <c r="Q64" s="233">
        <f>'间接费 元 '!Q64/1000</f>
        <v>0</v>
      </c>
      <c r="R64" s="188">
        <f>'间接费 元 '!R64/1000</f>
        <v>0</v>
      </c>
      <c r="S64" s="193">
        <f>'间接费 元 '!S64/1000</f>
        <v>0</v>
      </c>
      <c r="T64" s="232">
        <f>'间接费 元 '!T64/1000</f>
        <v>0</v>
      </c>
      <c r="U64" s="232">
        <f>'间接费 元 '!U64/1000</f>
        <v>0</v>
      </c>
      <c r="V64" s="232">
        <f>'间接费 元 '!V64/1000</f>
        <v>0</v>
      </c>
      <c r="W64" s="232">
        <f>'间接费 元 '!W64/1000</f>
        <v>0</v>
      </c>
      <c r="X64" s="232">
        <f>'间接费 元 '!X64/1000</f>
        <v>0</v>
      </c>
      <c r="Y64" s="232">
        <f>'间接费 元 '!Y64/1000</f>
        <v>0</v>
      </c>
      <c r="Z64" s="232">
        <f>'间接费 元 '!Z64/1000</f>
        <v>0</v>
      </c>
      <c r="AA64" s="232">
        <f>'间接费 元 '!AA64/1000</f>
        <v>0</v>
      </c>
      <c r="AB64" s="232">
        <f>'间接费 元 '!AB64/1000</f>
        <v>0</v>
      </c>
      <c r="AC64" s="232">
        <f>'间接费 元 '!AC64/1000</f>
        <v>0</v>
      </c>
      <c r="AD64" s="232">
        <f>'间接费 元 '!AD64/1000</f>
        <v>0</v>
      </c>
      <c r="AE64" s="232">
        <f>'间接费 元 '!AE64/1000</f>
        <v>0</v>
      </c>
      <c r="AF64" s="233">
        <f>'间接费 元 '!AF64/1000</f>
        <v>0</v>
      </c>
      <c r="AG64" s="192">
        <f>'间接费 元 '!AG64/1000</f>
        <v>0</v>
      </c>
      <c r="AH64" s="192">
        <f>'间接费 元 '!AH64/1000</f>
        <v>0</v>
      </c>
      <c r="AI64" s="192">
        <f t="shared" si="16"/>
        <v>0</v>
      </c>
      <c r="AJ64" s="7"/>
      <c r="AK64" s="14"/>
      <c r="AL64" s="5"/>
      <c r="AM64" s="5"/>
      <c r="AN64" s="5"/>
      <c r="AO64" s="5"/>
      <c r="AP64" s="14"/>
      <c r="AQ64" s="14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</row>
    <row r="65" spans="1:35">
      <c r="A65" s="42" t="s">
        <v>102</v>
      </c>
      <c r="B65" s="188">
        <f>'间接费 元 '!B65/1000</f>
        <v>0</v>
      </c>
      <c r="C65" s="232">
        <f>'间接费 元 '!C65/1000</f>
        <v>0</v>
      </c>
      <c r="D65" s="232">
        <f>'间接费 元 '!D65/1000</f>
        <v>0</v>
      </c>
      <c r="E65" s="233">
        <f>'间接费 元 '!E65/1000</f>
        <v>0</v>
      </c>
      <c r="F65" s="188">
        <f>'间接费 元 '!F65/1000</f>
        <v>0</v>
      </c>
      <c r="G65" s="190">
        <f>'间接费 元 '!G65/1000</f>
        <v>0</v>
      </c>
      <c r="H65" s="188">
        <f>'间接费 元 '!H65/1000</f>
        <v>0</v>
      </c>
      <c r="I65" s="232">
        <f>'间接费 元 '!I65/1000</f>
        <v>0</v>
      </c>
      <c r="J65" s="232">
        <f>'间接费 元 '!J65/1000</f>
        <v>0</v>
      </c>
      <c r="K65" s="234">
        <f>'间接费 元 '!K65/1000</f>
        <v>0</v>
      </c>
      <c r="L65" s="189">
        <f>'间接费 元 '!L65/1000</f>
        <v>0</v>
      </c>
      <c r="M65" s="233">
        <f>'间接费 元 '!M65/1000</f>
        <v>0</v>
      </c>
      <c r="N65" s="192">
        <f>'间接费 元 '!N65/1000</f>
        <v>0</v>
      </c>
      <c r="O65" s="188">
        <f>'间接费 元 '!O65/1000</f>
        <v>0</v>
      </c>
      <c r="P65" s="232">
        <f>'间接费 元 '!P65/1000</f>
        <v>0</v>
      </c>
      <c r="Q65" s="233">
        <f>'间接费 元 '!Q65/1000</f>
        <v>0</v>
      </c>
      <c r="R65" s="188">
        <f>'间接费 元 '!R65/1000</f>
        <v>0</v>
      </c>
      <c r="S65" s="193">
        <f>'间接费 元 '!S65/1000</f>
        <v>0</v>
      </c>
      <c r="T65" s="232">
        <f>'间接费 元 '!T65/1000</f>
        <v>0</v>
      </c>
      <c r="U65" s="232">
        <f>'间接费 元 '!U65/1000</f>
        <v>0</v>
      </c>
      <c r="V65" s="232">
        <f>'间接费 元 '!V65/1000</f>
        <v>0</v>
      </c>
      <c r="W65" s="232">
        <f>'间接费 元 '!W65/1000</f>
        <v>0</v>
      </c>
      <c r="X65" s="232">
        <f>'间接费 元 '!X65/1000</f>
        <v>0</v>
      </c>
      <c r="Y65" s="232">
        <f>'间接费 元 '!Y65/1000</f>
        <v>0</v>
      </c>
      <c r="Z65" s="232">
        <f>'间接费 元 '!Z65/1000</f>
        <v>0</v>
      </c>
      <c r="AA65" s="232">
        <f>'间接费 元 '!AA65/1000</f>
        <v>0</v>
      </c>
      <c r="AB65" s="232">
        <f>'间接费 元 '!AB65/1000</f>
        <v>0</v>
      </c>
      <c r="AC65" s="232">
        <f>'间接费 元 '!AC65/1000</f>
        <v>0</v>
      </c>
      <c r="AD65" s="232">
        <f>'间接费 元 '!AD65/1000</f>
        <v>0</v>
      </c>
      <c r="AE65" s="232">
        <f>'间接费 元 '!AE65/1000</f>
        <v>0</v>
      </c>
      <c r="AF65" s="233">
        <f>'间接费 元 '!AF65/1000</f>
        <v>0</v>
      </c>
      <c r="AG65" s="192">
        <f>'间接费 元 '!AG65/1000</f>
        <v>0</v>
      </c>
      <c r="AH65" s="192">
        <f>'间接费 元 '!AH65/1000</f>
        <v>0</v>
      </c>
      <c r="AI65" s="192">
        <f t="shared" si="16"/>
        <v>0</v>
      </c>
    </row>
    <row r="66" spans="1:35">
      <c r="A66" s="44" t="s">
        <v>516</v>
      </c>
      <c r="B66" s="200">
        <f>'间接费 元 '!B66/1000</f>
        <v>0</v>
      </c>
      <c r="C66" s="201">
        <f>'间接费 元 '!C66/1000</f>
        <v>0</v>
      </c>
      <c r="D66" s="201">
        <f>'间接费 元 '!D66/1000</f>
        <v>0</v>
      </c>
      <c r="E66" s="202">
        <f>'间接费 元 '!E66/1000</f>
        <v>0</v>
      </c>
      <c r="F66" s="200">
        <f>'间接费 元 '!F66/1000</f>
        <v>0</v>
      </c>
      <c r="G66" s="203">
        <f>'间接费 元 '!G66/1000</f>
        <v>0</v>
      </c>
      <c r="H66" s="200">
        <f>'间接费 元 '!H66/1000</f>
        <v>0</v>
      </c>
      <c r="I66" s="201">
        <f>'间接费 元 '!I66/1000</f>
        <v>0</v>
      </c>
      <c r="J66" s="201">
        <f>'间接费 元 '!J66/1000</f>
        <v>0</v>
      </c>
      <c r="K66" s="204">
        <f>'间接费 元 '!K66/1000</f>
        <v>0</v>
      </c>
      <c r="L66" s="205">
        <f>'间接费 元 '!L66/1000</f>
        <v>0</v>
      </c>
      <c r="M66" s="202">
        <f>'间接费 元 '!M66/1000</f>
        <v>0</v>
      </c>
      <c r="N66" s="206">
        <f>'间接费 元 '!N66/1000</f>
        <v>0</v>
      </c>
      <c r="O66" s="200">
        <f>'间接费 元 '!O66/1000</f>
        <v>0</v>
      </c>
      <c r="P66" s="201">
        <f>'间接费 元 '!P66/1000</f>
        <v>0</v>
      </c>
      <c r="Q66" s="202">
        <f>'间接费 元 '!Q66/1000</f>
        <v>0</v>
      </c>
      <c r="R66" s="200">
        <f>'间接费 元 '!R66/1000</f>
        <v>0</v>
      </c>
      <c r="S66" s="201">
        <f>'间接费 元 '!S66/1000</f>
        <v>0</v>
      </c>
      <c r="T66" s="201">
        <f>'间接费 元 '!T66/1000</f>
        <v>0</v>
      </c>
      <c r="U66" s="201">
        <f>'间接费 元 '!U66/1000</f>
        <v>0</v>
      </c>
      <c r="V66" s="201">
        <f>'间接费 元 '!V66/1000</f>
        <v>0</v>
      </c>
      <c r="W66" s="201">
        <f>'间接费 元 '!W66/1000</f>
        <v>0</v>
      </c>
      <c r="X66" s="201">
        <f>'间接费 元 '!X66/1000</f>
        <v>0</v>
      </c>
      <c r="Y66" s="201">
        <f>'间接费 元 '!Y66/1000</f>
        <v>0</v>
      </c>
      <c r="Z66" s="201">
        <f>'间接费 元 '!Z66/1000</f>
        <v>0</v>
      </c>
      <c r="AA66" s="201">
        <f>'间接费 元 '!AA66/1000</f>
        <v>0</v>
      </c>
      <c r="AB66" s="201">
        <f>'间接费 元 '!AB66/1000</f>
        <v>0</v>
      </c>
      <c r="AC66" s="201">
        <f>'间接费 元 '!AC66/1000</f>
        <v>0</v>
      </c>
      <c r="AD66" s="201">
        <f>'间接费 元 '!AD66/1000</f>
        <v>0</v>
      </c>
      <c r="AE66" s="201">
        <f>'间接费 元 '!AE66/1000</f>
        <v>0</v>
      </c>
      <c r="AF66" s="202">
        <f>'间接费 元 '!AF66/1000</f>
        <v>0</v>
      </c>
      <c r="AG66" s="206">
        <f>'间接费 元 '!AG66/1000</f>
        <v>0</v>
      </c>
      <c r="AH66" s="206">
        <f>'间接费 元 '!AH66/1000</f>
        <v>0</v>
      </c>
      <c r="AI66" s="206">
        <f t="shared" si="16"/>
        <v>0</v>
      </c>
    </row>
    <row r="67" spans="1:35" ht="14.25" thickBot="1">
      <c r="A67" s="44" t="s">
        <v>90</v>
      </c>
      <c r="B67" s="200">
        <f>'间接费 元 '!B67/1000</f>
        <v>1.3</v>
      </c>
      <c r="C67" s="205">
        <f>'间接费 元 '!C67/1000</f>
        <v>0</v>
      </c>
      <c r="D67" s="205">
        <f>'间接费 元 '!D67/1000</f>
        <v>0</v>
      </c>
      <c r="E67" s="203">
        <f>'间接费 元 '!E67/1000</f>
        <v>0</v>
      </c>
      <c r="F67" s="200">
        <f>'间接费 元 '!F67/1000</f>
        <v>5.94</v>
      </c>
      <c r="G67" s="203">
        <f>'间接费 元 '!G67/1000</f>
        <v>0.6</v>
      </c>
      <c r="H67" s="200">
        <f>'间接费 元 '!H67/1000</f>
        <v>170.67692</v>
      </c>
      <c r="I67" s="205">
        <f>'间接费 元 '!I67/1000</f>
        <v>0</v>
      </c>
      <c r="J67" s="205">
        <f>'间接费 元 '!J67/1000</f>
        <v>3.2271799999999997</v>
      </c>
      <c r="K67" s="231">
        <f>'间接费 元 '!K67/1000</f>
        <v>0</v>
      </c>
      <c r="L67" s="205">
        <f>'间接费 元 '!L67/1000</f>
        <v>0</v>
      </c>
      <c r="M67" s="203">
        <f>'间接费 元 '!M67/1000</f>
        <v>0</v>
      </c>
      <c r="N67" s="206">
        <f>'间接费 元 '!N67/1000</f>
        <v>0</v>
      </c>
      <c r="O67" s="200">
        <f>'间接费 元 '!O67/1000</f>
        <v>0</v>
      </c>
      <c r="P67" s="205">
        <f>'间接费 元 '!P67/1000</f>
        <v>0</v>
      </c>
      <c r="Q67" s="203">
        <f>'间接费 元 '!Q67/1000</f>
        <v>0</v>
      </c>
      <c r="R67" s="200">
        <f>'间接费 元 '!R67/1000</f>
        <v>0</v>
      </c>
      <c r="S67" s="201">
        <f>'间接费 元 '!S67/1000</f>
        <v>0</v>
      </c>
      <c r="T67" s="205">
        <f>'间接费 元 '!T67/1000</f>
        <v>0.16600000000000001</v>
      </c>
      <c r="U67" s="205">
        <f>'间接费 元 '!U67/1000</f>
        <v>10.43262</v>
      </c>
      <c r="V67" s="205">
        <f>'间接费 元 '!V67/1000</f>
        <v>0.22622</v>
      </c>
      <c r="W67" s="205">
        <f>'间接费 元 '!W67/1000</f>
        <v>6.7207499999999998</v>
      </c>
      <c r="X67" s="205">
        <f>'间接费 元 '!X67/1000</f>
        <v>0</v>
      </c>
      <c r="Y67" s="205">
        <f>'间接费 元 '!Y67/1000</f>
        <v>0</v>
      </c>
      <c r="Z67" s="205">
        <f>'间接费 元 '!Z67/1000</f>
        <v>28.51426</v>
      </c>
      <c r="AA67" s="205">
        <f>'间接费 元 '!AA67/1000</f>
        <v>0</v>
      </c>
      <c r="AB67" s="205">
        <f>'间接费 元 '!AB67/1000</f>
        <v>-0.50094000000000005</v>
      </c>
      <c r="AC67" s="205">
        <f>'间接费 元 '!AC67/1000</f>
        <v>37.045250000000003</v>
      </c>
      <c r="AD67" s="205">
        <f>'间接费 元 '!AD67/1000</f>
        <v>0</v>
      </c>
      <c r="AE67" s="205">
        <f>'间接费 元 '!AE67/1000</f>
        <v>0</v>
      </c>
      <c r="AF67" s="203">
        <f>'间接费 元 '!AF67/1000</f>
        <v>0</v>
      </c>
      <c r="AG67" s="206">
        <f>'间接费 元 '!AG67/1000</f>
        <v>0</v>
      </c>
      <c r="AH67" s="206">
        <f>'间接费 元 '!AH67/1000</f>
        <v>2.7801900000000002</v>
      </c>
      <c r="AI67" s="206">
        <f t="shared" si="16"/>
        <v>267.12844999999999</v>
      </c>
    </row>
    <row r="68" spans="1:35" ht="15" thickBot="1">
      <c r="A68" s="50" t="s">
        <v>90</v>
      </c>
      <c r="B68" s="168">
        <f>SUM(B59:B67)</f>
        <v>1338.2619099999999</v>
      </c>
      <c r="C68" s="169">
        <f t="shared" ref="C68:AH68" si="23">SUM(C59:C67)</f>
        <v>0</v>
      </c>
      <c r="D68" s="169">
        <f t="shared" si="23"/>
        <v>0</v>
      </c>
      <c r="E68" s="170">
        <f t="shared" si="23"/>
        <v>0</v>
      </c>
      <c r="F68" s="168">
        <f t="shared" si="23"/>
        <v>2838.4408399999998</v>
      </c>
      <c r="G68" s="171">
        <f t="shared" si="23"/>
        <v>0.6</v>
      </c>
      <c r="H68" s="168">
        <f t="shared" si="23"/>
        <v>2457.4247999999998</v>
      </c>
      <c r="I68" s="169">
        <f t="shared" si="23"/>
        <v>0</v>
      </c>
      <c r="J68" s="169">
        <f t="shared" si="23"/>
        <v>3.2271799999999997</v>
      </c>
      <c r="K68" s="172">
        <f t="shared" si="23"/>
        <v>0</v>
      </c>
      <c r="L68" s="169">
        <f t="shared" si="23"/>
        <v>0</v>
      </c>
      <c r="M68" s="171">
        <f t="shared" si="23"/>
        <v>0</v>
      </c>
      <c r="N68" s="173">
        <f t="shared" si="23"/>
        <v>0</v>
      </c>
      <c r="O68" s="168">
        <f t="shared" si="23"/>
        <v>0</v>
      </c>
      <c r="P68" s="169">
        <f t="shared" si="23"/>
        <v>0</v>
      </c>
      <c r="Q68" s="171">
        <f t="shared" si="23"/>
        <v>0</v>
      </c>
      <c r="R68" s="168">
        <f t="shared" ref="R68" si="24">SUM(R59:R67)</f>
        <v>0</v>
      </c>
      <c r="S68" s="174">
        <f t="shared" si="23"/>
        <v>0</v>
      </c>
      <c r="T68" s="169">
        <f t="shared" si="23"/>
        <v>0.16600000000000001</v>
      </c>
      <c r="U68" s="169">
        <f t="shared" si="23"/>
        <v>10.43262</v>
      </c>
      <c r="V68" s="169">
        <f t="shared" si="23"/>
        <v>0.22622</v>
      </c>
      <c r="W68" s="169">
        <f t="shared" si="23"/>
        <v>218.21957</v>
      </c>
      <c r="X68" s="169">
        <f t="shared" si="23"/>
        <v>0</v>
      </c>
      <c r="Y68" s="169">
        <f t="shared" si="23"/>
        <v>0</v>
      </c>
      <c r="Z68" s="169">
        <f t="shared" si="23"/>
        <v>28.51426</v>
      </c>
      <c r="AA68" s="169">
        <f t="shared" si="23"/>
        <v>0</v>
      </c>
      <c r="AB68" s="169">
        <f t="shared" si="23"/>
        <v>-0.50094000000000005</v>
      </c>
      <c r="AC68" s="169">
        <f t="shared" si="23"/>
        <v>37.045250000000003</v>
      </c>
      <c r="AD68" s="169">
        <f t="shared" si="23"/>
        <v>0</v>
      </c>
      <c r="AE68" s="169">
        <f t="shared" si="23"/>
        <v>0</v>
      </c>
      <c r="AF68" s="171">
        <f t="shared" si="23"/>
        <v>0</v>
      </c>
      <c r="AG68" s="173">
        <f t="shared" si="23"/>
        <v>0</v>
      </c>
      <c r="AH68" s="173">
        <f t="shared" si="23"/>
        <v>2.7801900000000002</v>
      </c>
      <c r="AI68" s="173">
        <f t="shared" si="16"/>
        <v>6934.8378999999995</v>
      </c>
    </row>
  </sheetData>
  <mergeCells count="9">
    <mergeCell ref="AG3:AG4"/>
    <mergeCell ref="AH3:AH4"/>
    <mergeCell ref="AI3:AI4"/>
    <mergeCell ref="R3:AF3"/>
    <mergeCell ref="B3:E3"/>
    <mergeCell ref="F3:G3"/>
    <mergeCell ref="H3:M3"/>
    <mergeCell ref="N3:N4"/>
    <mergeCell ref="O3:Q3"/>
  </mergeCells>
  <phoneticPr fontId="18" type="noConversion"/>
  <pageMargins left="0.7" right="0.7" top="0.75" bottom="0.75" header="0.3" footer="0.3"/>
  <pageSetup paperSize="9"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7"/>
  <sheetViews>
    <sheetView zoomScale="90" zoomScaleNormal="90" workbookViewId="0">
      <selection activeCell="C12" sqref="C12"/>
    </sheetView>
  </sheetViews>
  <sheetFormatPr defaultRowHeight="13.5"/>
  <cols>
    <col min="1" max="1" width="3.625" customWidth="1"/>
    <col min="2" max="2" width="11.625" bestFit="1" customWidth="1"/>
    <col min="3" max="3" width="35.875" bestFit="1" customWidth="1"/>
    <col min="4" max="4" width="11.375" bestFit="1" customWidth="1"/>
  </cols>
  <sheetData>
    <row r="2" spans="2:4">
      <c r="B2">
        <v>6601010101</v>
      </c>
      <c r="C2" t="s">
        <v>1</v>
      </c>
      <c r="D2" s="12" t="s">
        <v>399</v>
      </c>
    </row>
    <row r="3" spans="2:4">
      <c r="B3">
        <v>6601010102</v>
      </c>
      <c r="C3" t="s">
        <v>2</v>
      </c>
    </row>
    <row r="4" spans="2:4">
      <c r="B4">
        <v>6601010103</v>
      </c>
      <c r="C4" t="s">
        <v>3</v>
      </c>
    </row>
    <row r="5" spans="2:4">
      <c r="B5">
        <v>6601010104</v>
      </c>
      <c r="C5" t="s">
        <v>104</v>
      </c>
    </row>
    <row r="6" spans="2:4">
      <c r="B6">
        <v>6601010105</v>
      </c>
      <c r="C6" t="s">
        <v>4</v>
      </c>
    </row>
    <row r="7" spans="2:4">
      <c r="B7">
        <v>6601010106</v>
      </c>
      <c r="C7" t="s">
        <v>5</v>
      </c>
    </row>
    <row r="8" spans="2:4">
      <c r="B8">
        <v>6601010107</v>
      </c>
      <c r="C8" t="s">
        <v>6</v>
      </c>
    </row>
    <row r="9" spans="2:4">
      <c r="B9">
        <v>6601010108</v>
      </c>
      <c r="C9" t="s">
        <v>7</v>
      </c>
    </row>
    <row r="10" spans="2:4">
      <c r="B10">
        <v>6601010109</v>
      </c>
      <c r="C10" t="s">
        <v>8</v>
      </c>
    </row>
    <row r="11" spans="2:4">
      <c r="B11">
        <v>6601010110</v>
      </c>
      <c r="C11" t="s">
        <v>413</v>
      </c>
    </row>
    <row r="12" spans="2:4">
      <c r="B12">
        <v>6601010201</v>
      </c>
      <c r="C12" t="s">
        <v>9</v>
      </c>
    </row>
    <row r="13" spans="2:4">
      <c r="B13">
        <v>6601010202</v>
      </c>
      <c r="C13" t="s">
        <v>10</v>
      </c>
    </row>
    <row r="14" spans="2:4">
      <c r="B14">
        <v>6601010203</v>
      </c>
      <c r="C14" t="s">
        <v>11</v>
      </c>
    </row>
    <row r="15" spans="2:4">
      <c r="B15">
        <v>6601010204</v>
      </c>
      <c r="C15" t="s">
        <v>12</v>
      </c>
    </row>
    <row r="16" spans="2:4">
      <c r="B16">
        <v>6601010205</v>
      </c>
      <c r="C16" t="s">
        <v>105</v>
      </c>
    </row>
    <row r="17" spans="2:3">
      <c r="B17">
        <v>6601010206</v>
      </c>
      <c r="C17" t="s">
        <v>106</v>
      </c>
    </row>
    <row r="18" spans="2:3">
      <c r="B18">
        <v>6601010301</v>
      </c>
      <c r="C18" t="s">
        <v>13</v>
      </c>
    </row>
    <row r="19" spans="2:3">
      <c r="B19">
        <v>6601010302</v>
      </c>
      <c r="C19" t="s">
        <v>14</v>
      </c>
    </row>
    <row r="20" spans="2:3">
      <c r="B20">
        <v>6601010303</v>
      </c>
      <c r="C20" t="s">
        <v>15</v>
      </c>
    </row>
    <row r="21" spans="2:3">
      <c r="B21">
        <v>6601010304</v>
      </c>
      <c r="C21" t="s">
        <v>16</v>
      </c>
    </row>
    <row r="22" spans="2:3">
      <c r="B22">
        <v>6601010305</v>
      </c>
      <c r="C22" t="s">
        <v>17</v>
      </c>
    </row>
    <row r="23" spans="2:3">
      <c r="B23">
        <v>6601010306</v>
      </c>
      <c r="C23" t="s">
        <v>18</v>
      </c>
    </row>
    <row r="24" spans="2:3">
      <c r="B24">
        <v>6601010307</v>
      </c>
      <c r="C24" t="s">
        <v>19</v>
      </c>
    </row>
    <row r="25" spans="2:3">
      <c r="B25">
        <v>6601010308</v>
      </c>
      <c r="C25" t="s">
        <v>20</v>
      </c>
    </row>
    <row r="26" spans="2:3">
      <c r="B26">
        <v>6601010309</v>
      </c>
      <c r="C26" t="s">
        <v>21</v>
      </c>
    </row>
    <row r="27" spans="2:3">
      <c r="B27">
        <v>6601010310</v>
      </c>
      <c r="C27" s="9" t="s">
        <v>391</v>
      </c>
    </row>
    <row r="28" spans="2:3">
      <c r="B28">
        <v>6601010311</v>
      </c>
      <c r="C28" t="s">
        <v>107</v>
      </c>
    </row>
    <row r="29" spans="2:3">
      <c r="B29">
        <v>6601010312</v>
      </c>
      <c r="C29" t="s">
        <v>108</v>
      </c>
    </row>
    <row r="30" spans="2:3">
      <c r="B30">
        <v>6601010313</v>
      </c>
      <c r="C30" s="9" t="s">
        <v>393</v>
      </c>
    </row>
    <row r="31" spans="2:3">
      <c r="B31">
        <v>6601010401</v>
      </c>
      <c r="C31" s="9" t="s">
        <v>392</v>
      </c>
    </row>
    <row r="32" spans="2:3">
      <c r="B32">
        <v>6601010402</v>
      </c>
      <c r="C32" t="s">
        <v>22</v>
      </c>
    </row>
    <row r="33" spans="2:3">
      <c r="B33">
        <v>6601010403</v>
      </c>
      <c r="C33" t="s">
        <v>23</v>
      </c>
    </row>
    <row r="34" spans="2:3">
      <c r="B34">
        <v>6601010404</v>
      </c>
      <c r="C34" t="s">
        <v>109</v>
      </c>
    </row>
    <row r="35" spans="2:3">
      <c r="B35">
        <v>6601010405</v>
      </c>
      <c r="C35" t="s">
        <v>24</v>
      </c>
    </row>
    <row r="36" spans="2:3">
      <c r="B36">
        <v>6601010501</v>
      </c>
      <c r="C36" t="s">
        <v>25</v>
      </c>
    </row>
    <row r="37" spans="2:3">
      <c r="B37">
        <v>6601010502</v>
      </c>
      <c r="C37" t="s">
        <v>26</v>
      </c>
    </row>
    <row r="38" spans="2:3">
      <c r="B38">
        <v>6601010503</v>
      </c>
      <c r="C38" t="s">
        <v>27</v>
      </c>
    </row>
    <row r="39" spans="2:3">
      <c r="B39">
        <v>6601010504</v>
      </c>
      <c r="C39" t="s">
        <v>28</v>
      </c>
    </row>
    <row r="40" spans="2:3">
      <c r="B40">
        <v>6601010505</v>
      </c>
      <c r="C40" t="s">
        <v>29</v>
      </c>
    </row>
    <row r="41" spans="2:3">
      <c r="B41">
        <v>6601010701</v>
      </c>
      <c r="C41" t="s">
        <v>30</v>
      </c>
    </row>
    <row r="42" spans="2:3">
      <c r="B42">
        <v>6601010702</v>
      </c>
      <c r="C42" s="9" t="s">
        <v>396</v>
      </c>
    </row>
    <row r="43" spans="2:3">
      <c r="B43">
        <v>6601010703</v>
      </c>
      <c r="C43" t="s">
        <v>31</v>
      </c>
    </row>
    <row r="44" spans="2:3">
      <c r="B44">
        <v>6601010704</v>
      </c>
      <c r="C44" s="9" t="s">
        <v>395</v>
      </c>
    </row>
    <row r="45" spans="2:3">
      <c r="B45">
        <v>6601020001</v>
      </c>
      <c r="C45" t="s">
        <v>110</v>
      </c>
    </row>
    <row r="46" spans="2:3">
      <c r="B46">
        <v>6601020002</v>
      </c>
      <c r="C46" t="s">
        <v>111</v>
      </c>
    </row>
    <row r="47" spans="2:3">
      <c r="B47">
        <v>6601020003</v>
      </c>
      <c r="C47" t="s">
        <v>112</v>
      </c>
    </row>
    <row r="48" spans="2:3">
      <c r="B48">
        <v>6601020004</v>
      </c>
      <c r="C48" t="s">
        <v>113</v>
      </c>
    </row>
    <row r="49" spans="2:3">
      <c r="B49">
        <v>6601020005</v>
      </c>
      <c r="C49" t="s">
        <v>114</v>
      </c>
    </row>
    <row r="50" spans="2:3">
      <c r="B50">
        <v>6601020006</v>
      </c>
      <c r="C50" t="s">
        <v>115</v>
      </c>
    </row>
    <row r="51" spans="2:3">
      <c r="B51">
        <v>6601020101</v>
      </c>
      <c r="C51" t="s">
        <v>116</v>
      </c>
    </row>
    <row r="52" spans="2:3">
      <c r="B52">
        <v>6601020102</v>
      </c>
      <c r="C52" t="s">
        <v>117</v>
      </c>
    </row>
    <row r="53" spans="2:3">
      <c r="B53">
        <v>6601020103</v>
      </c>
      <c r="C53" t="s">
        <v>118</v>
      </c>
    </row>
    <row r="54" spans="2:3">
      <c r="B54">
        <v>6601020104</v>
      </c>
      <c r="C54" t="s">
        <v>119</v>
      </c>
    </row>
    <row r="55" spans="2:3">
      <c r="B55">
        <v>6601020105</v>
      </c>
      <c r="C55" t="s">
        <v>120</v>
      </c>
    </row>
    <row r="56" spans="2:3">
      <c r="B56">
        <v>6601020106</v>
      </c>
      <c r="C56" t="s">
        <v>121</v>
      </c>
    </row>
    <row r="57" spans="2:3">
      <c r="B57">
        <v>6601020107</v>
      </c>
      <c r="C57" t="s">
        <v>122</v>
      </c>
    </row>
    <row r="58" spans="2:3">
      <c r="B58">
        <v>6601020109</v>
      </c>
      <c r="C58" t="s">
        <v>123</v>
      </c>
    </row>
    <row r="59" spans="2:3">
      <c r="B59">
        <v>6601020401</v>
      </c>
      <c r="C59" t="s">
        <v>124</v>
      </c>
    </row>
    <row r="60" spans="2:3">
      <c r="B60">
        <v>6601020402</v>
      </c>
      <c r="C60" t="s">
        <v>125</v>
      </c>
    </row>
    <row r="61" spans="2:3">
      <c r="B61">
        <v>6601020403</v>
      </c>
      <c r="C61" t="s">
        <v>126</v>
      </c>
    </row>
    <row r="62" spans="2:3">
      <c r="B62">
        <v>6601020404</v>
      </c>
      <c r="C62" t="s">
        <v>127</v>
      </c>
    </row>
    <row r="63" spans="2:3">
      <c r="B63">
        <v>6601020405</v>
      </c>
      <c r="C63" t="s">
        <v>128</v>
      </c>
    </row>
    <row r="64" spans="2:3">
      <c r="B64">
        <v>6601020501</v>
      </c>
      <c r="C64" t="s">
        <v>129</v>
      </c>
    </row>
    <row r="65" spans="2:3">
      <c r="B65">
        <v>6601020502</v>
      </c>
      <c r="C65" t="s">
        <v>130</v>
      </c>
    </row>
    <row r="66" spans="2:3">
      <c r="B66">
        <v>6601020503</v>
      </c>
      <c r="C66" t="s">
        <v>131</v>
      </c>
    </row>
    <row r="67" spans="2:3">
      <c r="B67">
        <v>6601020504</v>
      </c>
      <c r="C67" t="s">
        <v>132</v>
      </c>
    </row>
    <row r="68" spans="2:3">
      <c r="B68">
        <v>6601020505</v>
      </c>
      <c r="C68" t="s">
        <v>133</v>
      </c>
    </row>
    <row r="69" spans="2:3">
      <c r="B69">
        <v>6601020601</v>
      </c>
      <c r="C69" t="s">
        <v>134</v>
      </c>
    </row>
    <row r="70" spans="2:3">
      <c r="B70">
        <v>6601020602</v>
      </c>
      <c r="C70" t="s">
        <v>135</v>
      </c>
    </row>
    <row r="71" spans="2:3">
      <c r="B71">
        <v>6601020603</v>
      </c>
      <c r="C71" t="s">
        <v>136</v>
      </c>
    </row>
    <row r="72" spans="2:3">
      <c r="B72">
        <v>6601030100</v>
      </c>
      <c r="C72" t="s">
        <v>137</v>
      </c>
    </row>
    <row r="73" spans="2:3">
      <c r="B73">
        <v>6601030101</v>
      </c>
      <c r="C73" t="s">
        <v>138</v>
      </c>
    </row>
    <row r="74" spans="2:3">
      <c r="B74">
        <v>6601030201</v>
      </c>
      <c r="C74" t="s">
        <v>139</v>
      </c>
    </row>
    <row r="75" spans="2:3">
      <c r="B75">
        <v>6601030202</v>
      </c>
      <c r="C75" t="s">
        <v>140</v>
      </c>
    </row>
    <row r="76" spans="2:3">
      <c r="B76">
        <v>6601030301</v>
      </c>
      <c r="C76" t="s">
        <v>141</v>
      </c>
    </row>
    <row r="77" spans="2:3">
      <c r="B77">
        <v>6601030401</v>
      </c>
      <c r="C77" t="s">
        <v>142</v>
      </c>
    </row>
    <row r="78" spans="2:3">
      <c r="B78">
        <v>6601030402</v>
      </c>
      <c r="C78" t="s">
        <v>143</v>
      </c>
    </row>
    <row r="79" spans="2:3">
      <c r="B79">
        <v>6601030403</v>
      </c>
      <c r="C79" t="s">
        <v>144</v>
      </c>
    </row>
    <row r="80" spans="2:3">
      <c r="B80">
        <v>6601030404</v>
      </c>
      <c r="C80" t="s">
        <v>145</v>
      </c>
    </row>
    <row r="81" spans="2:3">
      <c r="B81">
        <v>6601030405</v>
      </c>
      <c r="C81" t="s">
        <v>146</v>
      </c>
    </row>
    <row r="82" spans="2:3">
      <c r="B82">
        <v>6601030406</v>
      </c>
      <c r="C82" t="s">
        <v>147</v>
      </c>
    </row>
    <row r="83" spans="2:3">
      <c r="B83">
        <v>6601030407</v>
      </c>
      <c r="C83" t="s">
        <v>148</v>
      </c>
    </row>
    <row r="84" spans="2:3">
      <c r="B84">
        <v>6601030408</v>
      </c>
      <c r="C84" t="s">
        <v>149</v>
      </c>
    </row>
    <row r="85" spans="2:3">
      <c r="B85">
        <v>6601030409</v>
      </c>
      <c r="C85" t="s">
        <v>150</v>
      </c>
    </row>
    <row r="86" spans="2:3">
      <c r="B86">
        <v>6601030410</v>
      </c>
      <c r="C86" t="s">
        <v>151</v>
      </c>
    </row>
    <row r="87" spans="2:3">
      <c r="B87">
        <v>6601030501</v>
      </c>
      <c r="C87" t="s">
        <v>152</v>
      </c>
    </row>
    <row r="88" spans="2:3">
      <c r="B88">
        <v>6601030502</v>
      </c>
      <c r="C88" t="s">
        <v>153</v>
      </c>
    </row>
    <row r="89" spans="2:3">
      <c r="B89">
        <v>6601030503</v>
      </c>
      <c r="C89" t="s">
        <v>154</v>
      </c>
    </row>
    <row r="90" spans="2:3">
      <c r="B90">
        <v>6601030504</v>
      </c>
      <c r="C90" t="s">
        <v>155</v>
      </c>
    </row>
    <row r="91" spans="2:3">
      <c r="B91">
        <v>6601030505</v>
      </c>
      <c r="C91" t="s">
        <v>156</v>
      </c>
    </row>
    <row r="92" spans="2:3">
      <c r="B92">
        <v>6601030601</v>
      </c>
      <c r="C92" t="s">
        <v>157</v>
      </c>
    </row>
    <row r="93" spans="2:3">
      <c r="B93">
        <v>6601030701</v>
      </c>
      <c r="C93" t="s">
        <v>158</v>
      </c>
    </row>
    <row r="94" spans="2:3">
      <c r="B94">
        <v>6601030790</v>
      </c>
      <c r="C94" t="s">
        <v>159</v>
      </c>
    </row>
    <row r="95" spans="2:3">
      <c r="B95">
        <v>6601039000</v>
      </c>
      <c r="C95" t="s">
        <v>160</v>
      </c>
    </row>
    <row r="96" spans="2:3">
      <c r="B96">
        <v>6601040101</v>
      </c>
      <c r="C96" t="s">
        <v>138</v>
      </c>
    </row>
    <row r="97" spans="2:3">
      <c r="B97">
        <v>6601040201</v>
      </c>
      <c r="C97" t="s">
        <v>161</v>
      </c>
    </row>
    <row r="98" spans="2:3">
      <c r="B98">
        <v>6601040202</v>
      </c>
      <c r="C98" t="s">
        <v>162</v>
      </c>
    </row>
    <row r="99" spans="2:3">
      <c r="B99">
        <v>6601040203</v>
      </c>
      <c r="C99" t="s">
        <v>163</v>
      </c>
    </row>
    <row r="100" spans="2:3">
      <c r="B100">
        <v>6601040301</v>
      </c>
      <c r="C100" t="s">
        <v>141</v>
      </c>
    </row>
    <row r="101" spans="2:3">
      <c r="B101">
        <v>6601040401</v>
      </c>
      <c r="C101" t="s">
        <v>142</v>
      </c>
    </row>
    <row r="102" spans="2:3">
      <c r="B102">
        <v>6601040402</v>
      </c>
      <c r="C102" t="s">
        <v>143</v>
      </c>
    </row>
    <row r="103" spans="2:3">
      <c r="B103">
        <v>6601040403</v>
      </c>
      <c r="C103" t="s">
        <v>144</v>
      </c>
    </row>
    <row r="104" spans="2:3">
      <c r="B104">
        <v>6601040404</v>
      </c>
      <c r="C104" t="s">
        <v>145</v>
      </c>
    </row>
    <row r="105" spans="2:3">
      <c r="B105">
        <v>6601040405</v>
      </c>
      <c r="C105" t="s">
        <v>146</v>
      </c>
    </row>
    <row r="106" spans="2:3">
      <c r="B106">
        <v>6601040406</v>
      </c>
      <c r="C106" t="s">
        <v>147</v>
      </c>
    </row>
    <row r="107" spans="2:3">
      <c r="B107">
        <v>6601040407</v>
      </c>
      <c r="C107" t="s">
        <v>148</v>
      </c>
    </row>
    <row r="108" spans="2:3">
      <c r="B108">
        <v>6601040408</v>
      </c>
      <c r="C108" t="s">
        <v>149</v>
      </c>
    </row>
    <row r="109" spans="2:3">
      <c r="B109">
        <v>6601040409</v>
      </c>
      <c r="C109" t="s">
        <v>150</v>
      </c>
    </row>
    <row r="110" spans="2:3">
      <c r="B110">
        <v>6601040410</v>
      </c>
      <c r="C110" t="s">
        <v>151</v>
      </c>
    </row>
    <row r="111" spans="2:3">
      <c r="B111">
        <v>6601040501</v>
      </c>
      <c r="C111" t="s">
        <v>152</v>
      </c>
    </row>
    <row r="112" spans="2:3">
      <c r="B112">
        <v>6601040502</v>
      </c>
      <c r="C112" t="s">
        <v>153</v>
      </c>
    </row>
    <row r="113" spans="2:4">
      <c r="B113">
        <v>6601040503</v>
      </c>
      <c r="C113" t="s">
        <v>154</v>
      </c>
    </row>
    <row r="114" spans="2:4">
      <c r="B114">
        <v>6601040504</v>
      </c>
      <c r="C114" t="s">
        <v>155</v>
      </c>
    </row>
    <row r="115" spans="2:4">
      <c r="B115">
        <v>6601040505</v>
      </c>
      <c r="C115" t="s">
        <v>156</v>
      </c>
    </row>
    <row r="116" spans="2:4">
      <c r="B116">
        <v>6601040601</v>
      </c>
      <c r="C116" t="s">
        <v>157</v>
      </c>
    </row>
    <row r="117" spans="2:4">
      <c r="B117">
        <v>6601040701</v>
      </c>
      <c r="C117" t="s">
        <v>158</v>
      </c>
    </row>
    <row r="118" spans="2:4">
      <c r="B118">
        <v>6601040790</v>
      </c>
      <c r="C118" t="s">
        <v>159</v>
      </c>
    </row>
    <row r="119" spans="2:4">
      <c r="B119">
        <v>6601049000</v>
      </c>
      <c r="C119" t="s">
        <v>160</v>
      </c>
    </row>
    <row r="120" spans="2:4">
      <c r="B120">
        <v>9999996600</v>
      </c>
      <c r="C120" t="s">
        <v>164</v>
      </c>
    </row>
    <row r="121" spans="2:4">
      <c r="B121">
        <v>6602010101</v>
      </c>
      <c r="C121" t="s">
        <v>32</v>
      </c>
      <c r="D121" s="10"/>
    </row>
    <row r="122" spans="2:4">
      <c r="B122">
        <v>6602010102</v>
      </c>
      <c r="C122" t="s">
        <v>33</v>
      </c>
    </row>
    <row r="123" spans="2:4">
      <c r="B123">
        <v>6602010103</v>
      </c>
      <c r="C123" t="s">
        <v>34</v>
      </c>
    </row>
    <row r="124" spans="2:4">
      <c r="B124">
        <v>6602010104</v>
      </c>
      <c r="C124" t="s">
        <v>165</v>
      </c>
    </row>
    <row r="125" spans="2:4">
      <c r="B125">
        <v>6602010105</v>
      </c>
      <c r="C125" t="s">
        <v>35</v>
      </c>
    </row>
    <row r="126" spans="2:4">
      <c r="B126">
        <v>6602010106</v>
      </c>
      <c r="C126" t="s">
        <v>36</v>
      </c>
    </row>
    <row r="127" spans="2:4">
      <c r="B127">
        <v>6602010107</v>
      </c>
      <c r="C127" t="s">
        <v>37</v>
      </c>
    </row>
    <row r="128" spans="2:4">
      <c r="B128">
        <v>6602010108</v>
      </c>
      <c r="C128" t="s">
        <v>38</v>
      </c>
    </row>
    <row r="129" spans="2:3">
      <c r="B129">
        <v>6602010109</v>
      </c>
      <c r="C129" t="s">
        <v>39</v>
      </c>
    </row>
    <row r="130" spans="2:3">
      <c r="B130">
        <v>6602010110</v>
      </c>
      <c r="C130" t="s">
        <v>412</v>
      </c>
    </row>
    <row r="131" spans="2:3">
      <c r="B131">
        <v>6602010201</v>
      </c>
      <c r="C131" t="s">
        <v>40</v>
      </c>
    </row>
    <row r="132" spans="2:3">
      <c r="B132">
        <v>6602010202</v>
      </c>
      <c r="C132" t="s">
        <v>398</v>
      </c>
    </row>
    <row r="133" spans="2:3">
      <c r="B133">
        <v>6602010203</v>
      </c>
      <c r="C133" t="s">
        <v>41</v>
      </c>
    </row>
    <row r="134" spans="2:3">
      <c r="B134">
        <v>6602010204</v>
      </c>
      <c r="C134" t="s">
        <v>42</v>
      </c>
    </row>
    <row r="135" spans="2:3">
      <c r="B135">
        <v>6602010205</v>
      </c>
      <c r="C135" t="s">
        <v>43</v>
      </c>
    </row>
    <row r="136" spans="2:3">
      <c r="B136">
        <v>6602010206</v>
      </c>
      <c r="C136" t="s">
        <v>44</v>
      </c>
    </row>
    <row r="137" spans="2:3">
      <c r="B137">
        <v>6602010207</v>
      </c>
      <c r="C137" t="s">
        <v>45</v>
      </c>
    </row>
    <row r="138" spans="2:3">
      <c r="B138">
        <v>6602010208</v>
      </c>
      <c r="C138" t="s">
        <v>46</v>
      </c>
    </row>
    <row r="139" spans="2:3">
      <c r="B139">
        <v>6602010209</v>
      </c>
      <c r="C139" t="s">
        <v>47</v>
      </c>
    </row>
    <row r="140" spans="2:3">
      <c r="B140">
        <v>6602010210</v>
      </c>
      <c r="C140" t="s">
        <v>48</v>
      </c>
    </row>
    <row r="141" spans="2:3">
      <c r="B141">
        <v>6602010211</v>
      </c>
      <c r="C141" t="s">
        <v>166</v>
      </c>
    </row>
    <row r="142" spans="2:3">
      <c r="B142">
        <v>6602010212</v>
      </c>
      <c r="C142" t="s">
        <v>49</v>
      </c>
    </row>
    <row r="143" spans="2:3">
      <c r="B143">
        <v>6602010213</v>
      </c>
      <c r="C143" t="s">
        <v>103</v>
      </c>
    </row>
    <row r="144" spans="2:3">
      <c r="B144">
        <v>6602010214</v>
      </c>
      <c r="C144" t="s">
        <v>50</v>
      </c>
    </row>
    <row r="145" spans="2:3">
      <c r="B145">
        <v>6602010301</v>
      </c>
      <c r="C145" t="s">
        <v>51</v>
      </c>
    </row>
    <row r="146" spans="2:3">
      <c r="B146">
        <v>6602010302</v>
      </c>
      <c r="C146" t="s">
        <v>52</v>
      </c>
    </row>
    <row r="147" spans="2:3">
      <c r="B147">
        <v>6602010303</v>
      </c>
      <c r="C147" t="s">
        <v>53</v>
      </c>
    </row>
    <row r="148" spans="2:3">
      <c r="B148">
        <v>6602010304</v>
      </c>
      <c r="C148" t="s">
        <v>54</v>
      </c>
    </row>
    <row r="149" spans="2:3">
      <c r="B149">
        <v>6602010305</v>
      </c>
      <c r="C149" t="s">
        <v>55</v>
      </c>
    </row>
    <row r="150" spans="2:3">
      <c r="B150">
        <v>6602010401</v>
      </c>
      <c r="C150" t="s">
        <v>56</v>
      </c>
    </row>
    <row r="151" spans="2:3">
      <c r="B151">
        <v>6602010402</v>
      </c>
      <c r="C151" t="s">
        <v>167</v>
      </c>
    </row>
    <row r="152" spans="2:3">
      <c r="B152">
        <v>6602010403</v>
      </c>
      <c r="C152" t="s">
        <v>168</v>
      </c>
    </row>
    <row r="153" spans="2:3">
      <c r="B153">
        <v>6602010404</v>
      </c>
      <c r="C153" t="s">
        <v>169</v>
      </c>
    </row>
    <row r="154" spans="2:3">
      <c r="B154">
        <v>6602010405</v>
      </c>
      <c r="C154" t="s">
        <v>397</v>
      </c>
    </row>
    <row r="155" spans="2:3">
      <c r="B155">
        <v>6602010406</v>
      </c>
      <c r="C155" t="s">
        <v>394</v>
      </c>
    </row>
    <row r="156" spans="2:3">
      <c r="B156">
        <v>6602010407</v>
      </c>
      <c r="C156" t="s">
        <v>57</v>
      </c>
    </row>
    <row r="157" spans="2:3">
      <c r="B157">
        <v>6602010408</v>
      </c>
      <c r="C157" t="s">
        <v>170</v>
      </c>
    </row>
    <row r="158" spans="2:3">
      <c r="B158">
        <v>6602010409</v>
      </c>
      <c r="C158" t="s">
        <v>171</v>
      </c>
    </row>
    <row r="159" spans="2:3">
      <c r="B159">
        <v>6602010410</v>
      </c>
      <c r="C159" t="s">
        <v>172</v>
      </c>
    </row>
    <row r="160" spans="2:3">
      <c r="B160">
        <v>6602010411</v>
      </c>
      <c r="C160" t="s">
        <v>173</v>
      </c>
    </row>
    <row r="161" spans="2:3">
      <c r="B161">
        <v>6602010501</v>
      </c>
      <c r="C161" t="s">
        <v>58</v>
      </c>
    </row>
    <row r="162" spans="2:3">
      <c r="B162">
        <v>6602010502</v>
      </c>
      <c r="C162" t="s">
        <v>59</v>
      </c>
    </row>
    <row r="163" spans="2:3">
      <c r="B163">
        <v>6602010503</v>
      </c>
      <c r="C163" t="s">
        <v>174</v>
      </c>
    </row>
    <row r="164" spans="2:3">
      <c r="B164">
        <v>6602020001</v>
      </c>
      <c r="C164" t="s">
        <v>175</v>
      </c>
    </row>
    <row r="165" spans="2:3">
      <c r="B165">
        <v>6602020002</v>
      </c>
      <c r="C165" t="s">
        <v>176</v>
      </c>
    </row>
    <row r="166" spans="2:3">
      <c r="B166">
        <v>6602020003</v>
      </c>
      <c r="C166" t="s">
        <v>177</v>
      </c>
    </row>
    <row r="167" spans="2:3">
      <c r="B167">
        <v>6602020004</v>
      </c>
      <c r="C167" t="s">
        <v>178</v>
      </c>
    </row>
    <row r="168" spans="2:3">
      <c r="B168">
        <v>6602020005</v>
      </c>
      <c r="C168" t="s">
        <v>179</v>
      </c>
    </row>
    <row r="169" spans="2:3">
      <c r="B169">
        <v>6602020006</v>
      </c>
      <c r="C169" t="s">
        <v>180</v>
      </c>
    </row>
    <row r="170" spans="2:3">
      <c r="B170">
        <v>6602020007</v>
      </c>
      <c r="C170" t="s">
        <v>181</v>
      </c>
    </row>
    <row r="171" spans="2:3">
      <c r="B171">
        <v>6602020101</v>
      </c>
      <c r="C171" t="s">
        <v>182</v>
      </c>
    </row>
    <row r="172" spans="2:3">
      <c r="B172">
        <v>6602020102</v>
      </c>
      <c r="C172" t="s">
        <v>183</v>
      </c>
    </row>
    <row r="173" spans="2:3">
      <c r="B173">
        <v>6602020103</v>
      </c>
      <c r="C173" t="s">
        <v>184</v>
      </c>
    </row>
    <row r="174" spans="2:3">
      <c r="B174">
        <v>6602020104</v>
      </c>
      <c r="C174" t="s">
        <v>185</v>
      </c>
    </row>
    <row r="175" spans="2:3">
      <c r="B175">
        <v>6602020105</v>
      </c>
      <c r="C175" t="s">
        <v>186</v>
      </c>
    </row>
    <row r="176" spans="2:3">
      <c r="B176">
        <v>6602020106</v>
      </c>
      <c r="C176" t="s">
        <v>187</v>
      </c>
    </row>
    <row r="177" spans="2:3">
      <c r="B177">
        <v>6602020107</v>
      </c>
      <c r="C177" t="s">
        <v>188</v>
      </c>
    </row>
    <row r="178" spans="2:3">
      <c r="B178">
        <v>6602020108</v>
      </c>
      <c r="C178" t="s">
        <v>189</v>
      </c>
    </row>
    <row r="179" spans="2:3">
      <c r="B179">
        <v>6602020201</v>
      </c>
      <c r="C179" t="s">
        <v>190</v>
      </c>
    </row>
    <row r="180" spans="2:3">
      <c r="B180">
        <v>6602020202</v>
      </c>
      <c r="C180" t="s">
        <v>191</v>
      </c>
    </row>
    <row r="181" spans="2:3">
      <c r="B181">
        <v>6602020203</v>
      </c>
      <c r="C181" t="s">
        <v>192</v>
      </c>
    </row>
    <row r="182" spans="2:3">
      <c r="B182">
        <v>6602020204</v>
      </c>
      <c r="C182" t="s">
        <v>193</v>
      </c>
    </row>
    <row r="183" spans="2:3">
      <c r="B183">
        <v>6602020205</v>
      </c>
      <c r="C183" t="s">
        <v>194</v>
      </c>
    </row>
    <row r="184" spans="2:3">
      <c r="B184">
        <v>6602020206</v>
      </c>
      <c r="C184" t="s">
        <v>390</v>
      </c>
    </row>
    <row r="185" spans="2:3">
      <c r="B185">
        <v>6602020212</v>
      </c>
      <c r="C185" t="s">
        <v>195</v>
      </c>
    </row>
    <row r="186" spans="2:3">
      <c r="B186">
        <v>6602020213</v>
      </c>
      <c r="C186" t="s">
        <v>196</v>
      </c>
    </row>
    <row r="187" spans="2:3">
      <c r="B187">
        <v>6602020301</v>
      </c>
      <c r="C187" t="s">
        <v>197</v>
      </c>
    </row>
    <row r="188" spans="2:3">
      <c r="B188">
        <v>6602020302</v>
      </c>
      <c r="C188" t="s">
        <v>198</v>
      </c>
    </row>
    <row r="189" spans="2:3">
      <c r="B189">
        <v>6602020303</v>
      </c>
      <c r="C189" t="s">
        <v>199</v>
      </c>
    </row>
    <row r="190" spans="2:3">
      <c r="B190">
        <v>6602020304</v>
      </c>
      <c r="C190" t="s">
        <v>200</v>
      </c>
    </row>
    <row r="191" spans="2:3">
      <c r="B191">
        <v>6602020401</v>
      </c>
      <c r="C191" t="s">
        <v>201</v>
      </c>
    </row>
    <row r="192" spans="2:3">
      <c r="B192">
        <v>6602020402</v>
      </c>
      <c r="C192" t="s">
        <v>202</v>
      </c>
    </row>
    <row r="193" spans="2:3">
      <c r="B193">
        <v>6602020403</v>
      </c>
      <c r="C193" t="s">
        <v>203</v>
      </c>
    </row>
    <row r="194" spans="2:3">
      <c r="B194">
        <v>6602020404</v>
      </c>
      <c r="C194" t="s">
        <v>204</v>
      </c>
    </row>
    <row r="195" spans="2:3">
      <c r="B195">
        <v>6602020405</v>
      </c>
      <c r="C195" t="s">
        <v>205</v>
      </c>
    </row>
    <row r="196" spans="2:3">
      <c r="B196">
        <v>6602020501</v>
      </c>
      <c r="C196" t="s">
        <v>206</v>
      </c>
    </row>
    <row r="197" spans="2:3">
      <c r="B197">
        <v>6602020502</v>
      </c>
      <c r="C197" t="s">
        <v>207</v>
      </c>
    </row>
    <row r="198" spans="2:3">
      <c r="B198">
        <v>6602020503</v>
      </c>
      <c r="C198" t="s">
        <v>208</v>
      </c>
    </row>
    <row r="199" spans="2:3">
      <c r="B199">
        <v>6602020504</v>
      </c>
      <c r="C199" t="s">
        <v>209</v>
      </c>
    </row>
    <row r="200" spans="2:3">
      <c r="B200">
        <v>6602020505</v>
      </c>
      <c r="C200" t="s">
        <v>210</v>
      </c>
    </row>
    <row r="201" spans="2:3">
      <c r="B201">
        <v>6602020506</v>
      </c>
      <c r="C201" t="s">
        <v>211</v>
      </c>
    </row>
    <row r="202" spans="2:3">
      <c r="B202">
        <v>6602020507</v>
      </c>
      <c r="C202" t="s">
        <v>212</v>
      </c>
    </row>
    <row r="203" spans="2:3">
      <c r="B203">
        <v>6602020601</v>
      </c>
      <c r="C203" t="s">
        <v>213</v>
      </c>
    </row>
    <row r="204" spans="2:3">
      <c r="B204">
        <v>6602020602</v>
      </c>
      <c r="C204" t="s">
        <v>214</v>
      </c>
    </row>
    <row r="205" spans="2:3">
      <c r="B205">
        <v>6602020603</v>
      </c>
      <c r="C205" t="s">
        <v>215</v>
      </c>
    </row>
    <row r="206" spans="2:3">
      <c r="B206">
        <v>6602020604</v>
      </c>
      <c r="C206" t="s">
        <v>216</v>
      </c>
    </row>
    <row r="207" spans="2:3">
      <c r="B207">
        <v>6602020701</v>
      </c>
      <c r="C207" t="s">
        <v>217</v>
      </c>
    </row>
    <row r="208" spans="2:3">
      <c r="B208">
        <v>6602020702</v>
      </c>
      <c r="C208" t="s">
        <v>218</v>
      </c>
    </row>
    <row r="209" spans="2:3">
      <c r="B209">
        <v>6602020703</v>
      </c>
      <c r="C209" t="s">
        <v>219</v>
      </c>
    </row>
    <row r="210" spans="2:3">
      <c r="B210">
        <v>6602020704</v>
      </c>
      <c r="C210" t="s">
        <v>220</v>
      </c>
    </row>
    <row r="211" spans="2:3">
      <c r="B211">
        <v>6602020705</v>
      </c>
      <c r="C211" t="s">
        <v>221</v>
      </c>
    </row>
    <row r="212" spans="2:3">
      <c r="B212">
        <v>6602020706</v>
      </c>
      <c r="C212" t="s">
        <v>222</v>
      </c>
    </row>
    <row r="213" spans="2:3">
      <c r="B213">
        <v>6602020801</v>
      </c>
      <c r="C213" t="s">
        <v>223</v>
      </c>
    </row>
    <row r="214" spans="2:3">
      <c r="B214">
        <v>6602020802</v>
      </c>
      <c r="C214" t="s">
        <v>224</v>
      </c>
    </row>
    <row r="215" spans="2:3">
      <c r="B215">
        <v>6602020803</v>
      </c>
      <c r="C215" t="s">
        <v>225</v>
      </c>
    </row>
    <row r="216" spans="2:3">
      <c r="B216">
        <v>6602020901</v>
      </c>
      <c r="C216" t="s">
        <v>226</v>
      </c>
    </row>
    <row r="217" spans="2:3">
      <c r="B217">
        <v>6602020902</v>
      </c>
      <c r="C217" t="s">
        <v>227</v>
      </c>
    </row>
    <row r="218" spans="2:3">
      <c r="B218">
        <v>6602020903</v>
      </c>
      <c r="C218" t="s">
        <v>228</v>
      </c>
    </row>
    <row r="219" spans="2:3">
      <c r="B219">
        <v>6602021001</v>
      </c>
      <c r="C219" t="s">
        <v>229</v>
      </c>
    </row>
    <row r="220" spans="2:3">
      <c r="B220">
        <v>6602021002</v>
      </c>
      <c r="C220" t="s">
        <v>230</v>
      </c>
    </row>
    <row r="221" spans="2:3">
      <c r="B221">
        <v>6602021101</v>
      </c>
      <c r="C221" t="s">
        <v>231</v>
      </c>
    </row>
    <row r="222" spans="2:3">
      <c r="B222">
        <v>6602021102</v>
      </c>
      <c r="C222" t="s">
        <v>232</v>
      </c>
    </row>
    <row r="223" spans="2:3">
      <c r="B223">
        <v>6602021103</v>
      </c>
      <c r="C223" t="s">
        <v>233</v>
      </c>
    </row>
    <row r="224" spans="2:3">
      <c r="B224">
        <v>6602021104</v>
      </c>
      <c r="C224" t="s">
        <v>234</v>
      </c>
    </row>
    <row r="225" spans="2:3">
      <c r="B225">
        <v>6602021105</v>
      </c>
      <c r="C225" t="s">
        <v>235</v>
      </c>
    </row>
    <row r="226" spans="2:3">
      <c r="B226">
        <v>6602021106</v>
      </c>
      <c r="C226" t="s">
        <v>236</v>
      </c>
    </row>
    <row r="227" spans="2:3">
      <c r="B227">
        <v>6602021107</v>
      </c>
      <c r="C227" t="s">
        <v>237</v>
      </c>
    </row>
    <row r="228" spans="2:3">
      <c r="B228">
        <v>6602021200</v>
      </c>
      <c r="C228" t="s">
        <v>238</v>
      </c>
    </row>
    <row r="229" spans="2:3">
      <c r="B229">
        <v>6602021301</v>
      </c>
      <c r="C229" t="s">
        <v>239</v>
      </c>
    </row>
    <row r="230" spans="2:3">
      <c r="B230">
        <v>6602021302</v>
      </c>
      <c r="C230" t="s">
        <v>240</v>
      </c>
    </row>
    <row r="231" spans="2:3">
      <c r="B231">
        <v>6602021303</v>
      </c>
      <c r="C231" t="s">
        <v>241</v>
      </c>
    </row>
    <row r="232" spans="2:3">
      <c r="B232">
        <v>6602021304</v>
      </c>
      <c r="C232" t="s">
        <v>242</v>
      </c>
    </row>
    <row r="233" spans="2:3">
      <c r="B233">
        <v>6602021305</v>
      </c>
      <c r="C233" t="s">
        <v>243</v>
      </c>
    </row>
    <row r="234" spans="2:3">
      <c r="B234">
        <v>6602021310</v>
      </c>
      <c r="C234" t="s">
        <v>244</v>
      </c>
    </row>
    <row r="235" spans="2:3">
      <c r="B235">
        <v>6602021401</v>
      </c>
      <c r="C235" t="s">
        <v>245</v>
      </c>
    </row>
    <row r="236" spans="2:3">
      <c r="B236">
        <v>6602021403</v>
      </c>
      <c r="C236" t="s">
        <v>246</v>
      </c>
    </row>
    <row r="237" spans="2:3">
      <c r="B237">
        <v>6602021420</v>
      </c>
      <c r="C237" t="s">
        <v>247</v>
      </c>
    </row>
    <row r="238" spans="2:3">
      <c r="B238">
        <v>6602021501</v>
      </c>
      <c r="C238" t="s">
        <v>248</v>
      </c>
    </row>
    <row r="239" spans="2:3">
      <c r="B239">
        <v>6602021502</v>
      </c>
      <c r="C239" t="s">
        <v>249</v>
      </c>
    </row>
    <row r="240" spans="2:3">
      <c r="B240">
        <v>6602021503</v>
      </c>
      <c r="C240" t="s">
        <v>250</v>
      </c>
    </row>
    <row r="241" spans="2:3">
      <c r="B241">
        <v>6602021600</v>
      </c>
      <c r="C241" t="s">
        <v>251</v>
      </c>
    </row>
    <row r="242" spans="2:3">
      <c r="B242">
        <v>6602021700</v>
      </c>
      <c r="C242" t="s">
        <v>252</v>
      </c>
    </row>
    <row r="243" spans="2:3">
      <c r="B243">
        <v>6602021701</v>
      </c>
      <c r="C243" t="s">
        <v>253</v>
      </c>
    </row>
    <row r="244" spans="2:3">
      <c r="B244">
        <v>6602021702</v>
      </c>
      <c r="C244" t="s">
        <v>254</v>
      </c>
    </row>
    <row r="245" spans="2:3">
      <c r="B245">
        <v>6602021703</v>
      </c>
      <c r="C245" t="s">
        <v>255</v>
      </c>
    </row>
    <row r="246" spans="2:3">
      <c r="B246">
        <v>6602021704</v>
      </c>
      <c r="C246" t="s">
        <v>256</v>
      </c>
    </row>
    <row r="247" spans="2:3">
      <c r="B247">
        <v>6602021705</v>
      </c>
      <c r="C247" t="s">
        <v>257</v>
      </c>
    </row>
    <row r="248" spans="2:3">
      <c r="B248">
        <v>6602021706</v>
      </c>
      <c r="C248" t="s">
        <v>258</v>
      </c>
    </row>
    <row r="249" spans="2:3">
      <c r="B249">
        <v>6602021707</v>
      </c>
      <c r="C249" t="s">
        <v>259</v>
      </c>
    </row>
    <row r="250" spans="2:3">
      <c r="B250">
        <v>6602021708</v>
      </c>
      <c r="C250" t="s">
        <v>260</v>
      </c>
    </row>
    <row r="251" spans="2:3">
      <c r="B251">
        <v>6602021709</v>
      </c>
      <c r="C251" t="s">
        <v>261</v>
      </c>
    </row>
    <row r="252" spans="2:3">
      <c r="B252">
        <v>6602021710</v>
      </c>
      <c r="C252" t="s">
        <v>262</v>
      </c>
    </row>
    <row r="253" spans="2:3">
      <c r="B253">
        <v>6602021711</v>
      </c>
      <c r="C253" t="s">
        <v>263</v>
      </c>
    </row>
    <row r="254" spans="2:3">
      <c r="B254">
        <v>6602021901</v>
      </c>
      <c r="C254" t="s">
        <v>264</v>
      </c>
    </row>
    <row r="255" spans="2:3">
      <c r="B255">
        <v>6602021902</v>
      </c>
      <c r="C255" t="s">
        <v>265</v>
      </c>
    </row>
    <row r="256" spans="2:3">
      <c r="B256">
        <v>6602021903</v>
      </c>
      <c r="C256" t="s">
        <v>266</v>
      </c>
    </row>
    <row r="257" spans="2:3">
      <c r="B257">
        <v>6602021904</v>
      </c>
      <c r="C257" t="s">
        <v>267</v>
      </c>
    </row>
    <row r="258" spans="2:3">
      <c r="B258">
        <v>6602021905</v>
      </c>
      <c r="C258" t="s">
        <v>268</v>
      </c>
    </row>
    <row r="259" spans="2:3">
      <c r="B259">
        <v>6602021906</v>
      </c>
      <c r="C259" t="s">
        <v>269</v>
      </c>
    </row>
    <row r="260" spans="2:3">
      <c r="B260">
        <v>6602021907</v>
      </c>
      <c r="C260" t="s">
        <v>270</v>
      </c>
    </row>
    <row r="261" spans="2:3">
      <c r="B261">
        <v>6602021908</v>
      </c>
      <c r="C261" t="s">
        <v>271</v>
      </c>
    </row>
    <row r="262" spans="2:3">
      <c r="B262">
        <v>6602030101</v>
      </c>
      <c r="C262" t="s">
        <v>272</v>
      </c>
    </row>
    <row r="263" spans="2:3">
      <c r="B263">
        <v>6602030102</v>
      </c>
      <c r="C263" t="s">
        <v>273</v>
      </c>
    </row>
    <row r="264" spans="2:3">
      <c r="B264">
        <v>6602030103</v>
      </c>
      <c r="C264" t="s">
        <v>274</v>
      </c>
    </row>
    <row r="265" spans="2:3">
      <c r="B265">
        <v>6602030104</v>
      </c>
      <c r="C265" t="s">
        <v>275</v>
      </c>
    </row>
    <row r="266" spans="2:3">
      <c r="B266">
        <v>6602030105</v>
      </c>
      <c r="C266" t="s">
        <v>276</v>
      </c>
    </row>
    <row r="267" spans="2:3">
      <c r="B267">
        <v>6602030106</v>
      </c>
      <c r="C267" t="s">
        <v>277</v>
      </c>
    </row>
    <row r="268" spans="2:3">
      <c r="B268">
        <v>6602030107</v>
      </c>
      <c r="C268" t="s">
        <v>278</v>
      </c>
    </row>
    <row r="269" spans="2:3">
      <c r="B269">
        <v>6602030108</v>
      </c>
      <c r="C269" t="s">
        <v>279</v>
      </c>
    </row>
    <row r="270" spans="2:3">
      <c r="B270">
        <v>6602030109</v>
      </c>
      <c r="C270" t="s">
        <v>280</v>
      </c>
    </row>
    <row r="271" spans="2:3">
      <c r="B271">
        <v>6602030110</v>
      </c>
      <c r="C271" t="s">
        <v>281</v>
      </c>
    </row>
    <row r="272" spans="2:3">
      <c r="B272">
        <v>6602030111</v>
      </c>
      <c r="C272" t="s">
        <v>282</v>
      </c>
    </row>
    <row r="273" spans="2:3">
      <c r="B273">
        <v>6602030201</v>
      </c>
      <c r="C273" t="s">
        <v>283</v>
      </c>
    </row>
    <row r="274" spans="2:3">
      <c r="B274">
        <v>6602030202</v>
      </c>
      <c r="C274" t="s">
        <v>284</v>
      </c>
    </row>
    <row r="275" spans="2:3">
      <c r="B275">
        <v>6602030203</v>
      </c>
      <c r="C275" t="s">
        <v>285</v>
      </c>
    </row>
    <row r="276" spans="2:3">
      <c r="B276">
        <v>6602030204</v>
      </c>
      <c r="C276" t="s">
        <v>286</v>
      </c>
    </row>
    <row r="277" spans="2:3">
      <c r="B277">
        <v>6602030301</v>
      </c>
      <c r="C277" t="s">
        <v>287</v>
      </c>
    </row>
    <row r="278" spans="2:3">
      <c r="B278">
        <v>6602030302</v>
      </c>
      <c r="C278" t="s">
        <v>288</v>
      </c>
    </row>
    <row r="279" spans="2:3">
      <c r="B279">
        <v>6602030303</v>
      </c>
      <c r="C279" t="s">
        <v>289</v>
      </c>
    </row>
    <row r="280" spans="2:3">
      <c r="B280">
        <v>6602030304</v>
      </c>
      <c r="C280" t="s">
        <v>290</v>
      </c>
    </row>
    <row r="281" spans="2:3">
      <c r="B281">
        <v>6602030305</v>
      </c>
      <c r="C281" t="s">
        <v>291</v>
      </c>
    </row>
    <row r="282" spans="2:3">
      <c r="B282">
        <v>6602030306</v>
      </c>
      <c r="C282" t="s">
        <v>292</v>
      </c>
    </row>
    <row r="283" spans="2:3">
      <c r="B283">
        <v>6602030307</v>
      </c>
      <c r="C283" t="s">
        <v>293</v>
      </c>
    </row>
    <row r="284" spans="2:3">
      <c r="B284">
        <v>6602030308</v>
      </c>
      <c r="C284" t="s">
        <v>294</v>
      </c>
    </row>
    <row r="285" spans="2:3">
      <c r="B285">
        <v>6602030309</v>
      </c>
      <c r="C285" t="s">
        <v>295</v>
      </c>
    </row>
    <row r="286" spans="2:3">
      <c r="B286">
        <v>6602030310</v>
      </c>
      <c r="C286" t="s">
        <v>296</v>
      </c>
    </row>
    <row r="287" spans="2:3">
      <c r="B287">
        <v>6602030501</v>
      </c>
      <c r="C287" t="s">
        <v>297</v>
      </c>
    </row>
    <row r="288" spans="2:3">
      <c r="B288">
        <v>6602030502</v>
      </c>
      <c r="C288" t="s">
        <v>298</v>
      </c>
    </row>
    <row r="289" spans="2:3">
      <c r="B289">
        <v>6602030600</v>
      </c>
      <c r="C289" t="s">
        <v>299</v>
      </c>
    </row>
    <row r="290" spans="2:3">
      <c r="B290">
        <v>6602030601</v>
      </c>
      <c r="C290" t="s">
        <v>300</v>
      </c>
    </row>
    <row r="291" spans="2:3">
      <c r="B291">
        <v>6602030602</v>
      </c>
      <c r="C291" t="s">
        <v>301</v>
      </c>
    </row>
    <row r="292" spans="2:3">
      <c r="B292">
        <v>6602030603</v>
      </c>
      <c r="C292" t="s">
        <v>302</v>
      </c>
    </row>
    <row r="293" spans="2:3">
      <c r="B293">
        <v>6602030604</v>
      </c>
      <c r="C293" t="s">
        <v>303</v>
      </c>
    </row>
    <row r="294" spans="2:3">
      <c r="B294">
        <v>6602030690</v>
      </c>
      <c r="C294" t="s">
        <v>304</v>
      </c>
    </row>
    <row r="295" spans="2:3">
      <c r="B295">
        <v>6602030701</v>
      </c>
      <c r="C295" t="s">
        <v>202</v>
      </c>
    </row>
    <row r="296" spans="2:3">
      <c r="B296">
        <v>6602030702</v>
      </c>
      <c r="C296" t="s">
        <v>305</v>
      </c>
    </row>
    <row r="297" spans="2:3">
      <c r="B297">
        <v>6602030790</v>
      </c>
      <c r="C297" t="s">
        <v>306</v>
      </c>
    </row>
    <row r="298" spans="2:3">
      <c r="B298">
        <v>6602030801</v>
      </c>
      <c r="C298" t="s">
        <v>307</v>
      </c>
    </row>
    <row r="299" spans="2:3">
      <c r="B299">
        <v>6602030890</v>
      </c>
      <c r="C299" t="s">
        <v>244</v>
      </c>
    </row>
    <row r="300" spans="2:3">
      <c r="B300">
        <v>6602030901</v>
      </c>
      <c r="C300" t="s">
        <v>308</v>
      </c>
    </row>
    <row r="301" spans="2:3">
      <c r="B301">
        <v>6602030902</v>
      </c>
      <c r="C301" t="s">
        <v>309</v>
      </c>
    </row>
    <row r="302" spans="2:3">
      <c r="B302">
        <v>6602030990</v>
      </c>
      <c r="C302" t="s">
        <v>310</v>
      </c>
    </row>
    <row r="303" spans="2:3">
      <c r="B303">
        <v>6602031001</v>
      </c>
      <c r="C303" t="s">
        <v>311</v>
      </c>
    </row>
    <row r="304" spans="2:3">
      <c r="B304">
        <v>6602031002</v>
      </c>
      <c r="C304" t="s">
        <v>312</v>
      </c>
    </row>
    <row r="305" spans="2:3">
      <c r="B305">
        <v>6602031003</v>
      </c>
      <c r="C305" t="s">
        <v>313</v>
      </c>
    </row>
    <row r="306" spans="2:3">
      <c r="B306">
        <v>6602031004</v>
      </c>
      <c r="C306" t="s">
        <v>314</v>
      </c>
    </row>
    <row r="307" spans="2:3">
      <c r="B307">
        <v>6602031005</v>
      </c>
      <c r="C307" t="s">
        <v>315</v>
      </c>
    </row>
    <row r="308" spans="2:3">
      <c r="B308">
        <v>6602031006</v>
      </c>
      <c r="C308" t="s">
        <v>316</v>
      </c>
    </row>
    <row r="309" spans="2:3">
      <c r="B309">
        <v>6602031101</v>
      </c>
      <c r="C309" t="s">
        <v>317</v>
      </c>
    </row>
    <row r="310" spans="2:3">
      <c r="B310">
        <v>6602031201</v>
      </c>
      <c r="C310" t="s">
        <v>318</v>
      </c>
    </row>
    <row r="311" spans="2:3">
      <c r="B311">
        <v>6602031301</v>
      </c>
      <c r="C311" t="s">
        <v>319</v>
      </c>
    </row>
    <row r="312" spans="2:3">
      <c r="B312">
        <v>6602031390</v>
      </c>
      <c r="C312" t="s">
        <v>320</v>
      </c>
    </row>
    <row r="313" spans="2:3">
      <c r="B313">
        <v>6602031401</v>
      </c>
      <c r="C313" t="s">
        <v>321</v>
      </c>
    </row>
    <row r="314" spans="2:3">
      <c r="B314">
        <v>6602031402</v>
      </c>
      <c r="C314" t="s">
        <v>322</v>
      </c>
    </row>
    <row r="315" spans="2:3">
      <c r="B315">
        <v>6602031490</v>
      </c>
      <c r="C315" t="s">
        <v>323</v>
      </c>
    </row>
    <row r="316" spans="2:3">
      <c r="B316">
        <v>6602031501</v>
      </c>
      <c r="C316" t="s">
        <v>231</v>
      </c>
    </row>
    <row r="317" spans="2:3">
      <c r="B317">
        <v>6602031502</v>
      </c>
      <c r="C317" t="s">
        <v>324</v>
      </c>
    </row>
    <row r="318" spans="2:3">
      <c r="B318">
        <v>6602031503</v>
      </c>
      <c r="C318" t="s">
        <v>325</v>
      </c>
    </row>
    <row r="319" spans="2:3">
      <c r="B319">
        <v>6602031601</v>
      </c>
      <c r="C319" t="s">
        <v>326</v>
      </c>
    </row>
    <row r="320" spans="2:3">
      <c r="B320">
        <v>6602031700</v>
      </c>
      <c r="C320" t="s">
        <v>327</v>
      </c>
    </row>
    <row r="321" spans="2:3">
      <c r="B321">
        <v>6602031701</v>
      </c>
      <c r="C321" t="s">
        <v>328</v>
      </c>
    </row>
    <row r="322" spans="2:3">
      <c r="B322">
        <v>6602031710</v>
      </c>
      <c r="C322" t="s">
        <v>329</v>
      </c>
    </row>
    <row r="323" spans="2:3">
      <c r="B323">
        <v>6602031801</v>
      </c>
      <c r="C323" t="s">
        <v>330</v>
      </c>
    </row>
    <row r="324" spans="2:3">
      <c r="B324">
        <v>6602031901</v>
      </c>
      <c r="C324" t="s">
        <v>331</v>
      </c>
    </row>
    <row r="325" spans="2:3">
      <c r="B325">
        <v>6602032001</v>
      </c>
      <c r="C325" t="s">
        <v>332</v>
      </c>
    </row>
    <row r="326" spans="2:3">
      <c r="B326">
        <v>6602032090</v>
      </c>
      <c r="C326" t="s">
        <v>333</v>
      </c>
    </row>
    <row r="327" spans="2:3">
      <c r="B327">
        <v>6602032101</v>
      </c>
      <c r="C327" t="s">
        <v>334</v>
      </c>
    </row>
    <row r="328" spans="2:3">
      <c r="B328">
        <v>6602032102</v>
      </c>
      <c r="C328" t="s">
        <v>335</v>
      </c>
    </row>
    <row r="329" spans="2:3">
      <c r="B329">
        <v>6602032103</v>
      </c>
      <c r="C329" t="s">
        <v>336</v>
      </c>
    </row>
    <row r="330" spans="2:3">
      <c r="B330">
        <v>6602032104</v>
      </c>
      <c r="C330" t="s">
        <v>337</v>
      </c>
    </row>
    <row r="331" spans="2:3">
      <c r="B331">
        <v>6602032200</v>
      </c>
      <c r="C331" t="s">
        <v>338</v>
      </c>
    </row>
    <row r="332" spans="2:3">
      <c r="B332">
        <v>6602032201</v>
      </c>
      <c r="C332" t="s">
        <v>339</v>
      </c>
    </row>
    <row r="333" spans="2:3">
      <c r="B333">
        <v>6602033001</v>
      </c>
      <c r="C333" t="s">
        <v>340</v>
      </c>
    </row>
    <row r="334" spans="2:3">
      <c r="B334">
        <v>6602033002</v>
      </c>
      <c r="C334" t="s">
        <v>341</v>
      </c>
    </row>
    <row r="335" spans="2:3">
      <c r="B335">
        <v>6602033003</v>
      </c>
      <c r="C335" t="s">
        <v>342</v>
      </c>
    </row>
    <row r="336" spans="2:3">
      <c r="B336">
        <v>6602033004</v>
      </c>
      <c r="C336" t="s">
        <v>343</v>
      </c>
    </row>
    <row r="337" spans="2:3">
      <c r="B337">
        <v>6602033005</v>
      </c>
      <c r="C337" t="s">
        <v>344</v>
      </c>
    </row>
    <row r="338" spans="2:3">
      <c r="B338">
        <v>6602033006</v>
      </c>
      <c r="C338" t="s">
        <v>345</v>
      </c>
    </row>
    <row r="339" spans="2:3">
      <c r="B339">
        <v>6602033007</v>
      </c>
      <c r="C339" t="s">
        <v>346</v>
      </c>
    </row>
    <row r="340" spans="2:3">
      <c r="B340">
        <v>6602033008</v>
      </c>
      <c r="C340" t="s">
        <v>347</v>
      </c>
    </row>
    <row r="341" spans="2:3">
      <c r="B341">
        <v>6602033009</v>
      </c>
      <c r="C341" t="s">
        <v>348</v>
      </c>
    </row>
    <row r="342" spans="2:3">
      <c r="B342">
        <v>6602033010</v>
      </c>
      <c r="C342" t="s">
        <v>349</v>
      </c>
    </row>
    <row r="343" spans="2:3">
      <c r="B343">
        <v>6602033011</v>
      </c>
      <c r="C343" t="s">
        <v>350</v>
      </c>
    </row>
    <row r="344" spans="2:3">
      <c r="B344">
        <v>6602033100</v>
      </c>
      <c r="C344" t="s">
        <v>351</v>
      </c>
    </row>
    <row r="345" spans="2:3">
      <c r="B345">
        <v>6602033101</v>
      </c>
      <c r="C345" t="s">
        <v>352</v>
      </c>
    </row>
    <row r="346" spans="2:3">
      <c r="B346">
        <v>6602033102</v>
      </c>
      <c r="C346" t="s">
        <v>353</v>
      </c>
    </row>
    <row r="347" spans="2:3">
      <c r="B347">
        <v>6602033103</v>
      </c>
      <c r="C347" t="s">
        <v>354</v>
      </c>
    </row>
    <row r="348" spans="2:3">
      <c r="B348">
        <v>6602033201</v>
      </c>
      <c r="C348" t="s">
        <v>355</v>
      </c>
    </row>
    <row r="349" spans="2:3">
      <c r="B349">
        <v>6602033202</v>
      </c>
      <c r="C349" t="s">
        <v>356</v>
      </c>
    </row>
    <row r="350" spans="2:3">
      <c r="B350">
        <v>6602033203</v>
      </c>
      <c r="C350" t="s">
        <v>357</v>
      </c>
    </row>
    <row r="351" spans="2:3">
      <c r="B351">
        <v>6602033301</v>
      </c>
      <c r="C351" t="s">
        <v>358</v>
      </c>
    </row>
    <row r="352" spans="2:3">
      <c r="B352">
        <v>6602033401</v>
      </c>
      <c r="C352" t="s">
        <v>359</v>
      </c>
    </row>
    <row r="353" spans="2:3">
      <c r="B353">
        <v>6602033501</v>
      </c>
      <c r="C353" t="s">
        <v>360</v>
      </c>
    </row>
    <row r="354" spans="2:3">
      <c r="B354">
        <v>6602033502</v>
      </c>
      <c r="C354" t="s">
        <v>361</v>
      </c>
    </row>
    <row r="355" spans="2:3">
      <c r="B355">
        <v>6602033503</v>
      </c>
      <c r="C355" t="s">
        <v>362</v>
      </c>
    </row>
    <row r="356" spans="2:3">
      <c r="B356">
        <v>6602033601</v>
      </c>
      <c r="C356" t="s">
        <v>363</v>
      </c>
    </row>
    <row r="357" spans="2:3">
      <c r="B357">
        <v>6602033701</v>
      </c>
      <c r="C357" t="s">
        <v>364</v>
      </c>
    </row>
    <row r="358" spans="2:3">
      <c r="B358">
        <v>6602033702</v>
      </c>
      <c r="C358" t="s">
        <v>365</v>
      </c>
    </row>
    <row r="359" spans="2:3">
      <c r="B359">
        <v>6602033801</v>
      </c>
      <c r="C359" t="s">
        <v>366</v>
      </c>
    </row>
    <row r="360" spans="2:3">
      <c r="B360">
        <v>6602033901</v>
      </c>
      <c r="C360" t="s">
        <v>367</v>
      </c>
    </row>
    <row r="361" spans="2:3">
      <c r="B361">
        <v>6602033910</v>
      </c>
      <c r="C361" t="s">
        <v>368</v>
      </c>
    </row>
    <row r="362" spans="2:3">
      <c r="B362">
        <v>6602033911</v>
      </c>
      <c r="C362" t="s">
        <v>369</v>
      </c>
    </row>
    <row r="363" spans="2:3">
      <c r="B363">
        <v>6602033912</v>
      </c>
      <c r="C363" t="s">
        <v>370</v>
      </c>
    </row>
    <row r="364" spans="2:3">
      <c r="B364">
        <v>6602033913</v>
      </c>
      <c r="C364" t="s">
        <v>371</v>
      </c>
    </row>
    <row r="365" spans="2:3">
      <c r="B365">
        <v>6602033999</v>
      </c>
      <c r="C365" t="s">
        <v>372</v>
      </c>
    </row>
    <row r="366" spans="2:3">
      <c r="B366">
        <v>6602039000</v>
      </c>
      <c r="C366" t="s">
        <v>373</v>
      </c>
    </row>
    <row r="367" spans="2:3">
      <c r="B367">
        <v>6602040101</v>
      </c>
      <c r="C367" t="s">
        <v>272</v>
      </c>
    </row>
    <row r="368" spans="2:3">
      <c r="B368">
        <v>6602040102</v>
      </c>
      <c r="C368" t="s">
        <v>273</v>
      </c>
    </row>
    <row r="369" spans="2:3">
      <c r="B369">
        <v>6602040103</v>
      </c>
      <c r="C369" t="s">
        <v>274</v>
      </c>
    </row>
    <row r="370" spans="2:3">
      <c r="B370">
        <v>6602040104</v>
      </c>
      <c r="C370" t="s">
        <v>275</v>
      </c>
    </row>
    <row r="371" spans="2:3">
      <c r="B371">
        <v>6602040105</v>
      </c>
      <c r="C371" t="s">
        <v>276</v>
      </c>
    </row>
    <row r="372" spans="2:3">
      <c r="B372">
        <v>6602040106</v>
      </c>
      <c r="C372" t="s">
        <v>277</v>
      </c>
    </row>
    <row r="373" spans="2:3">
      <c r="B373">
        <v>6602040107</v>
      </c>
      <c r="C373" t="s">
        <v>278</v>
      </c>
    </row>
    <row r="374" spans="2:3">
      <c r="B374">
        <v>6602040108</v>
      </c>
      <c r="C374" t="s">
        <v>279</v>
      </c>
    </row>
    <row r="375" spans="2:3">
      <c r="B375">
        <v>6602040109</v>
      </c>
      <c r="C375" t="s">
        <v>280</v>
      </c>
    </row>
    <row r="376" spans="2:3">
      <c r="B376">
        <v>6602040110</v>
      </c>
      <c r="C376" t="s">
        <v>281</v>
      </c>
    </row>
    <row r="377" spans="2:3">
      <c r="B377">
        <v>6602040111</v>
      </c>
      <c r="C377" t="s">
        <v>282</v>
      </c>
    </row>
    <row r="378" spans="2:3">
      <c r="B378">
        <v>6602040121</v>
      </c>
      <c r="C378" t="s">
        <v>374</v>
      </c>
    </row>
    <row r="379" spans="2:3">
      <c r="B379">
        <v>6602040122</v>
      </c>
      <c r="C379" t="s">
        <v>375</v>
      </c>
    </row>
    <row r="380" spans="2:3">
      <c r="B380">
        <v>6602040123</v>
      </c>
      <c r="C380" t="s">
        <v>376</v>
      </c>
    </row>
    <row r="381" spans="2:3">
      <c r="B381">
        <v>6602040124</v>
      </c>
      <c r="C381" t="s">
        <v>377</v>
      </c>
    </row>
    <row r="382" spans="2:3">
      <c r="B382">
        <v>6602040201</v>
      </c>
      <c r="C382" t="s">
        <v>283</v>
      </c>
    </row>
    <row r="383" spans="2:3">
      <c r="B383">
        <v>6602040202</v>
      </c>
      <c r="C383" t="s">
        <v>284</v>
      </c>
    </row>
    <row r="384" spans="2:3">
      <c r="B384">
        <v>6602040203</v>
      </c>
      <c r="C384" t="s">
        <v>285</v>
      </c>
    </row>
    <row r="385" spans="2:3">
      <c r="B385">
        <v>6602040204</v>
      </c>
      <c r="C385" t="s">
        <v>286</v>
      </c>
    </row>
    <row r="386" spans="2:3">
      <c r="B386">
        <v>6602040301</v>
      </c>
      <c r="C386" t="s">
        <v>287</v>
      </c>
    </row>
    <row r="387" spans="2:3">
      <c r="B387">
        <v>6602040302</v>
      </c>
      <c r="C387" t="s">
        <v>288</v>
      </c>
    </row>
    <row r="388" spans="2:3">
      <c r="B388">
        <v>6602040303</v>
      </c>
      <c r="C388" t="s">
        <v>289</v>
      </c>
    </row>
    <row r="389" spans="2:3">
      <c r="B389">
        <v>6602040304</v>
      </c>
      <c r="C389" t="s">
        <v>290</v>
      </c>
    </row>
    <row r="390" spans="2:3">
      <c r="B390">
        <v>6602040305</v>
      </c>
      <c r="C390" t="s">
        <v>291</v>
      </c>
    </row>
    <row r="391" spans="2:3">
      <c r="B391">
        <v>6602040306</v>
      </c>
      <c r="C391" t="s">
        <v>292</v>
      </c>
    </row>
    <row r="392" spans="2:3">
      <c r="B392">
        <v>6602040307</v>
      </c>
      <c r="C392" t="s">
        <v>293</v>
      </c>
    </row>
    <row r="393" spans="2:3">
      <c r="B393">
        <v>6602040308</v>
      </c>
      <c r="C393" t="s">
        <v>294</v>
      </c>
    </row>
    <row r="394" spans="2:3">
      <c r="B394">
        <v>6602040309</v>
      </c>
      <c r="C394" t="s">
        <v>295</v>
      </c>
    </row>
    <row r="395" spans="2:3">
      <c r="B395">
        <v>6602040310</v>
      </c>
      <c r="C395" t="s">
        <v>296</v>
      </c>
    </row>
    <row r="396" spans="2:3">
      <c r="B396">
        <v>6602040501</v>
      </c>
      <c r="C396" t="s">
        <v>297</v>
      </c>
    </row>
    <row r="397" spans="2:3">
      <c r="B397">
        <v>6602040502</v>
      </c>
      <c r="C397" t="s">
        <v>298</v>
      </c>
    </row>
    <row r="398" spans="2:3">
      <c r="B398">
        <v>6602040601</v>
      </c>
      <c r="C398" t="s">
        <v>300</v>
      </c>
    </row>
    <row r="399" spans="2:3">
      <c r="B399">
        <v>6602040602</v>
      </c>
      <c r="C399" t="s">
        <v>301</v>
      </c>
    </row>
    <row r="400" spans="2:3">
      <c r="B400">
        <v>6602040603</v>
      </c>
      <c r="C400" t="s">
        <v>302</v>
      </c>
    </row>
    <row r="401" spans="2:3">
      <c r="B401">
        <v>6602040604</v>
      </c>
      <c r="C401" t="s">
        <v>303</v>
      </c>
    </row>
    <row r="402" spans="2:3">
      <c r="B402">
        <v>6602040605</v>
      </c>
      <c r="C402" t="s">
        <v>378</v>
      </c>
    </row>
    <row r="403" spans="2:3">
      <c r="B403">
        <v>6602040690</v>
      </c>
      <c r="C403" t="s">
        <v>304</v>
      </c>
    </row>
    <row r="404" spans="2:3">
      <c r="B404">
        <v>6602040701</v>
      </c>
      <c r="C404" t="s">
        <v>202</v>
      </c>
    </row>
    <row r="405" spans="2:3">
      <c r="B405">
        <v>6602040702</v>
      </c>
      <c r="C405" t="s">
        <v>305</v>
      </c>
    </row>
    <row r="406" spans="2:3">
      <c r="B406">
        <v>6602040790</v>
      </c>
      <c r="C406" t="s">
        <v>306</v>
      </c>
    </row>
    <row r="407" spans="2:3">
      <c r="B407">
        <v>6602040801</v>
      </c>
      <c r="C407" t="s">
        <v>307</v>
      </c>
    </row>
    <row r="408" spans="2:3">
      <c r="B408">
        <v>6602040890</v>
      </c>
      <c r="C408" t="s">
        <v>244</v>
      </c>
    </row>
    <row r="409" spans="2:3">
      <c r="B409">
        <v>6602040901</v>
      </c>
      <c r="C409" t="s">
        <v>308</v>
      </c>
    </row>
    <row r="410" spans="2:3">
      <c r="B410">
        <v>6602040902</v>
      </c>
      <c r="C410" t="s">
        <v>309</v>
      </c>
    </row>
    <row r="411" spans="2:3">
      <c r="B411">
        <v>6602040990</v>
      </c>
      <c r="C411" t="s">
        <v>310</v>
      </c>
    </row>
    <row r="412" spans="2:3">
      <c r="B412">
        <v>6602041001</v>
      </c>
      <c r="C412" t="s">
        <v>311</v>
      </c>
    </row>
    <row r="413" spans="2:3">
      <c r="B413">
        <v>6602041002</v>
      </c>
      <c r="C413" t="s">
        <v>312</v>
      </c>
    </row>
    <row r="414" spans="2:3">
      <c r="B414">
        <v>6602041003</v>
      </c>
      <c r="C414" t="s">
        <v>313</v>
      </c>
    </row>
    <row r="415" spans="2:3">
      <c r="B415">
        <v>6602041004</v>
      </c>
      <c r="C415" t="s">
        <v>314</v>
      </c>
    </row>
    <row r="416" spans="2:3">
      <c r="B416">
        <v>6602041005</v>
      </c>
      <c r="C416" t="s">
        <v>315</v>
      </c>
    </row>
    <row r="417" spans="2:3">
      <c r="B417">
        <v>6602041006</v>
      </c>
      <c r="C417" t="s">
        <v>316</v>
      </c>
    </row>
    <row r="418" spans="2:3">
      <c r="B418">
        <v>6602041101</v>
      </c>
      <c r="C418" t="s">
        <v>317</v>
      </c>
    </row>
    <row r="419" spans="2:3">
      <c r="B419">
        <v>6602041201</v>
      </c>
      <c r="C419" t="s">
        <v>318</v>
      </c>
    </row>
    <row r="420" spans="2:3">
      <c r="B420">
        <v>6602041301</v>
      </c>
      <c r="C420" t="s">
        <v>319</v>
      </c>
    </row>
    <row r="421" spans="2:3">
      <c r="B421">
        <v>6602041390</v>
      </c>
      <c r="C421" t="s">
        <v>320</v>
      </c>
    </row>
    <row r="422" spans="2:3">
      <c r="B422">
        <v>6602041401</v>
      </c>
      <c r="C422" t="s">
        <v>321</v>
      </c>
    </row>
    <row r="423" spans="2:3">
      <c r="B423">
        <v>6602041402</v>
      </c>
      <c r="C423" t="s">
        <v>322</v>
      </c>
    </row>
    <row r="424" spans="2:3">
      <c r="B424">
        <v>6602041490</v>
      </c>
      <c r="C424" t="s">
        <v>323</v>
      </c>
    </row>
    <row r="425" spans="2:3">
      <c r="B425">
        <v>6602041501</v>
      </c>
      <c r="C425" t="s">
        <v>231</v>
      </c>
    </row>
    <row r="426" spans="2:3">
      <c r="B426">
        <v>6602041502</v>
      </c>
      <c r="C426" t="s">
        <v>324</v>
      </c>
    </row>
    <row r="427" spans="2:3">
      <c r="B427">
        <v>6602041503</v>
      </c>
      <c r="C427" t="s">
        <v>325</v>
      </c>
    </row>
    <row r="428" spans="2:3">
      <c r="B428">
        <v>6602041601</v>
      </c>
      <c r="C428" t="s">
        <v>326</v>
      </c>
    </row>
    <row r="429" spans="2:3">
      <c r="B429">
        <v>6602041701</v>
      </c>
      <c r="C429" t="s">
        <v>328</v>
      </c>
    </row>
    <row r="430" spans="2:3">
      <c r="B430">
        <v>6602041801</v>
      </c>
      <c r="C430" t="s">
        <v>330</v>
      </c>
    </row>
    <row r="431" spans="2:3">
      <c r="B431">
        <v>6602041901</v>
      </c>
      <c r="C431" t="s">
        <v>331</v>
      </c>
    </row>
    <row r="432" spans="2:3">
      <c r="B432">
        <v>6602042001</v>
      </c>
      <c r="C432" t="s">
        <v>332</v>
      </c>
    </row>
    <row r="433" spans="2:3">
      <c r="B433">
        <v>6602042090</v>
      </c>
      <c r="C433" t="s">
        <v>333</v>
      </c>
    </row>
    <row r="434" spans="2:3">
      <c r="B434">
        <v>6602042101</v>
      </c>
      <c r="C434" t="s">
        <v>379</v>
      </c>
    </row>
    <row r="435" spans="2:3">
      <c r="B435">
        <v>6602043000</v>
      </c>
      <c r="C435" t="s">
        <v>380</v>
      </c>
    </row>
    <row r="436" spans="2:3">
      <c r="B436">
        <v>6602043001</v>
      </c>
      <c r="C436" t="s">
        <v>381</v>
      </c>
    </row>
    <row r="437" spans="2:3">
      <c r="B437">
        <v>6602043002</v>
      </c>
      <c r="C437" t="s">
        <v>382</v>
      </c>
    </row>
    <row r="438" spans="2:3">
      <c r="B438">
        <v>6602043003</v>
      </c>
      <c r="C438" t="s">
        <v>383</v>
      </c>
    </row>
    <row r="439" spans="2:3">
      <c r="B439">
        <v>6602043004</v>
      </c>
      <c r="C439" t="s">
        <v>384</v>
      </c>
    </row>
    <row r="440" spans="2:3">
      <c r="B440">
        <v>6602043005</v>
      </c>
      <c r="C440" t="s">
        <v>385</v>
      </c>
    </row>
    <row r="441" spans="2:3">
      <c r="B441">
        <v>6602043006</v>
      </c>
      <c r="C441" t="s">
        <v>386</v>
      </c>
    </row>
    <row r="442" spans="2:3">
      <c r="B442">
        <v>6602043007</v>
      </c>
      <c r="C442" t="s">
        <v>387</v>
      </c>
    </row>
    <row r="443" spans="2:3">
      <c r="B443">
        <v>6602043008</v>
      </c>
      <c r="C443" t="s">
        <v>356</v>
      </c>
    </row>
    <row r="444" spans="2:3">
      <c r="B444">
        <v>6602043009</v>
      </c>
      <c r="C444" t="s">
        <v>372</v>
      </c>
    </row>
    <row r="445" spans="2:3">
      <c r="B445">
        <v>6602043010</v>
      </c>
      <c r="C445" t="s">
        <v>388</v>
      </c>
    </row>
    <row r="446" spans="2:3">
      <c r="B446">
        <v>6602044000</v>
      </c>
      <c r="C446" t="s">
        <v>389</v>
      </c>
    </row>
    <row r="447" spans="2:3">
      <c r="B447">
        <v>6602049000</v>
      </c>
      <c r="C447" t="s">
        <v>373</v>
      </c>
    </row>
  </sheetData>
  <phoneticPr fontId="3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SAPﾃﾞｰﾀ貼付</vt:lpstr>
      <vt:lpstr>间接费 元 </vt:lpstr>
      <vt:lpstr>间接费 千元</vt:lpstr>
      <vt:lpstr>科目マスタ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gejing</dc:creator>
  <cp:lastModifiedBy>sunjialiang</cp:lastModifiedBy>
  <cp:lastPrinted>2016-01-07T03:20:36Z</cp:lastPrinted>
  <dcterms:created xsi:type="dcterms:W3CDTF">2015-12-04T00:28:17Z</dcterms:created>
  <dcterms:modified xsi:type="dcterms:W3CDTF">2019-04-19T08:45:48Z</dcterms:modified>
</cp:coreProperties>
</file>