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24"/>
  </bookViews>
  <sheets>
    <sheet name="12.27" sheetId="8" r:id="rId1"/>
    <sheet name="Sheet4" sheetId="36" r:id="rId2"/>
  </sheets>
  <externalReferences>
    <externalReference r:id="rId3"/>
    <externalReference r:id="rId4"/>
    <externalReference r:id="rId5"/>
  </externalReferences>
  <definedNames>
    <definedName name="_xlnm.Print_Titles" localSheetId="0">'12.27'!$A:$B,'12.27'!$1:$4</definedName>
  </definedNames>
  <calcPr calcId="144525"/>
</workbook>
</file>

<file path=xl/sharedStrings.xml><?xml version="1.0" encoding="utf-8"?>
<sst xmlns="http://schemas.openxmlformats.org/spreadsheetml/2006/main" count="21">
  <si>
    <t>织 造 车 间 生 产 班 报-丙班</t>
  </si>
  <si>
    <t>日期：</t>
  </si>
  <si>
    <t>编号：</t>
  </si>
  <si>
    <t>8小时</t>
  </si>
  <si>
    <t>甲班</t>
  </si>
  <si>
    <t>开班：</t>
  </si>
  <si>
    <t>乙班</t>
  </si>
  <si>
    <t>丙班</t>
  </si>
  <si>
    <t>累计休止台时</t>
  </si>
  <si>
    <t>累计台时(含休止)</t>
  </si>
  <si>
    <t>累计设备台时（不含休止）</t>
  </si>
  <si>
    <t>计划产量</t>
  </si>
  <si>
    <t>完成率</t>
  </si>
  <si>
    <t>运转率</t>
  </si>
  <si>
    <t>纬纱用量</t>
  </si>
  <si>
    <t>累计计划产量</t>
  </si>
  <si>
    <t>累计完成率</t>
  </si>
  <si>
    <t>累计运转率</t>
  </si>
  <si>
    <t>甲</t>
  </si>
  <si>
    <t>乙</t>
  </si>
  <si>
    <t>丙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</si>
</sst>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&quot;年&quot;m&quot;月&quot;d&quot;日&quot;;@"/>
    <numFmt numFmtId="177" formatCode="0.00_);[Red]\(0.00\)"/>
    <numFmt numFmtId="178" formatCode="0.00_ "/>
  </numFmts>
  <fonts count="26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" borderId="7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21" borderId="14" applyNumberFormat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76" fontId="3" fillId="0" borderId="1" xfId="0" applyNumberFormat="1" applyFont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8" fontId="0" fillId="0" borderId="4" xfId="0" applyNumberFormat="1" applyBorder="1" applyAlignment="1">
      <alignment horizontal="right" vertical="center"/>
    </xf>
    <xf numFmtId="178" fontId="0" fillId="0" borderId="5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7" fontId="3" fillId="0" borderId="1" xfId="0" applyNumberFormat="1" applyFont="1" applyBorder="1" applyAlignment="1">
      <alignment horizontal="left" vertical="center"/>
    </xf>
    <xf numFmtId="177" fontId="5" fillId="0" borderId="1" xfId="0" applyNumberFormat="1" applyFont="1" applyBorder="1" applyAlignment="1">
      <alignment horizontal="left" vertical="center"/>
    </xf>
    <xf numFmtId="177" fontId="0" fillId="0" borderId="4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4" xfId="0" applyNumberForma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002;&#29677;&#20135;&#3732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0057;&#29677;&#20135;&#3732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9993;&#29677;&#20135;&#3732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2.27"/>
      <sheetName val="12.28"/>
      <sheetName val="12.29"/>
      <sheetName val="12.30"/>
      <sheetName val="12.31"/>
      <sheetName val="1.1"/>
      <sheetName val="1.2"/>
      <sheetName val="1.3"/>
      <sheetName val="1.4"/>
      <sheetName val="1.5"/>
      <sheetName val="1.6"/>
      <sheetName val="1.7"/>
      <sheetName val="1.8"/>
      <sheetName val="1.9"/>
      <sheetName val="1.10"/>
      <sheetName val="1.11"/>
      <sheetName val="1.12"/>
      <sheetName val="1.13"/>
      <sheetName val="1.14"/>
      <sheetName val="1.15"/>
      <sheetName val="1.16"/>
      <sheetName val="1.17"/>
      <sheetName val="1.18"/>
      <sheetName val="1.19"/>
      <sheetName val="1.20"/>
      <sheetName val="1.21"/>
      <sheetName val="1.22"/>
      <sheetName val="1.23"/>
      <sheetName val="1.24"/>
      <sheetName val="1.25"/>
      <sheetName val="1.26"/>
      <sheetName val="1.27"/>
      <sheetName val="1.28"/>
      <sheetName val="1.29"/>
      <sheetName val="1.30"/>
      <sheetName val="Sheet1"/>
    </sheetNames>
    <sheetDataSet>
      <sheetData sheetId="0" refreshError="1">
        <row r="1">
          <cell r="BP1" t="str">
            <v>品种</v>
          </cell>
          <cell r="BQ1" t="str">
            <v>机型</v>
          </cell>
          <cell r="BR1" t="str">
            <v>开台</v>
          </cell>
          <cell r="BS1" t="str">
            <v>设备台时</v>
          </cell>
          <cell r="BT1" t="str">
            <v>休止台时</v>
          </cell>
          <cell r="BU1" t="str">
            <v>日产量（米）</v>
          </cell>
          <cell r="BV1" t="str">
            <v>效率（%）</v>
          </cell>
          <cell r="BW1" t="str">
            <v>累计台时</v>
          </cell>
          <cell r="BX1" t="str">
            <v>累计产量（米）</v>
          </cell>
          <cell r="BY1" t="str">
            <v>总效率（%）</v>
          </cell>
          <cell r="BZ1" t="str">
            <v>当日次布</v>
          </cell>
          <cell r="CA1" t="str">
            <v>次布率</v>
          </cell>
          <cell r="CB1" t="str">
            <v>累计次布</v>
          </cell>
          <cell r="CC1" t="str">
            <v>累计次布率</v>
          </cell>
          <cell r="CD1" t="str">
            <v>落布匹数</v>
          </cell>
          <cell r="CE1" t="str">
            <v>修正落布（匹）</v>
          </cell>
          <cell r="CF1" t="str">
            <v>合计罗布（匹）</v>
          </cell>
          <cell r="CG1" t="str">
            <v>落布轴数</v>
          </cell>
          <cell r="CH1" t="str">
            <v>修正落布（轴）</v>
          </cell>
          <cell r="CI1" t="str">
            <v>合计罗布（轴）</v>
          </cell>
        </row>
        <row r="2">
          <cell r="BP2" t="str">
            <v>T/C21×21 100×52 63"府绸（双幅）-1</v>
          </cell>
          <cell r="BQ2" t="str">
            <v>Zax-340</v>
          </cell>
          <cell r="BR2">
            <v>9</v>
          </cell>
          <cell r="BS2">
            <v>67.5</v>
          </cell>
          <cell r="BT2">
            <v>0</v>
          </cell>
          <cell r="BU2">
            <v>1397.48846153846</v>
          </cell>
          <cell r="BV2">
            <v>70.641975308642</v>
          </cell>
          <cell r="BW2">
            <v>67.5</v>
          </cell>
          <cell r="BX2">
            <v>1397.48846153846</v>
          </cell>
          <cell r="BY2">
            <v>70.641975308642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60</v>
          </cell>
        </row>
        <row r="2">
          <cell r="CF2">
            <v>60</v>
          </cell>
          <cell r="CG2">
            <v>5</v>
          </cell>
        </row>
        <row r="2">
          <cell r="CI2">
            <v>5</v>
          </cell>
        </row>
        <row r="3">
          <cell r="BP3" t="str">
            <v>T/C23×23 106×59 63"府绸（双幅）</v>
          </cell>
          <cell r="BQ3" t="str">
            <v>Zax-340</v>
          </cell>
          <cell r="BR3">
            <v>23</v>
          </cell>
          <cell r="BS3">
            <v>160.5</v>
          </cell>
          <cell r="BT3">
            <v>12</v>
          </cell>
          <cell r="BU3">
            <v>2816.73084745763</v>
          </cell>
          <cell r="BV3">
            <v>67.9418483904465</v>
          </cell>
          <cell r="BW3">
            <v>160.5</v>
          </cell>
          <cell r="BX3">
            <v>2816.73084745763</v>
          </cell>
          <cell r="BY3">
            <v>67.9418483904465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72</v>
          </cell>
        </row>
        <row r="3">
          <cell r="CF3">
            <v>72</v>
          </cell>
          <cell r="CG3">
            <v>6</v>
          </cell>
        </row>
        <row r="3">
          <cell r="CI3">
            <v>6</v>
          </cell>
        </row>
        <row r="23">
          <cell r="BP23" t="str">
            <v>合              计</v>
          </cell>
          <cell r="BQ23" t="str">
            <v>织二南</v>
          </cell>
          <cell r="BR23">
            <v>102</v>
          </cell>
          <cell r="BS23">
            <v>708</v>
          </cell>
          <cell r="BT23">
            <v>57</v>
          </cell>
          <cell r="BU23">
            <v>10155.5796589227</v>
          </cell>
          <cell r="BV23">
            <v>67.0845152482204</v>
          </cell>
          <cell r="BW23">
            <v>708</v>
          </cell>
          <cell r="BX23">
            <v>10155.5796589227</v>
          </cell>
          <cell r="BY23">
            <v>67.0845152482204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278</v>
          </cell>
        </row>
        <row r="23">
          <cell r="CF23">
            <v>287</v>
          </cell>
          <cell r="CG23">
            <v>26</v>
          </cell>
        </row>
        <row r="23">
          <cell r="CI23">
            <v>27</v>
          </cell>
        </row>
        <row r="45">
          <cell r="BP45" t="str">
            <v>（G50/B50）21/2×21/2 80×45 105.5"卡其 ZLX-8046-3</v>
          </cell>
          <cell r="BQ45" t="str">
            <v>Zax-340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</row>
        <row r="45">
          <cell r="CF45">
            <v>0</v>
          </cell>
          <cell r="CG45">
            <v>0</v>
          </cell>
        </row>
        <row r="45">
          <cell r="CI45">
            <v>0</v>
          </cell>
        </row>
        <row r="46">
          <cell r="BP46" t="str">
            <v>29×29 76×66 121"缎彩平纹</v>
          </cell>
          <cell r="BQ46" t="str">
            <v>Zax-340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</row>
        <row r="46">
          <cell r="CF46">
            <v>0</v>
          </cell>
          <cell r="CG46">
            <v>0</v>
          </cell>
        </row>
        <row r="46">
          <cell r="CI46">
            <v>0</v>
          </cell>
        </row>
        <row r="49">
          <cell r="BP49" t="str">
            <v>合             计</v>
          </cell>
          <cell r="BQ49" t="str">
            <v>织二北</v>
          </cell>
          <cell r="BR49">
            <v>102</v>
          </cell>
          <cell r="BS49">
            <v>731.5</v>
          </cell>
          <cell r="BT49">
            <v>33.5</v>
          </cell>
          <cell r="BU49">
            <v>9030.94422928628</v>
          </cell>
          <cell r="BV49">
            <v>71.0371015321538</v>
          </cell>
          <cell r="BW49">
            <v>731.5</v>
          </cell>
          <cell r="BX49">
            <v>9030.94422928628</v>
          </cell>
          <cell r="BY49">
            <v>71.0371015321538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208</v>
          </cell>
        </row>
        <row r="49">
          <cell r="CF49">
            <v>217</v>
          </cell>
          <cell r="CG49">
            <v>21</v>
          </cell>
        </row>
        <row r="49">
          <cell r="CI49">
            <v>22</v>
          </cell>
        </row>
        <row r="79">
          <cell r="BP79" t="str">
            <v>CVC32/2×32/2 100×53 63"防静电格-4</v>
          </cell>
          <cell r="BQ79" t="str">
            <v>Plus-190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</row>
        <row r="79">
          <cell r="CF79">
            <v>0</v>
          </cell>
          <cell r="CG79">
            <v>0</v>
          </cell>
        </row>
        <row r="79">
          <cell r="CI79">
            <v>0</v>
          </cell>
        </row>
        <row r="82">
          <cell r="BP82" t="str">
            <v>T/C32×32 130×70 63"2/1碳黑1.0镶嵌CS18-2-1</v>
          </cell>
          <cell r="BQ82" t="str">
            <v>Plus-190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</row>
        <row r="82">
          <cell r="CF82">
            <v>0</v>
          </cell>
          <cell r="CG82">
            <v>0</v>
          </cell>
        </row>
        <row r="82">
          <cell r="CI82">
            <v>0</v>
          </cell>
        </row>
        <row r="84">
          <cell r="BP84" t="str">
            <v>J50×50 140×96 64"双层布</v>
          </cell>
          <cell r="BQ84" t="str">
            <v>Plus-190</v>
          </cell>
          <cell r="BR84">
            <v>2</v>
          </cell>
          <cell r="BS84">
            <v>15</v>
          </cell>
          <cell r="BT84">
            <v>0</v>
          </cell>
          <cell r="BU84">
            <v>153.82875</v>
          </cell>
          <cell r="BV84">
            <v>80.75</v>
          </cell>
          <cell r="BW84">
            <v>15</v>
          </cell>
          <cell r="BX84">
            <v>153.82875</v>
          </cell>
          <cell r="BY84">
            <v>80.75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9</v>
          </cell>
        </row>
        <row r="84">
          <cell r="CF84">
            <v>9</v>
          </cell>
          <cell r="CG84">
            <v>1</v>
          </cell>
        </row>
        <row r="84">
          <cell r="CI84">
            <v>1</v>
          </cell>
        </row>
        <row r="85">
          <cell r="BP85" t="str">
            <v>合            计</v>
          </cell>
          <cell r="BQ85" t="str">
            <v>织三南</v>
          </cell>
          <cell r="BR85">
            <v>104</v>
          </cell>
          <cell r="BS85">
            <v>711.5</v>
          </cell>
          <cell r="BT85">
            <v>68.5</v>
          </cell>
          <cell r="BU85">
            <v>10745.2998212175</v>
          </cell>
          <cell r="BV85">
            <v>74.0051361602347</v>
          </cell>
          <cell r="BW85">
            <v>711.5</v>
          </cell>
          <cell r="BX85">
            <v>10745.2998212175</v>
          </cell>
          <cell r="BY85">
            <v>74.0051361602347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326</v>
          </cell>
        </row>
        <row r="85">
          <cell r="CF85">
            <v>328</v>
          </cell>
          <cell r="CG85">
            <v>56</v>
          </cell>
        </row>
        <row r="85">
          <cell r="CI85">
            <v>57</v>
          </cell>
        </row>
        <row r="116">
          <cell r="BP116" t="str">
            <v>T/C32×32 130×70 63"2/1碳黑1.0镶嵌CS18-2-1</v>
          </cell>
          <cell r="BQ116" t="str">
            <v>Plus-190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</row>
        <row r="116">
          <cell r="CF116">
            <v>0</v>
          </cell>
          <cell r="CG116">
            <v>0</v>
          </cell>
        </row>
        <row r="116">
          <cell r="CI116">
            <v>0</v>
          </cell>
        </row>
        <row r="117">
          <cell r="BP117" t="str">
            <v>CVC32×32 130×70 63" 碳黑网1.0×1.0 CS18-1-1</v>
          </cell>
          <cell r="BQ117" t="str">
            <v>Plus-190</v>
          </cell>
          <cell r="BR117">
            <v>1</v>
          </cell>
          <cell r="BS117">
            <v>7.5</v>
          </cell>
          <cell r="BT117">
            <v>0</v>
          </cell>
          <cell r="BU117">
            <v>99.8415072</v>
          </cell>
          <cell r="BV117">
            <v>83.7606575342466</v>
          </cell>
          <cell r="BW117">
            <v>7.5</v>
          </cell>
          <cell r="BX117">
            <v>99.8415072</v>
          </cell>
          <cell r="BY117">
            <v>83.7606575342466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</row>
        <row r="117">
          <cell r="CF117">
            <v>0</v>
          </cell>
          <cell r="CG117">
            <v>0</v>
          </cell>
        </row>
        <row r="117">
          <cell r="CI117">
            <v>0</v>
          </cell>
        </row>
        <row r="118">
          <cell r="BP118" t="str">
            <v>合            计</v>
          </cell>
          <cell r="BQ118" t="str">
            <v>织三北</v>
          </cell>
          <cell r="BR118">
            <v>104</v>
          </cell>
          <cell r="BS118">
            <v>720.5</v>
          </cell>
          <cell r="BT118">
            <v>59.5</v>
          </cell>
          <cell r="BU118">
            <v>10531.3803934931</v>
          </cell>
          <cell r="BV118">
            <v>71.1784719270465</v>
          </cell>
          <cell r="BW118">
            <v>720.5</v>
          </cell>
          <cell r="BX118">
            <v>10531.3803934931</v>
          </cell>
          <cell r="BY118">
            <v>71.1784719270465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321</v>
          </cell>
        </row>
        <row r="118">
          <cell r="CF118">
            <v>339</v>
          </cell>
          <cell r="CG118">
            <v>47</v>
          </cell>
        </row>
        <row r="118">
          <cell r="CI118">
            <v>50</v>
          </cell>
        </row>
        <row r="119">
          <cell r="BP119" t="str">
            <v>班  产  合  计</v>
          </cell>
        </row>
        <row r="119">
          <cell r="BR119">
            <v>412</v>
          </cell>
          <cell r="BS119">
            <v>2871.5</v>
          </cell>
          <cell r="BT119">
            <v>218.5</v>
          </cell>
          <cell r="BU119">
            <v>40463.2041029196</v>
          </cell>
          <cell r="BV119">
            <v>70.7808410433462</v>
          </cell>
          <cell r="BW119">
            <v>2871.5</v>
          </cell>
          <cell r="BX119">
            <v>40463.2041029196</v>
          </cell>
          <cell r="BY119">
            <v>70.7808410433463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1133</v>
          </cell>
        </row>
        <row r="119">
          <cell r="CF119">
            <v>1171</v>
          </cell>
          <cell r="CG119">
            <v>150</v>
          </cell>
        </row>
        <row r="119">
          <cell r="CI119">
            <v>156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2.27"/>
      <sheetName val="12.28"/>
      <sheetName val="12.29"/>
      <sheetName val="12.30"/>
      <sheetName val="12.31"/>
      <sheetName val="1.1"/>
      <sheetName val="1.2"/>
      <sheetName val="1.3"/>
      <sheetName val="1.4"/>
      <sheetName val="1.5"/>
      <sheetName val="1.6"/>
      <sheetName val="1.7"/>
      <sheetName val="1.8"/>
      <sheetName val="1.9"/>
      <sheetName val="1.10"/>
      <sheetName val="1.11"/>
      <sheetName val="1.12"/>
      <sheetName val="1.13"/>
      <sheetName val="1.14"/>
      <sheetName val="1.15"/>
      <sheetName val="1.16"/>
      <sheetName val="1.17"/>
      <sheetName val="1.18"/>
      <sheetName val="1.19"/>
      <sheetName val="1.20"/>
      <sheetName val="1.21"/>
      <sheetName val="1.22"/>
      <sheetName val="1.23"/>
      <sheetName val="1.24"/>
      <sheetName val="1.25"/>
      <sheetName val="1.26"/>
      <sheetName val="1.27"/>
      <sheetName val="1.28"/>
      <sheetName val="1.29"/>
      <sheetName val="1.30"/>
      <sheetName val="Sheet1"/>
    </sheetNames>
    <sheetDataSet>
      <sheetData sheetId="0">
        <row r="1">
          <cell r="BP1" t="str">
            <v>品种</v>
          </cell>
          <cell r="BQ1" t="str">
            <v>机型</v>
          </cell>
          <cell r="BR1" t="str">
            <v>开台</v>
          </cell>
          <cell r="BS1" t="str">
            <v>设备台时</v>
          </cell>
          <cell r="BT1" t="str">
            <v>休止台时</v>
          </cell>
          <cell r="BU1" t="str">
            <v>日产量（米）</v>
          </cell>
          <cell r="BV1" t="str">
            <v>效率（%）</v>
          </cell>
          <cell r="BW1" t="str">
            <v>累计台时</v>
          </cell>
          <cell r="BX1" t="str">
            <v>累计产量（米）</v>
          </cell>
          <cell r="BY1" t="str">
            <v>总效率（%）</v>
          </cell>
          <cell r="BZ1" t="str">
            <v>当日次布</v>
          </cell>
          <cell r="CA1" t="str">
            <v>次布率</v>
          </cell>
          <cell r="CB1" t="str">
            <v>累计次布</v>
          </cell>
          <cell r="CC1" t="str">
            <v>累计次布率</v>
          </cell>
          <cell r="CD1" t="str">
            <v>落布匹数</v>
          </cell>
          <cell r="CE1" t="str">
            <v>修正落布（匹）</v>
          </cell>
          <cell r="CF1" t="str">
            <v>合计罗布（匹）</v>
          </cell>
          <cell r="CG1" t="str">
            <v>落布轴数</v>
          </cell>
          <cell r="CH1" t="str">
            <v>修正落布（轴）</v>
          </cell>
          <cell r="CI1" t="str">
            <v>合计罗布（轴）</v>
          </cell>
        </row>
        <row r="2">
          <cell r="BP2" t="str">
            <v>T/C21×21 100×52 63"府绸（双幅）-1</v>
          </cell>
          <cell r="BQ2" t="str">
            <v>Zax-340</v>
          </cell>
          <cell r="BR2">
            <v>9</v>
          </cell>
          <cell r="BS2">
            <v>67.5</v>
          </cell>
          <cell r="BT2">
            <v>0</v>
          </cell>
          <cell r="BU2">
            <v>1380.49</v>
          </cell>
          <cell r="BV2">
            <v>69.7827160493827</v>
          </cell>
          <cell r="BW2">
            <v>67.5</v>
          </cell>
          <cell r="BX2">
            <v>1380.49</v>
          </cell>
          <cell r="BY2">
            <v>69.7827160493827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24</v>
          </cell>
        </row>
        <row r="2">
          <cell r="CF2">
            <v>24</v>
          </cell>
          <cell r="CG2">
            <v>2</v>
          </cell>
        </row>
        <row r="2">
          <cell r="CI2">
            <v>2</v>
          </cell>
        </row>
        <row r="3">
          <cell r="BP3" t="str">
            <v>T/C23×23 106×59 63"府绸（双幅）</v>
          </cell>
          <cell r="BQ3" t="str">
            <v>Zax-340</v>
          </cell>
          <cell r="BR3">
            <v>23</v>
          </cell>
          <cell r="BS3">
            <v>172.5</v>
          </cell>
          <cell r="BT3">
            <v>0</v>
          </cell>
          <cell r="BU3">
            <v>3310.61016949152</v>
          </cell>
          <cell r="BV3">
            <v>74.2995169082126</v>
          </cell>
          <cell r="BW3">
            <v>172.5</v>
          </cell>
          <cell r="BX3">
            <v>3310.61016949152</v>
          </cell>
          <cell r="BY3">
            <v>74.2995169082126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60</v>
          </cell>
        </row>
        <row r="3">
          <cell r="CF3">
            <v>60</v>
          </cell>
          <cell r="CG3">
            <v>5</v>
          </cell>
        </row>
        <row r="3">
          <cell r="CI3">
            <v>5</v>
          </cell>
        </row>
        <row r="23">
          <cell r="BP23" t="str">
            <v>合              计</v>
          </cell>
          <cell r="BQ23" t="str">
            <v>织二南</v>
          </cell>
          <cell r="BR23">
            <v>102</v>
          </cell>
          <cell r="BS23">
            <v>734.5</v>
          </cell>
          <cell r="BT23">
            <v>30.5</v>
          </cell>
          <cell r="BU23">
            <v>10698.5984666333</v>
          </cell>
          <cell r="BV23">
            <v>70.5681453115173</v>
          </cell>
          <cell r="BW23">
            <v>734.5</v>
          </cell>
          <cell r="BX23">
            <v>10698.5984666333</v>
          </cell>
          <cell r="BY23">
            <v>70.5681453115174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275</v>
          </cell>
        </row>
        <row r="23">
          <cell r="CF23">
            <v>275</v>
          </cell>
          <cell r="CG23">
            <v>27</v>
          </cell>
        </row>
        <row r="23">
          <cell r="CI23">
            <v>27</v>
          </cell>
        </row>
        <row r="45">
          <cell r="BP45" t="str">
            <v>（G50/B50）21/2×21/2 80×45 105.5"卡其 ZLX-8046-3</v>
          </cell>
          <cell r="BQ45" t="str">
            <v>Zax-340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</row>
        <row r="45">
          <cell r="CF45">
            <v>0</v>
          </cell>
          <cell r="CG45">
            <v>0</v>
          </cell>
        </row>
        <row r="45">
          <cell r="CI45">
            <v>0</v>
          </cell>
        </row>
        <row r="46">
          <cell r="BP46" t="str">
            <v>29×29 76×66 121"缎彩平纹</v>
          </cell>
          <cell r="BQ46" t="str">
            <v>Zax-340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</row>
        <row r="46">
          <cell r="CF46">
            <v>0</v>
          </cell>
          <cell r="CG46">
            <v>0</v>
          </cell>
        </row>
        <row r="46">
          <cell r="CI46">
            <v>0</v>
          </cell>
        </row>
        <row r="49">
          <cell r="BP49" t="str">
            <v>合             计</v>
          </cell>
          <cell r="BQ49" t="str">
            <v>织二北</v>
          </cell>
          <cell r="BR49">
            <v>102</v>
          </cell>
          <cell r="BS49">
            <v>724</v>
          </cell>
          <cell r="BT49">
            <v>41</v>
          </cell>
          <cell r="BU49">
            <v>9110.91994259393</v>
          </cell>
          <cell r="BV49">
            <v>71.6288544139117</v>
          </cell>
          <cell r="BW49">
            <v>724</v>
          </cell>
          <cell r="BX49">
            <v>9110.91994259393</v>
          </cell>
          <cell r="BY49">
            <v>71.6288544139117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280</v>
          </cell>
        </row>
        <row r="49">
          <cell r="CF49">
            <v>280</v>
          </cell>
          <cell r="CG49">
            <v>26</v>
          </cell>
        </row>
        <row r="49">
          <cell r="CI49">
            <v>26</v>
          </cell>
        </row>
        <row r="79">
          <cell r="BP79" t="str">
            <v>CVC32/2×32/2 100×53 63"防静电格-4</v>
          </cell>
          <cell r="BQ79" t="str">
            <v>Plus-190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</row>
        <row r="79">
          <cell r="CF79">
            <v>0</v>
          </cell>
          <cell r="CG79">
            <v>0</v>
          </cell>
        </row>
        <row r="79">
          <cell r="CI79">
            <v>0</v>
          </cell>
        </row>
        <row r="82">
          <cell r="BP82" t="str">
            <v>T/C32×32 130×70 63"2/1碳黑1.0镶嵌CS18-2-1</v>
          </cell>
          <cell r="BQ82" t="str">
            <v>Plus-190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</row>
        <row r="82">
          <cell r="CF82">
            <v>0</v>
          </cell>
          <cell r="CG82">
            <v>0</v>
          </cell>
        </row>
        <row r="82">
          <cell r="CI82">
            <v>0</v>
          </cell>
        </row>
        <row r="84">
          <cell r="BP84" t="str">
            <v>J50×50 140×96 64"双层布</v>
          </cell>
          <cell r="BQ84" t="str">
            <v>Plus-190</v>
          </cell>
          <cell r="BR84">
            <v>2</v>
          </cell>
          <cell r="BS84">
            <v>15</v>
          </cell>
          <cell r="BT84">
            <v>0</v>
          </cell>
          <cell r="BU84">
            <v>137.424583333333</v>
          </cell>
          <cell r="BV84">
            <v>72.1388888888889</v>
          </cell>
          <cell r="BW84">
            <v>15</v>
          </cell>
          <cell r="BX84">
            <v>137.424583333333</v>
          </cell>
          <cell r="BY84">
            <v>72.1388888888889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</row>
        <row r="84">
          <cell r="CF84">
            <v>0</v>
          </cell>
          <cell r="CG84">
            <v>0</v>
          </cell>
        </row>
        <row r="84">
          <cell r="CI84">
            <v>0</v>
          </cell>
        </row>
        <row r="85">
          <cell r="BP85" t="str">
            <v>合            计</v>
          </cell>
          <cell r="BQ85" t="str">
            <v>织三南</v>
          </cell>
          <cell r="BR85">
            <v>104</v>
          </cell>
          <cell r="BS85">
            <v>723.5</v>
          </cell>
          <cell r="BT85">
            <v>56.5</v>
          </cell>
          <cell r="BU85">
            <v>10754.062791442</v>
          </cell>
          <cell r="BV85">
            <v>73.9483308904657</v>
          </cell>
          <cell r="BW85">
            <v>723.5</v>
          </cell>
          <cell r="BX85">
            <v>10754.062791442</v>
          </cell>
          <cell r="BY85">
            <v>73.9483308904657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273</v>
          </cell>
        </row>
        <row r="85">
          <cell r="CF85">
            <v>273</v>
          </cell>
          <cell r="CG85">
            <v>46</v>
          </cell>
        </row>
        <row r="85">
          <cell r="CI85">
            <v>46</v>
          </cell>
        </row>
        <row r="116">
          <cell r="BP116" t="str">
            <v>T/C32×32 130×70 63"2/1碳黑1.0镶嵌CS18-2-1</v>
          </cell>
          <cell r="BQ116" t="str">
            <v>Plus-190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</row>
        <row r="116">
          <cell r="CF116">
            <v>0</v>
          </cell>
          <cell r="CG116">
            <v>0</v>
          </cell>
        </row>
        <row r="116">
          <cell r="CI116">
            <v>0</v>
          </cell>
        </row>
        <row r="117">
          <cell r="BP117" t="str">
            <v>CVC32×32 130×70 63" 碳黑网1.0×1.0 CS18-1-1</v>
          </cell>
          <cell r="BQ117" t="str">
            <v>Plus-190</v>
          </cell>
          <cell r="BR117">
            <v>1</v>
          </cell>
          <cell r="BS117">
            <v>7.5</v>
          </cell>
          <cell r="BT117">
            <v>0</v>
          </cell>
          <cell r="BU117">
            <v>118.770893485714</v>
          </cell>
          <cell r="BV117">
            <v>99.6412054794521</v>
          </cell>
          <cell r="BW117">
            <v>7.5</v>
          </cell>
          <cell r="BX117">
            <v>118.770893485714</v>
          </cell>
          <cell r="BY117">
            <v>99.6412054794521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9</v>
          </cell>
        </row>
        <row r="117">
          <cell r="CF117">
            <v>9</v>
          </cell>
          <cell r="CG117">
            <v>1</v>
          </cell>
        </row>
        <row r="117">
          <cell r="CI117">
            <v>1</v>
          </cell>
        </row>
        <row r="118">
          <cell r="BP118" t="str">
            <v>合            计</v>
          </cell>
          <cell r="BQ118" t="str">
            <v>织三北</v>
          </cell>
          <cell r="BR118">
            <v>104</v>
          </cell>
          <cell r="BS118">
            <v>724</v>
          </cell>
          <cell r="BT118">
            <v>56</v>
          </cell>
          <cell r="BU118">
            <v>11355.7649450683</v>
          </cell>
          <cell r="BV118">
            <v>76.8578988405079</v>
          </cell>
          <cell r="BW118">
            <v>724</v>
          </cell>
          <cell r="BX118">
            <v>11355.7649450683</v>
          </cell>
          <cell r="BY118">
            <v>76.8578988405079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265</v>
          </cell>
        </row>
        <row r="118">
          <cell r="CF118">
            <v>273</v>
          </cell>
          <cell r="CG118">
            <v>36</v>
          </cell>
        </row>
        <row r="118">
          <cell r="CI118">
            <v>39</v>
          </cell>
        </row>
        <row r="119">
          <cell r="BP119" t="str">
            <v>班  产  合  计</v>
          </cell>
        </row>
        <row r="119">
          <cell r="BR119">
            <v>412</v>
          </cell>
          <cell r="BS119">
            <v>2906</v>
          </cell>
          <cell r="BT119">
            <v>184</v>
          </cell>
          <cell r="BU119">
            <v>41919.3461457375</v>
          </cell>
          <cell r="BV119">
            <v>73.2881708747311</v>
          </cell>
          <cell r="BW119">
            <v>2906</v>
          </cell>
          <cell r="BX119">
            <v>41919.3461457375</v>
          </cell>
          <cell r="BY119">
            <v>73.2881708747311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1093</v>
          </cell>
        </row>
        <row r="119">
          <cell r="CF119">
            <v>1101</v>
          </cell>
          <cell r="CG119">
            <v>135</v>
          </cell>
        </row>
        <row r="119">
          <cell r="CI119">
            <v>138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2.27"/>
      <sheetName val="12.28"/>
      <sheetName val="12.29"/>
      <sheetName val="12.30"/>
      <sheetName val="12.31"/>
      <sheetName val="1.1"/>
      <sheetName val="1.2"/>
      <sheetName val="1.3"/>
      <sheetName val="1.4"/>
      <sheetName val="1.5"/>
      <sheetName val="1.6"/>
      <sheetName val="1.7"/>
      <sheetName val="1.8"/>
      <sheetName val="1.9"/>
      <sheetName val="1.10"/>
      <sheetName val="1.11"/>
      <sheetName val="1.12"/>
      <sheetName val="1.13"/>
      <sheetName val="1.14"/>
      <sheetName val="1.15"/>
      <sheetName val="1.16"/>
      <sheetName val="1.17"/>
      <sheetName val="1.18"/>
      <sheetName val="1.19"/>
      <sheetName val="1.20"/>
      <sheetName val="1.21"/>
      <sheetName val="1.22"/>
      <sheetName val="1.23"/>
      <sheetName val="1.24"/>
      <sheetName val="1.25"/>
      <sheetName val="1.26"/>
      <sheetName val="1.27"/>
      <sheetName val="1.28"/>
      <sheetName val="1.29"/>
      <sheetName val="1.30"/>
      <sheetName val="Sheet1"/>
    </sheetNames>
    <sheetDataSet>
      <sheetData sheetId="0">
        <row r="1">
          <cell r="BP1" t="str">
            <v>品种</v>
          </cell>
          <cell r="BQ1" t="str">
            <v>机型</v>
          </cell>
          <cell r="BR1" t="str">
            <v>开台</v>
          </cell>
          <cell r="BS1" t="str">
            <v>设备台时</v>
          </cell>
          <cell r="BT1" t="str">
            <v>休止台时</v>
          </cell>
          <cell r="BU1" t="str">
            <v>日产量（米）</v>
          </cell>
          <cell r="BV1" t="str">
            <v>效率（%）</v>
          </cell>
          <cell r="BW1" t="str">
            <v>累计台时</v>
          </cell>
          <cell r="BX1" t="str">
            <v>累计产量（米）</v>
          </cell>
          <cell r="BY1" t="str">
            <v>总效率（%）</v>
          </cell>
          <cell r="BZ1" t="str">
            <v>当日次布</v>
          </cell>
          <cell r="CA1" t="str">
            <v>次布率</v>
          </cell>
          <cell r="CB1" t="str">
            <v>累计次布</v>
          </cell>
          <cell r="CC1" t="str">
            <v>累计次布率</v>
          </cell>
          <cell r="CD1" t="str">
            <v>落布匹数</v>
          </cell>
          <cell r="CE1" t="str">
            <v>修正落布（匹）</v>
          </cell>
          <cell r="CF1" t="str">
            <v>合计罗布（匹）</v>
          </cell>
          <cell r="CG1" t="str">
            <v>落布轴数</v>
          </cell>
          <cell r="CH1" t="str">
            <v>修正落布（轴）</v>
          </cell>
          <cell r="CI1" t="str">
            <v>合计罗布（轴）</v>
          </cell>
        </row>
        <row r="2">
          <cell r="BP2" t="str">
            <v>T/C21×21 100×52 63"府绸（双幅）-1</v>
          </cell>
          <cell r="BQ2" t="str">
            <v>Zax-340</v>
          </cell>
          <cell r="BR2">
            <v>9</v>
          </cell>
          <cell r="BS2">
            <v>67.5</v>
          </cell>
          <cell r="BT2">
            <v>0</v>
          </cell>
          <cell r="BU2">
            <v>1325.19615384615</v>
          </cell>
          <cell r="BV2">
            <v>66.9876543209877</v>
          </cell>
          <cell r="BW2">
            <v>67.5</v>
          </cell>
          <cell r="BX2">
            <v>1325.19615384615</v>
          </cell>
          <cell r="BY2">
            <v>66.9876543209877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36</v>
          </cell>
        </row>
        <row r="2">
          <cell r="CF2">
            <v>36</v>
          </cell>
          <cell r="CG2">
            <v>3</v>
          </cell>
        </row>
        <row r="2">
          <cell r="CI2">
            <v>3</v>
          </cell>
        </row>
        <row r="3">
          <cell r="BP3" t="str">
            <v>T/C23×23 106×59 63"府绸（双幅）</v>
          </cell>
          <cell r="BQ3" t="str">
            <v>Zax-340</v>
          </cell>
          <cell r="BR3">
            <v>23</v>
          </cell>
          <cell r="BS3">
            <v>172.5</v>
          </cell>
          <cell r="BT3">
            <v>0</v>
          </cell>
          <cell r="BU3">
            <v>3241.12610169491</v>
          </cell>
          <cell r="BV3">
            <v>72.7400966183575</v>
          </cell>
          <cell r="BW3">
            <v>172.5</v>
          </cell>
          <cell r="BX3">
            <v>3241.12610169491</v>
          </cell>
          <cell r="BY3">
            <v>72.7400966183575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96</v>
          </cell>
        </row>
        <row r="3">
          <cell r="CF3">
            <v>96</v>
          </cell>
          <cell r="CG3">
            <v>8</v>
          </cell>
        </row>
        <row r="3">
          <cell r="CI3">
            <v>8</v>
          </cell>
        </row>
        <row r="23">
          <cell r="BP23" t="str">
            <v>合              计</v>
          </cell>
          <cell r="BQ23" t="str">
            <v>织二南</v>
          </cell>
          <cell r="BR23">
            <v>102</v>
          </cell>
          <cell r="BS23">
            <v>743.5</v>
          </cell>
          <cell r="BT23">
            <v>21.5</v>
          </cell>
          <cell r="BU23">
            <v>10804.9946925009</v>
          </cell>
          <cell r="BV23">
            <v>71.2699367051321</v>
          </cell>
          <cell r="BW23">
            <v>743.5</v>
          </cell>
          <cell r="BX23">
            <v>10804.9946925009</v>
          </cell>
          <cell r="BY23">
            <v>71.2699367051321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300</v>
          </cell>
        </row>
        <row r="23">
          <cell r="CF23">
            <v>300</v>
          </cell>
          <cell r="CG23">
            <v>29</v>
          </cell>
        </row>
        <row r="23">
          <cell r="CI23">
            <v>29</v>
          </cell>
        </row>
        <row r="45">
          <cell r="BP45" t="str">
            <v>（G50/B50）21/2×21/2 80×45 105.5"卡其 ZLX-8046-3</v>
          </cell>
          <cell r="BQ45" t="str">
            <v>Zax-340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</row>
        <row r="45">
          <cell r="CF45">
            <v>0</v>
          </cell>
          <cell r="CG45">
            <v>0</v>
          </cell>
        </row>
        <row r="45">
          <cell r="CI45">
            <v>0</v>
          </cell>
        </row>
        <row r="46">
          <cell r="BP46" t="str">
            <v>29×29 76×66 121"缎彩平纹</v>
          </cell>
          <cell r="BQ46" t="str">
            <v>Zax-340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</row>
        <row r="46">
          <cell r="CF46">
            <v>0</v>
          </cell>
          <cell r="CG46">
            <v>0</v>
          </cell>
        </row>
        <row r="46">
          <cell r="CI46">
            <v>0</v>
          </cell>
        </row>
        <row r="49">
          <cell r="BP49" t="str">
            <v>合             计</v>
          </cell>
          <cell r="BQ49" t="str">
            <v>织二北</v>
          </cell>
          <cell r="BR49">
            <v>102</v>
          </cell>
          <cell r="BS49">
            <v>733.5</v>
          </cell>
          <cell r="BT49">
            <v>31.5</v>
          </cell>
          <cell r="BU49">
            <v>9327.6779160788</v>
          </cell>
          <cell r="BV49">
            <v>73.3329770956638</v>
          </cell>
          <cell r="BW49">
            <v>733.5</v>
          </cell>
          <cell r="BX49">
            <v>9327.6779160788</v>
          </cell>
          <cell r="BY49">
            <v>73.3329770956638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185</v>
          </cell>
        </row>
        <row r="49">
          <cell r="CF49">
            <v>185</v>
          </cell>
          <cell r="CG49">
            <v>19</v>
          </cell>
        </row>
        <row r="49">
          <cell r="CI49">
            <v>19</v>
          </cell>
        </row>
        <row r="79">
          <cell r="BP79" t="str">
            <v>CVC32/2×32/2 100×53 63"防静电格-4</v>
          </cell>
          <cell r="BQ79" t="str">
            <v>Plus-190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</row>
        <row r="79">
          <cell r="CF79">
            <v>0</v>
          </cell>
          <cell r="CG79">
            <v>0</v>
          </cell>
        </row>
        <row r="79">
          <cell r="CI79">
            <v>0</v>
          </cell>
        </row>
        <row r="82">
          <cell r="BP82" t="str">
            <v>T/C32×32 130×70 63"2/1碳黑1.0镶嵌CS18-2-1</v>
          </cell>
          <cell r="BQ82" t="str">
            <v>Plus-190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</row>
        <row r="82">
          <cell r="CF82">
            <v>0</v>
          </cell>
          <cell r="CG82">
            <v>0</v>
          </cell>
        </row>
        <row r="82">
          <cell r="CI82">
            <v>0</v>
          </cell>
        </row>
        <row r="84">
          <cell r="BP84" t="str">
            <v>J50×50 140×96 64"双层布</v>
          </cell>
          <cell r="BQ84" t="str">
            <v>Plus-190</v>
          </cell>
          <cell r="BR84">
            <v>2</v>
          </cell>
          <cell r="BS84">
            <v>15</v>
          </cell>
          <cell r="BT84">
            <v>0</v>
          </cell>
          <cell r="BU84">
            <v>149.436666666667</v>
          </cell>
          <cell r="BV84">
            <v>78.4444444444444</v>
          </cell>
          <cell r="BW84">
            <v>15</v>
          </cell>
          <cell r="BX84">
            <v>149.436666666667</v>
          </cell>
          <cell r="BY84">
            <v>78.4444444444444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</row>
        <row r="84">
          <cell r="CF84">
            <v>0</v>
          </cell>
          <cell r="CG84">
            <v>0</v>
          </cell>
        </row>
        <row r="84">
          <cell r="CI84">
            <v>0</v>
          </cell>
        </row>
        <row r="85">
          <cell r="BP85" t="str">
            <v>合            计</v>
          </cell>
          <cell r="BQ85" t="str">
            <v>织三南</v>
          </cell>
          <cell r="BR85">
            <v>104</v>
          </cell>
          <cell r="BS85">
            <v>757.5</v>
          </cell>
          <cell r="BT85">
            <v>22.5</v>
          </cell>
          <cell r="BU85">
            <v>11076.8933425903</v>
          </cell>
          <cell r="BV85">
            <v>76.1682156801348</v>
          </cell>
          <cell r="BW85">
            <v>757.5</v>
          </cell>
          <cell r="BX85">
            <v>11076.8933425903</v>
          </cell>
          <cell r="BY85">
            <v>76.1682156801348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284</v>
          </cell>
        </row>
        <row r="85">
          <cell r="CF85">
            <v>287</v>
          </cell>
          <cell r="CG85">
            <v>48</v>
          </cell>
        </row>
        <row r="85">
          <cell r="CI85">
            <v>49</v>
          </cell>
        </row>
        <row r="116">
          <cell r="BP116" t="str">
            <v>T/C32×32 130×70 63"2/1碳黑1.0镶嵌CS18-2-1</v>
          </cell>
          <cell r="BQ116" t="str">
            <v>Plus-190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</row>
        <row r="116">
          <cell r="CF116">
            <v>0</v>
          </cell>
          <cell r="CG116">
            <v>0</v>
          </cell>
        </row>
        <row r="116">
          <cell r="CI116">
            <v>0</v>
          </cell>
        </row>
        <row r="117">
          <cell r="BP117" t="str">
            <v>CVC32×32 130×70 63" 碳黑网1.0×1.0 CS18-1-1</v>
          </cell>
          <cell r="BQ117" t="str">
            <v>Plus-190</v>
          </cell>
          <cell r="BR117">
            <v>2</v>
          </cell>
          <cell r="BS117">
            <v>9.5</v>
          </cell>
          <cell r="BT117">
            <v>5.5</v>
          </cell>
          <cell r="BU117">
            <v>139.020934628571</v>
          </cell>
          <cell r="BV117">
            <v>92.0760778658976</v>
          </cell>
          <cell r="BW117">
            <v>9.5</v>
          </cell>
          <cell r="BX117">
            <v>139.020934628571</v>
          </cell>
          <cell r="BY117">
            <v>92.0760778658976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9</v>
          </cell>
        </row>
        <row r="117">
          <cell r="CF117">
            <v>9</v>
          </cell>
          <cell r="CG117">
            <v>1</v>
          </cell>
        </row>
        <row r="117">
          <cell r="CI117">
            <v>1</v>
          </cell>
        </row>
        <row r="118">
          <cell r="BP118" t="str">
            <v>合            计</v>
          </cell>
          <cell r="BQ118" t="str">
            <v>织三北</v>
          </cell>
          <cell r="BR118">
            <v>104</v>
          </cell>
          <cell r="BS118">
            <v>711.5</v>
          </cell>
          <cell r="BT118">
            <v>68.5</v>
          </cell>
          <cell r="BU118">
            <v>10918.6023077892</v>
          </cell>
          <cell r="BV118">
            <v>73.8746092673553</v>
          </cell>
          <cell r="BW118">
            <v>711.5</v>
          </cell>
          <cell r="BX118">
            <v>10918.6023077892</v>
          </cell>
          <cell r="BY118">
            <v>73.8746092673553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319</v>
          </cell>
        </row>
        <row r="118">
          <cell r="CF118">
            <v>319</v>
          </cell>
          <cell r="CG118">
            <v>49</v>
          </cell>
        </row>
        <row r="118">
          <cell r="CI118">
            <v>49</v>
          </cell>
        </row>
        <row r="119">
          <cell r="BP119" t="str">
            <v>班  产  合  计</v>
          </cell>
        </row>
        <row r="119">
          <cell r="BR119">
            <v>412</v>
          </cell>
          <cell r="BS119">
            <v>2946</v>
          </cell>
          <cell r="BT119">
            <v>144</v>
          </cell>
          <cell r="BU119">
            <v>42128.1682589593</v>
          </cell>
          <cell r="BV119">
            <v>73.6469501530927</v>
          </cell>
          <cell r="BW119">
            <v>2946</v>
          </cell>
          <cell r="BX119">
            <v>42128.1682589593</v>
          </cell>
          <cell r="BY119">
            <v>73.6469501530927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1088</v>
          </cell>
        </row>
        <row r="119">
          <cell r="CF119">
            <v>1091</v>
          </cell>
          <cell r="CG119">
            <v>145</v>
          </cell>
        </row>
        <row r="119">
          <cell r="CI119">
            <v>146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21"/>
  <sheetViews>
    <sheetView tabSelected="1" zoomScale="90" zoomScaleNormal="90" workbookViewId="0">
      <pane xSplit="2" ySplit="4" topLeftCell="C5" activePane="bottomRight" state="frozenSplit"/>
      <selection/>
      <selection pane="topRight"/>
      <selection pane="bottomLeft"/>
      <selection pane="bottomRight" activeCell="F2" sqref="F2"/>
    </sheetView>
  </sheetViews>
  <sheetFormatPr defaultColWidth="9" defaultRowHeight="14.4"/>
  <cols>
    <col min="1" max="1" width="50.5" style="1" customWidth="1"/>
    <col min="2" max="2" width="10" style="1" customWidth="1"/>
    <col min="3" max="3" width="8.75" style="1" customWidth="1"/>
    <col min="4" max="4" width="10.1296296296296" style="2" customWidth="1"/>
    <col min="5" max="5" width="11.6296296296296" style="2" customWidth="1"/>
    <col min="6" max="6" width="19.2592592592593" style="2" customWidth="1"/>
    <col min="7" max="7" width="12.8796296296296" style="3" customWidth="1"/>
    <col min="8" max="9" width="10.3796296296296" style="2" customWidth="1"/>
    <col min="10" max="10" width="13.1296296296296" style="2" customWidth="1"/>
    <col min="11" max="11" width="10.3796296296296" style="2" customWidth="1"/>
    <col min="12" max="13" width="15.25" style="2" customWidth="1"/>
    <col min="14" max="14" width="12.8796296296296" style="3" customWidth="1"/>
    <col min="15" max="16" width="10.3796296296296" style="2" customWidth="1"/>
    <col min="17" max="22" width="15.25" style="2" customWidth="1"/>
    <col min="23" max="23" width="13" style="2" customWidth="1"/>
    <col min="24" max="24" width="10.1296296296296" style="2" customWidth="1"/>
    <col min="25" max="25" width="15.25" style="2" customWidth="1"/>
    <col min="26" max="27" width="15.1296296296296" style="2" customWidth="1"/>
    <col min="28" max="28" width="43" style="1" hidden="1" customWidth="1"/>
    <col min="29" max="29" width="9.75" style="1" hidden="1" customWidth="1"/>
    <col min="30" max="30" width="9" style="4" hidden="1" customWidth="1"/>
    <col min="31" max="31" width="11.6296296296296" style="2" hidden="1" customWidth="1"/>
    <col min="32" max="32" width="9.5" style="2" hidden="1" customWidth="1"/>
    <col min="33" max="33" width="13.3796296296296" style="2" hidden="1" customWidth="1"/>
    <col min="34" max="34" width="12.8796296296296" style="3" hidden="1" customWidth="1"/>
    <col min="35" max="36" width="10.3796296296296" style="2" hidden="1" customWidth="1"/>
    <col min="37" max="37" width="13.1296296296296" style="2" hidden="1" customWidth="1"/>
    <col min="38" max="38" width="13.6296296296296" style="2" hidden="1" customWidth="1"/>
    <col min="39" max="48" width="15.25" style="2" hidden="1" customWidth="1"/>
    <col min="49" max="50" width="15.1296296296296" style="2" hidden="1" customWidth="1"/>
    <col min="51" max="51" width="50.1296296296296" style="1" hidden="1" customWidth="1"/>
    <col min="52" max="52" width="9.62962962962963" style="1" hidden="1" customWidth="1"/>
    <col min="53" max="53" width="7.87962962962963" style="4" hidden="1" customWidth="1"/>
    <col min="54" max="54" width="10.25" style="2" hidden="1" customWidth="1"/>
    <col min="55" max="55" width="9.62962962962963" style="2" hidden="1" customWidth="1"/>
    <col min="56" max="57" width="12.8796296296296" style="3" hidden="1" customWidth="1"/>
    <col min="58" max="59" width="10.3796296296296" style="2" hidden="1" customWidth="1"/>
    <col min="60" max="60" width="13.1296296296296" style="3" hidden="1" customWidth="1"/>
    <col min="61" max="61" width="11.3796296296296" style="3" hidden="1" customWidth="1"/>
    <col min="62" max="67" width="15.25" style="3" hidden="1" customWidth="1"/>
    <col min="68" max="68" width="9" style="3" hidden="1" customWidth="1"/>
    <col min="69" max="70" width="15.25" style="3" hidden="1" customWidth="1"/>
    <col min="71" max="71" width="8.25" style="3" hidden="1" customWidth="1"/>
    <col min="72" max="73" width="15.1296296296296" style="3" hidden="1" customWidth="1"/>
    <col min="74" max="77" width="9.12962962962963" style="1" hidden="1" customWidth="1"/>
    <col min="78" max="79" width="9.5" style="1" hidden="1" customWidth="1"/>
    <col min="80" max="82" width="9.62962962962963" style="1" hidden="1" customWidth="1"/>
    <col min="83" max="16384" width="9" style="1"/>
  </cols>
  <sheetData>
    <row r="1" ht="31.5" customHeight="1" spans="1:8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X1" s="24"/>
      <c r="BY1" s="24"/>
      <c r="BZ1" s="24"/>
      <c r="CA1" s="24"/>
      <c r="CB1" s="24"/>
      <c r="CC1" s="24"/>
      <c r="CD1" s="24"/>
    </row>
    <row r="2" ht="23.25" customHeight="1" outlineLevel="1" spans="1:82">
      <c r="A2" s="6" t="s">
        <v>1</v>
      </c>
      <c r="B2" s="7">
        <v>43154</v>
      </c>
      <c r="C2" s="7"/>
      <c r="D2" s="7"/>
      <c r="E2" s="7"/>
      <c r="F2" s="8"/>
      <c r="G2" s="9"/>
      <c r="H2" s="8"/>
      <c r="I2" s="8"/>
      <c r="J2" s="8"/>
      <c r="K2" s="8"/>
      <c r="L2" s="8"/>
      <c r="M2" s="8"/>
      <c r="N2" s="9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5"/>
      <c r="AC2" s="5"/>
      <c r="AD2" s="15"/>
      <c r="AE2" s="8"/>
      <c r="AF2" s="8"/>
      <c r="AG2" s="8"/>
      <c r="AH2" s="9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5"/>
      <c r="AZ2" s="5"/>
      <c r="BA2" s="15"/>
      <c r="BB2" s="8"/>
      <c r="BC2" s="8"/>
      <c r="BD2" s="9"/>
      <c r="BE2" s="9"/>
      <c r="BF2" s="8"/>
      <c r="BG2" s="8"/>
      <c r="BH2" s="20" t="s">
        <v>2</v>
      </c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9"/>
      <c r="BV2" s="25" t="s">
        <v>3</v>
      </c>
      <c r="BW2" s="25"/>
      <c r="BX2" s="25"/>
      <c r="BY2" s="25"/>
      <c r="BZ2" s="25"/>
      <c r="CA2" s="25"/>
      <c r="CB2" s="25"/>
      <c r="CC2" s="25"/>
      <c r="CD2" s="33"/>
    </row>
    <row r="3" ht="15.6" spans="1:82">
      <c r="A3" s="10"/>
      <c r="B3" s="10"/>
      <c r="C3" s="11" t="s">
        <v>4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6" t="s">
        <v>5</v>
      </c>
      <c r="AA3" s="17" t="e">
        <f>IF(#REF!=0,0,1)</f>
        <v>#REF!</v>
      </c>
      <c r="AB3" s="18" t="s">
        <v>6</v>
      </c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6" t="s">
        <v>5</v>
      </c>
      <c r="AX3" s="17" t="e">
        <f>IF(#REF!=0,0,1)</f>
        <v>#REF!</v>
      </c>
      <c r="AY3" s="18" t="s">
        <v>7</v>
      </c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3" t="s">
        <v>5</v>
      </c>
      <c r="BU3" s="26" t="e">
        <f>IF(#REF!=0,0,1)</f>
        <v>#REF!</v>
      </c>
      <c r="BV3" s="10" t="s">
        <v>8</v>
      </c>
      <c r="BW3" s="10"/>
      <c r="BX3" s="10"/>
      <c r="BY3" s="11" t="s">
        <v>9</v>
      </c>
      <c r="BZ3" s="27"/>
      <c r="CA3" s="28"/>
      <c r="CB3" s="11" t="s">
        <v>10</v>
      </c>
      <c r="CC3" s="27"/>
      <c r="CD3" s="28"/>
    </row>
    <row r="4" ht="20.1" customHeight="1" spans="1:82">
      <c r="A4" s="10" t="str">
        <f>'[1]12.27'!BP1</f>
        <v>品种</v>
      </c>
      <c r="B4" s="10" t="str">
        <f>'[1]12.27'!BQ1</f>
        <v>机型</v>
      </c>
      <c r="C4" s="10" t="str">
        <f>'[1]12.27'!BR1</f>
        <v>开台</v>
      </c>
      <c r="D4" s="13" t="str">
        <f>'[1]12.27'!BS1</f>
        <v>设备台时</v>
      </c>
      <c r="E4" s="13" t="str">
        <f>'[1]12.27'!BT1</f>
        <v>休止台时</v>
      </c>
      <c r="F4" s="13" t="str">
        <f>'[1]12.27'!BU1</f>
        <v>日产量（米）</v>
      </c>
      <c r="G4" s="14" t="s">
        <v>11</v>
      </c>
      <c r="H4" s="13" t="s">
        <v>12</v>
      </c>
      <c r="I4" s="13" t="s">
        <v>13</v>
      </c>
      <c r="J4" s="13" t="str">
        <f>'[1]12.27'!BV1</f>
        <v>效率（%）</v>
      </c>
      <c r="K4" s="13" t="s">
        <v>14</v>
      </c>
      <c r="L4" s="13" t="str">
        <f>'[1]12.27'!BW1</f>
        <v>累计台时</v>
      </c>
      <c r="M4" s="13" t="str">
        <f>'[1]12.27'!BX1</f>
        <v>累计产量（米）</v>
      </c>
      <c r="N4" s="14" t="s">
        <v>15</v>
      </c>
      <c r="O4" s="13" t="s">
        <v>16</v>
      </c>
      <c r="P4" s="13" t="s">
        <v>17</v>
      </c>
      <c r="Q4" s="13" t="str">
        <f>'[1]12.27'!BY1</f>
        <v>总效率（%）</v>
      </c>
      <c r="R4" s="13" t="str">
        <f>'[1]12.27'!BZ1</f>
        <v>当日次布</v>
      </c>
      <c r="S4" s="13" t="str">
        <f>'[1]12.27'!CA1</f>
        <v>次布率</v>
      </c>
      <c r="T4" s="13" t="str">
        <f>'[1]12.27'!CB1</f>
        <v>累计次布</v>
      </c>
      <c r="U4" s="13" t="str">
        <f>'[1]12.27'!CC1</f>
        <v>累计次布率</v>
      </c>
      <c r="V4" s="13" t="str">
        <f>'[1]12.27'!CD1</f>
        <v>落布匹数</v>
      </c>
      <c r="W4" s="13" t="str">
        <f>'[1]12.27'!CE1</f>
        <v>修正落布（匹）</v>
      </c>
      <c r="X4" s="13" t="str">
        <f>'[1]12.27'!CF1</f>
        <v>合计罗布（匹）</v>
      </c>
      <c r="Y4" s="13" t="str">
        <f>'[1]12.27'!CG1</f>
        <v>落布轴数</v>
      </c>
      <c r="Z4" s="13" t="str">
        <f>'[1]12.27'!CH1</f>
        <v>修正落布（轴）</v>
      </c>
      <c r="AA4" s="13" t="str">
        <f>'[1]12.27'!CI1</f>
        <v>合计罗布（轴）</v>
      </c>
      <c r="AB4" s="13" t="str">
        <f>'[2]12.27'!BP1</f>
        <v>品种</v>
      </c>
      <c r="AC4" s="13" t="str">
        <f>'[2]12.27'!BQ1</f>
        <v>机型</v>
      </c>
      <c r="AD4" s="19" t="str">
        <f>'[2]12.27'!BR1</f>
        <v>开台</v>
      </c>
      <c r="AE4" s="13" t="str">
        <f>'[2]12.27'!BS1</f>
        <v>设备台时</v>
      </c>
      <c r="AF4" s="13" t="str">
        <f>'[2]12.27'!BT1</f>
        <v>休止台时</v>
      </c>
      <c r="AG4" s="13" t="str">
        <f>'[2]12.27'!BU1</f>
        <v>日产量（米）</v>
      </c>
      <c r="AH4" s="14" t="s">
        <v>11</v>
      </c>
      <c r="AI4" s="13" t="s">
        <v>14</v>
      </c>
      <c r="AJ4" s="13" t="s">
        <v>12</v>
      </c>
      <c r="AK4" s="13" t="str">
        <f>'[2]12.27'!BV1</f>
        <v>效率（%）</v>
      </c>
      <c r="AL4" s="13" t="str">
        <f>'[2]12.27'!BW1</f>
        <v>累计台时</v>
      </c>
      <c r="AM4" s="13" t="str">
        <f>'[2]12.27'!BX1</f>
        <v>累计产量（米）</v>
      </c>
      <c r="AN4" s="13" t="str">
        <f>'[2]12.27'!BY1</f>
        <v>总效率（%）</v>
      </c>
      <c r="AO4" s="13" t="str">
        <f>'[2]12.27'!BZ1</f>
        <v>当日次布</v>
      </c>
      <c r="AP4" s="13" t="str">
        <f>'[2]12.27'!CA1</f>
        <v>次布率</v>
      </c>
      <c r="AQ4" s="13" t="str">
        <f>'[2]12.27'!CB1</f>
        <v>累计次布</v>
      </c>
      <c r="AR4" s="13" t="str">
        <f>'[2]12.27'!CC1</f>
        <v>累计次布率</v>
      </c>
      <c r="AS4" s="13" t="str">
        <f>'[2]12.27'!CD1</f>
        <v>落布匹数</v>
      </c>
      <c r="AT4" s="13" t="str">
        <f>'[2]12.27'!CE1</f>
        <v>修正落布（匹）</v>
      </c>
      <c r="AU4" s="13" t="str">
        <f>'[2]12.27'!CF1</f>
        <v>合计罗布（匹）</v>
      </c>
      <c r="AV4" s="13" t="str">
        <f>'[2]12.27'!CG1</f>
        <v>落布轴数</v>
      </c>
      <c r="AW4" s="13" t="str">
        <f>'[2]12.27'!CH1</f>
        <v>修正落布（轴）</v>
      </c>
      <c r="AX4" s="13" t="str">
        <f>'[2]12.27'!CI1</f>
        <v>合计罗布（轴）</v>
      </c>
      <c r="AY4" s="10" t="str">
        <f>'[3]12.27'!BP1</f>
        <v>品种</v>
      </c>
      <c r="AZ4" s="10" t="str">
        <f>'[3]12.27'!BQ1</f>
        <v>机型</v>
      </c>
      <c r="BA4" s="10" t="str">
        <f>'[3]12.27'!BR1</f>
        <v>开台</v>
      </c>
      <c r="BB4" s="10" t="str">
        <f>'[3]12.27'!BS1</f>
        <v>设备台时</v>
      </c>
      <c r="BC4" s="10" t="str">
        <f>'[3]12.27'!BT1</f>
        <v>休止台时</v>
      </c>
      <c r="BD4" s="14" t="str">
        <f>'[3]12.27'!BU1</f>
        <v>日产量（米）</v>
      </c>
      <c r="BE4" s="14" t="s">
        <v>11</v>
      </c>
      <c r="BF4" s="13" t="s">
        <v>14</v>
      </c>
      <c r="BG4" s="13" t="s">
        <v>12</v>
      </c>
      <c r="BH4" s="14" t="str">
        <f>'[3]12.27'!BV1</f>
        <v>效率（%）</v>
      </c>
      <c r="BI4" s="14" t="str">
        <f>'[3]12.27'!BW1</f>
        <v>累计台时</v>
      </c>
      <c r="BJ4" s="14" t="str">
        <f>'[3]12.27'!BX1</f>
        <v>累计产量（米）</v>
      </c>
      <c r="BK4" s="14" t="str">
        <f>'[3]12.27'!BY1</f>
        <v>总效率（%）</v>
      </c>
      <c r="BL4" s="14" t="str">
        <f>'[3]12.27'!BZ1</f>
        <v>当日次布</v>
      </c>
      <c r="BM4" s="14" t="str">
        <f>'[3]12.27'!CA1</f>
        <v>次布率</v>
      </c>
      <c r="BN4" s="14" t="str">
        <f>'[3]12.27'!CB1</f>
        <v>累计次布</v>
      </c>
      <c r="BO4" s="14" t="str">
        <f>'[3]12.27'!CC1</f>
        <v>累计次布率</v>
      </c>
      <c r="BP4" s="14" t="str">
        <f>'[3]12.27'!CD1</f>
        <v>落布匹数</v>
      </c>
      <c r="BQ4" s="14" t="str">
        <f>'[3]12.27'!CE1</f>
        <v>修正落布（匹）</v>
      </c>
      <c r="BR4" s="14" t="str">
        <f>'[3]12.27'!CF1</f>
        <v>合计罗布（匹）</v>
      </c>
      <c r="BS4" s="14" t="str">
        <f>'[3]12.27'!CG1</f>
        <v>落布轴数</v>
      </c>
      <c r="BT4" s="14" t="str">
        <f>'[3]12.27'!CH1</f>
        <v>修正落布（轴）</v>
      </c>
      <c r="BU4" s="29" t="str">
        <f>'[3]12.27'!CI1</f>
        <v>合计罗布（轴）</v>
      </c>
      <c r="BV4" s="10" t="s">
        <v>18</v>
      </c>
      <c r="BW4" s="10" t="s">
        <v>19</v>
      </c>
      <c r="BX4" s="18" t="s">
        <v>20</v>
      </c>
      <c r="BY4" s="30" t="s">
        <v>18</v>
      </c>
      <c r="BZ4" s="30" t="s">
        <v>19</v>
      </c>
      <c r="CA4" s="30" t="s">
        <v>20</v>
      </c>
      <c r="CB4" s="30" t="s">
        <v>18</v>
      </c>
      <c r="CC4" s="30" t="s">
        <v>19</v>
      </c>
      <c r="CD4" s="30" t="s">
        <v>20</v>
      </c>
    </row>
    <row r="5" ht="20.1" customHeight="1" spans="1:82">
      <c r="A5" s="10" t="str">
        <f>'[1]12.27'!BP2</f>
        <v>T/C21×21 100×52 63"府绸（双幅）-1</v>
      </c>
      <c r="B5" s="10" t="str">
        <f>'[1]12.27'!BQ2</f>
        <v>Zax-340</v>
      </c>
      <c r="C5" s="10">
        <f>'[1]12.27'!BR2</f>
        <v>9</v>
      </c>
      <c r="D5" s="13">
        <f>'[1]12.27'!BS2</f>
        <v>67.5</v>
      </c>
      <c r="E5" s="13">
        <f>'[1]12.27'!BT2</f>
        <v>0</v>
      </c>
      <c r="F5" s="13">
        <f>'[1]12.27'!BU2</f>
        <v>1397.48846153846</v>
      </c>
      <c r="G5" s="14"/>
      <c r="H5" s="13"/>
      <c r="I5" s="13"/>
      <c r="J5" s="13">
        <f>'[1]12.27'!BV2</f>
        <v>70.641975308642</v>
      </c>
      <c r="K5" s="13"/>
      <c r="L5" s="13">
        <f>'[1]12.27'!BW2</f>
        <v>67.5</v>
      </c>
      <c r="M5" s="13">
        <f>'[1]12.27'!BX2</f>
        <v>1397.48846153846</v>
      </c>
      <c r="N5" s="14"/>
      <c r="O5" s="13"/>
      <c r="P5" s="13"/>
      <c r="Q5" s="13">
        <f>'[1]12.27'!BY2</f>
        <v>70.641975308642</v>
      </c>
      <c r="R5" s="13">
        <f>'[1]12.27'!BZ2</f>
        <v>0</v>
      </c>
      <c r="S5" s="13">
        <f>'[1]12.27'!CA2</f>
        <v>0</v>
      </c>
      <c r="T5" s="13">
        <f>'[1]12.27'!CB2</f>
        <v>0</v>
      </c>
      <c r="U5" s="13">
        <f>'[1]12.27'!CC2</f>
        <v>0</v>
      </c>
      <c r="V5" s="13">
        <f>'[1]12.27'!CD2</f>
        <v>60</v>
      </c>
      <c r="W5" s="13" t="e">
        <f>'[1]12.27'!CE2</f>
        <v>#REF!</v>
      </c>
      <c r="X5" s="13">
        <f>'[1]12.27'!CF2</f>
        <v>60</v>
      </c>
      <c r="Y5" s="13">
        <f>'[1]12.27'!CG2</f>
        <v>5</v>
      </c>
      <c r="Z5" s="13" t="e">
        <f>'[1]12.27'!CH2</f>
        <v>#REF!</v>
      </c>
      <c r="AA5" s="13">
        <f>'[1]12.27'!CI2</f>
        <v>5</v>
      </c>
      <c r="AB5" s="13" t="str">
        <f>'[2]12.27'!BP2</f>
        <v>T/C21×21 100×52 63"府绸（双幅）-1</v>
      </c>
      <c r="AC5" s="13" t="str">
        <f>'[2]12.27'!BQ2</f>
        <v>Zax-340</v>
      </c>
      <c r="AD5" s="19">
        <f>'[2]12.27'!BR2</f>
        <v>9</v>
      </c>
      <c r="AE5" s="13">
        <f>'[2]12.27'!BS2</f>
        <v>67.5</v>
      </c>
      <c r="AF5" s="13">
        <f>'[2]12.27'!BT2</f>
        <v>0</v>
      </c>
      <c r="AG5" s="13">
        <f>'[2]12.27'!BU2</f>
        <v>1380.49</v>
      </c>
      <c r="AH5" s="14"/>
      <c r="AI5" s="13"/>
      <c r="AJ5" s="13"/>
      <c r="AK5" s="13">
        <f>'[2]12.27'!BV2</f>
        <v>69.7827160493827</v>
      </c>
      <c r="AL5" s="13">
        <f>'[2]12.27'!BW2</f>
        <v>67.5</v>
      </c>
      <c r="AM5" s="13">
        <f>'[2]12.27'!BX2</f>
        <v>1380.49</v>
      </c>
      <c r="AN5" s="13">
        <f>'[2]12.27'!BY2</f>
        <v>69.7827160493827</v>
      </c>
      <c r="AO5" s="13">
        <f>'[2]12.27'!BZ2</f>
        <v>0</v>
      </c>
      <c r="AP5" s="13">
        <f>'[2]12.27'!CA2</f>
        <v>0</v>
      </c>
      <c r="AQ5" s="13">
        <f>'[2]12.27'!CB2</f>
        <v>0</v>
      </c>
      <c r="AR5" s="13">
        <f>'[2]12.27'!CC2</f>
        <v>0</v>
      </c>
      <c r="AS5" s="13">
        <f>'[2]12.27'!CD2</f>
        <v>24</v>
      </c>
      <c r="AT5" s="13">
        <f>'[2]12.27'!CE2</f>
        <v>0</v>
      </c>
      <c r="AU5" s="13">
        <f>'[2]12.27'!CF2</f>
        <v>24</v>
      </c>
      <c r="AV5" s="13">
        <f>'[2]12.27'!CG2</f>
        <v>2</v>
      </c>
      <c r="AW5" s="13">
        <f>'[2]12.27'!CH2</f>
        <v>0</v>
      </c>
      <c r="AX5" s="13">
        <f>'[2]12.27'!CI2</f>
        <v>2</v>
      </c>
      <c r="AY5" s="10" t="str">
        <f>'[3]12.27'!BP2</f>
        <v>T/C21×21 100×52 63"府绸（双幅）-1</v>
      </c>
      <c r="AZ5" s="10" t="str">
        <f>'[3]12.27'!BQ2</f>
        <v>Zax-340</v>
      </c>
      <c r="BA5" s="10">
        <f>'[3]12.27'!BR2</f>
        <v>9</v>
      </c>
      <c r="BB5" s="10">
        <f>'[3]12.27'!BS2</f>
        <v>67.5</v>
      </c>
      <c r="BC5" s="10">
        <f>'[3]12.27'!BT2</f>
        <v>0</v>
      </c>
      <c r="BD5" s="14">
        <f>'[3]12.27'!BU2</f>
        <v>1325.19615384615</v>
      </c>
      <c r="BE5" s="14"/>
      <c r="BF5" s="13"/>
      <c r="BG5" s="13"/>
      <c r="BH5" s="14">
        <f>'[3]12.27'!BV2</f>
        <v>66.9876543209877</v>
      </c>
      <c r="BI5" s="14">
        <f>'[3]12.27'!BW2</f>
        <v>67.5</v>
      </c>
      <c r="BJ5" s="14">
        <f>'[3]12.27'!BX2</f>
        <v>1325.19615384615</v>
      </c>
      <c r="BK5" s="14">
        <f>'[3]12.27'!BY2</f>
        <v>66.9876543209877</v>
      </c>
      <c r="BL5" s="14">
        <f>'[3]12.27'!BZ2</f>
        <v>0</v>
      </c>
      <c r="BM5" s="14">
        <f>'[3]12.27'!CA2</f>
        <v>0</v>
      </c>
      <c r="BN5" s="14">
        <f>'[3]12.27'!CB2</f>
        <v>0</v>
      </c>
      <c r="BO5" s="14">
        <f>'[3]12.27'!CC2</f>
        <v>0</v>
      </c>
      <c r="BP5" s="14">
        <f>'[3]12.27'!CD2</f>
        <v>36</v>
      </c>
      <c r="BQ5" s="14">
        <f>'[3]12.27'!CE2</f>
        <v>0</v>
      </c>
      <c r="BR5" s="14">
        <f>'[3]12.27'!CF2</f>
        <v>36</v>
      </c>
      <c r="BS5" s="14">
        <f>'[3]12.27'!CG2</f>
        <v>3</v>
      </c>
      <c r="BT5" s="14">
        <f>'[3]12.27'!CH2</f>
        <v>0</v>
      </c>
      <c r="BU5" s="29">
        <f>'[3]12.27'!CI2</f>
        <v>3</v>
      </c>
      <c r="BV5" s="13">
        <f>E5</f>
        <v>0</v>
      </c>
      <c r="BW5" s="13">
        <f>AF5</f>
        <v>0</v>
      </c>
      <c r="BX5" s="31">
        <f>BC5</f>
        <v>0</v>
      </c>
      <c r="BY5" s="32">
        <f t="shared" ref="BY5:BY18" si="0">IF(SUM($F$5:$F$18)=0,0,C5*8)</f>
        <v>72</v>
      </c>
      <c r="BZ5" s="32">
        <f t="shared" ref="BZ5:BZ18" si="1">IF(SUM($AG$5:$AG$18)=0,0,AD5*8)</f>
        <v>72</v>
      </c>
      <c r="CA5" s="32">
        <f t="shared" ref="CA5:CA18" si="2">IF(SUM($BD$5:$BD$18)=0,0,BA5*8)</f>
        <v>72</v>
      </c>
      <c r="CB5" s="32">
        <f t="shared" ref="CB5:CB10" si="3">BY5-BV5</f>
        <v>72</v>
      </c>
      <c r="CC5" s="32">
        <f t="shared" ref="CC5:CC10" si="4">BZ5-BW5</f>
        <v>72</v>
      </c>
      <c r="CD5" s="32">
        <f t="shared" ref="CD5:CD10" si="5">CA5-BX5</f>
        <v>72</v>
      </c>
    </row>
    <row r="6" ht="20.1" customHeight="1" spans="1:82">
      <c r="A6" s="10" t="str">
        <f>'[1]12.27'!BP3</f>
        <v>T/C23×23 106×59 63"府绸（双幅）</v>
      </c>
      <c r="B6" s="10" t="str">
        <f>'[1]12.27'!BQ3</f>
        <v>Zax-340</v>
      </c>
      <c r="C6" s="10">
        <f>'[1]12.27'!BR3</f>
        <v>23</v>
      </c>
      <c r="D6" s="13">
        <f>'[1]12.27'!BS3</f>
        <v>160.5</v>
      </c>
      <c r="E6" s="13">
        <f>'[1]12.27'!BT3</f>
        <v>12</v>
      </c>
      <c r="F6" s="13">
        <f>'[1]12.27'!BU3</f>
        <v>2816.73084745763</v>
      </c>
      <c r="G6" s="14"/>
      <c r="H6" s="13"/>
      <c r="I6" s="13"/>
      <c r="J6" s="13">
        <f>'[1]12.27'!BV3</f>
        <v>67.9418483904465</v>
      </c>
      <c r="K6" s="13"/>
      <c r="L6" s="13">
        <f>'[1]12.27'!BW3</f>
        <v>160.5</v>
      </c>
      <c r="M6" s="13">
        <f>'[1]12.27'!BX3</f>
        <v>2816.73084745763</v>
      </c>
      <c r="N6" s="14"/>
      <c r="O6" s="13"/>
      <c r="P6" s="13"/>
      <c r="Q6" s="13">
        <f>'[1]12.27'!BY3</f>
        <v>67.9418483904465</v>
      </c>
      <c r="R6" s="13">
        <f>'[1]12.27'!BZ3</f>
        <v>0</v>
      </c>
      <c r="S6" s="13">
        <f>'[1]12.27'!CA3</f>
        <v>0</v>
      </c>
      <c r="T6" s="13">
        <f>'[1]12.27'!CB3</f>
        <v>0</v>
      </c>
      <c r="U6" s="13">
        <f>'[1]12.27'!CC3</f>
        <v>0</v>
      </c>
      <c r="V6" s="13">
        <f>'[1]12.27'!CD3</f>
        <v>72</v>
      </c>
      <c r="W6" s="13" t="e">
        <f>'[1]12.27'!CE3</f>
        <v>#REF!</v>
      </c>
      <c r="X6" s="13">
        <f>'[1]12.27'!CF3</f>
        <v>72</v>
      </c>
      <c r="Y6" s="13">
        <f>'[1]12.27'!CG3</f>
        <v>6</v>
      </c>
      <c r="Z6" s="13" t="e">
        <f>'[1]12.27'!CH3</f>
        <v>#REF!</v>
      </c>
      <c r="AA6" s="13">
        <f>'[1]12.27'!CI3</f>
        <v>6</v>
      </c>
      <c r="AB6" s="13" t="str">
        <f>'[2]12.27'!BP3</f>
        <v>T/C23×23 106×59 63"府绸（双幅）</v>
      </c>
      <c r="AC6" s="13" t="str">
        <f>'[2]12.27'!BQ3</f>
        <v>Zax-340</v>
      </c>
      <c r="AD6" s="19">
        <f>'[2]12.27'!BR3</f>
        <v>23</v>
      </c>
      <c r="AE6" s="13">
        <f>'[2]12.27'!BS3</f>
        <v>172.5</v>
      </c>
      <c r="AF6" s="13">
        <f>'[2]12.27'!BT3</f>
        <v>0</v>
      </c>
      <c r="AG6" s="13">
        <f>'[2]12.27'!BU3</f>
        <v>3310.61016949152</v>
      </c>
      <c r="AH6" s="14"/>
      <c r="AI6" s="13"/>
      <c r="AJ6" s="13"/>
      <c r="AK6" s="13">
        <f>'[2]12.27'!BV3</f>
        <v>74.2995169082126</v>
      </c>
      <c r="AL6" s="13">
        <f>'[2]12.27'!BW3</f>
        <v>172.5</v>
      </c>
      <c r="AM6" s="13">
        <f>'[2]12.27'!BX3</f>
        <v>3310.61016949152</v>
      </c>
      <c r="AN6" s="13">
        <f>'[2]12.27'!BY3</f>
        <v>74.2995169082126</v>
      </c>
      <c r="AO6" s="13">
        <f>'[2]12.27'!BZ3</f>
        <v>0</v>
      </c>
      <c r="AP6" s="13">
        <f>'[2]12.27'!CA3</f>
        <v>0</v>
      </c>
      <c r="AQ6" s="13">
        <f>'[2]12.27'!CB3</f>
        <v>0</v>
      </c>
      <c r="AR6" s="13">
        <f>'[2]12.27'!CC3</f>
        <v>0</v>
      </c>
      <c r="AS6" s="13">
        <f>'[2]12.27'!CD3</f>
        <v>60</v>
      </c>
      <c r="AT6" s="13">
        <f>'[2]12.27'!CE3</f>
        <v>0</v>
      </c>
      <c r="AU6" s="13">
        <f>'[2]12.27'!CF3</f>
        <v>60</v>
      </c>
      <c r="AV6" s="13">
        <f>'[2]12.27'!CG3</f>
        <v>5</v>
      </c>
      <c r="AW6" s="13">
        <f>'[2]12.27'!CH3</f>
        <v>0</v>
      </c>
      <c r="AX6" s="13">
        <f>'[2]12.27'!CI3</f>
        <v>5</v>
      </c>
      <c r="AY6" s="10" t="str">
        <f>'[3]12.27'!BP3</f>
        <v>T/C23×23 106×59 63"府绸（双幅）</v>
      </c>
      <c r="AZ6" s="10" t="str">
        <f>'[3]12.27'!BQ3</f>
        <v>Zax-340</v>
      </c>
      <c r="BA6" s="10">
        <f>'[3]12.27'!BR3</f>
        <v>23</v>
      </c>
      <c r="BB6" s="10">
        <f>'[3]12.27'!BS3</f>
        <v>172.5</v>
      </c>
      <c r="BC6" s="10">
        <f>'[3]12.27'!BT3</f>
        <v>0</v>
      </c>
      <c r="BD6" s="14">
        <f>'[3]12.27'!BU3</f>
        <v>3241.12610169491</v>
      </c>
      <c r="BE6" s="14"/>
      <c r="BF6" s="13"/>
      <c r="BG6" s="13"/>
      <c r="BH6" s="14">
        <f>'[3]12.27'!BV3</f>
        <v>72.7400966183575</v>
      </c>
      <c r="BI6" s="14">
        <f>'[3]12.27'!BW3</f>
        <v>172.5</v>
      </c>
      <c r="BJ6" s="14">
        <f>'[3]12.27'!BX3</f>
        <v>3241.12610169491</v>
      </c>
      <c r="BK6" s="14">
        <f>'[3]12.27'!BY3</f>
        <v>72.7400966183575</v>
      </c>
      <c r="BL6" s="14">
        <f>'[3]12.27'!BZ3</f>
        <v>0</v>
      </c>
      <c r="BM6" s="14">
        <f>'[3]12.27'!CA3</f>
        <v>0</v>
      </c>
      <c r="BN6" s="14">
        <f>'[3]12.27'!CB3</f>
        <v>0</v>
      </c>
      <c r="BO6" s="14">
        <f>'[3]12.27'!CC3</f>
        <v>0</v>
      </c>
      <c r="BP6" s="14">
        <f>'[3]12.27'!CD3</f>
        <v>96</v>
      </c>
      <c r="BQ6" s="14">
        <f>'[3]12.27'!CE3</f>
        <v>0</v>
      </c>
      <c r="BR6" s="14">
        <f>'[3]12.27'!CF3</f>
        <v>96</v>
      </c>
      <c r="BS6" s="14">
        <f>'[3]12.27'!CG3</f>
        <v>8</v>
      </c>
      <c r="BT6" s="14">
        <f>'[3]12.27'!CH3</f>
        <v>0</v>
      </c>
      <c r="BU6" s="29">
        <f>'[3]12.27'!CI3</f>
        <v>8</v>
      </c>
      <c r="BV6" s="13">
        <f t="shared" ref="BV6:BV10" si="6">E6</f>
        <v>12</v>
      </c>
      <c r="BW6" s="13">
        <f t="shared" ref="BW6:BW10" si="7">AF6</f>
        <v>0</v>
      </c>
      <c r="BX6" s="31">
        <f t="shared" ref="BX6:BX10" si="8">BC6</f>
        <v>0</v>
      </c>
      <c r="BY6" s="32">
        <f t="shared" si="0"/>
        <v>184</v>
      </c>
      <c r="BZ6" s="32">
        <f t="shared" si="1"/>
        <v>184</v>
      </c>
      <c r="CA6" s="32">
        <f t="shared" si="2"/>
        <v>184</v>
      </c>
      <c r="CB6" s="32">
        <f t="shared" si="3"/>
        <v>172</v>
      </c>
      <c r="CC6" s="32">
        <f t="shared" si="4"/>
        <v>184</v>
      </c>
      <c r="CD6" s="32">
        <f t="shared" si="5"/>
        <v>184</v>
      </c>
    </row>
    <row r="7" ht="20.1" customHeight="1" spans="1:82">
      <c r="A7" s="10" t="str">
        <f>'[1]12.27'!BP23</f>
        <v>合              计</v>
      </c>
      <c r="B7" s="10" t="str">
        <f>'[1]12.27'!BQ23</f>
        <v>织二南</v>
      </c>
      <c r="C7" s="10">
        <f>'[1]12.27'!BR23</f>
        <v>102</v>
      </c>
      <c r="D7" s="13">
        <f>'[1]12.27'!BS23</f>
        <v>708</v>
      </c>
      <c r="E7" s="13">
        <f>'[1]12.27'!BT23</f>
        <v>57</v>
      </c>
      <c r="F7" s="13">
        <f>'[1]12.27'!BU23</f>
        <v>10155.5796589227</v>
      </c>
      <c r="G7" s="14"/>
      <c r="H7" s="13"/>
      <c r="I7" s="13"/>
      <c r="J7" s="13">
        <f>'[1]12.27'!BV23</f>
        <v>67.0845152482204</v>
      </c>
      <c r="K7" s="13"/>
      <c r="L7" s="13">
        <f>'[1]12.27'!BW23</f>
        <v>708</v>
      </c>
      <c r="M7" s="13">
        <f>'[1]12.27'!BX23</f>
        <v>10155.5796589227</v>
      </c>
      <c r="N7" s="14"/>
      <c r="O7" s="13"/>
      <c r="P7" s="13"/>
      <c r="Q7" s="13">
        <f>'[1]12.27'!BY23</f>
        <v>67.0845152482204</v>
      </c>
      <c r="R7" s="13">
        <f>'[1]12.27'!BZ23</f>
        <v>0</v>
      </c>
      <c r="S7" s="13">
        <f>'[1]12.27'!CA23</f>
        <v>0</v>
      </c>
      <c r="T7" s="13">
        <f>'[1]12.27'!CB23</f>
        <v>0</v>
      </c>
      <c r="U7" s="13">
        <f>'[1]12.27'!CC23</f>
        <v>0</v>
      </c>
      <c r="V7" s="13">
        <f>'[1]12.27'!CD23</f>
        <v>278</v>
      </c>
      <c r="W7" s="13" t="e">
        <f>'[1]12.27'!CE23</f>
        <v>#REF!</v>
      </c>
      <c r="X7" s="13">
        <f>'[1]12.27'!CF23</f>
        <v>287</v>
      </c>
      <c r="Y7" s="13">
        <f>'[1]12.27'!CG23</f>
        <v>26</v>
      </c>
      <c r="Z7" s="13" t="e">
        <f>'[1]12.27'!CH23</f>
        <v>#REF!</v>
      </c>
      <c r="AA7" s="13">
        <f>'[1]12.27'!CI23</f>
        <v>27</v>
      </c>
      <c r="AB7" s="13" t="str">
        <f>'[2]12.27'!BP23</f>
        <v>合              计</v>
      </c>
      <c r="AC7" s="13" t="str">
        <f>'[2]12.27'!BQ23</f>
        <v>织二南</v>
      </c>
      <c r="AD7" s="19">
        <f>'[2]12.27'!BR23</f>
        <v>102</v>
      </c>
      <c r="AE7" s="13">
        <f>'[2]12.27'!BS23</f>
        <v>734.5</v>
      </c>
      <c r="AF7" s="13">
        <f>'[2]12.27'!BT23</f>
        <v>30.5</v>
      </c>
      <c r="AG7" s="13">
        <f>'[2]12.27'!BU23</f>
        <v>10698.5984666333</v>
      </c>
      <c r="AH7" s="14"/>
      <c r="AI7" s="13"/>
      <c r="AJ7" s="13"/>
      <c r="AK7" s="13">
        <f>'[2]12.27'!BV23</f>
        <v>70.5681453115173</v>
      </c>
      <c r="AL7" s="13">
        <f>'[2]12.27'!BW23</f>
        <v>734.5</v>
      </c>
      <c r="AM7" s="13">
        <f>'[2]12.27'!BX23</f>
        <v>10698.5984666333</v>
      </c>
      <c r="AN7" s="13">
        <f>'[2]12.27'!BY23</f>
        <v>70.5681453115174</v>
      </c>
      <c r="AO7" s="13">
        <f>'[2]12.27'!BZ23</f>
        <v>0</v>
      </c>
      <c r="AP7" s="13">
        <f>'[2]12.27'!CA23</f>
        <v>0</v>
      </c>
      <c r="AQ7" s="13">
        <f>'[2]12.27'!CB23</f>
        <v>0</v>
      </c>
      <c r="AR7" s="13">
        <f>'[2]12.27'!CC23</f>
        <v>0</v>
      </c>
      <c r="AS7" s="13">
        <f>'[2]12.27'!CD23</f>
        <v>275</v>
      </c>
      <c r="AT7" s="13">
        <f>'[2]12.27'!CE23</f>
        <v>0</v>
      </c>
      <c r="AU7" s="13">
        <f>'[2]12.27'!CF23</f>
        <v>275</v>
      </c>
      <c r="AV7" s="13">
        <f>'[2]12.27'!CG23</f>
        <v>27</v>
      </c>
      <c r="AW7" s="13">
        <f>'[2]12.27'!CH23</f>
        <v>0</v>
      </c>
      <c r="AX7" s="13">
        <f>'[2]12.27'!CI23</f>
        <v>27</v>
      </c>
      <c r="AY7" s="10" t="str">
        <f>'[3]12.27'!BP23</f>
        <v>合              计</v>
      </c>
      <c r="AZ7" s="10" t="str">
        <f>'[3]12.27'!BQ23</f>
        <v>织二南</v>
      </c>
      <c r="BA7" s="10">
        <f>'[3]12.27'!BR23</f>
        <v>102</v>
      </c>
      <c r="BB7" s="10">
        <f>'[3]12.27'!BS23</f>
        <v>743.5</v>
      </c>
      <c r="BC7" s="10">
        <f>'[3]12.27'!BT23</f>
        <v>21.5</v>
      </c>
      <c r="BD7" s="14">
        <f>'[3]12.27'!BU23</f>
        <v>10804.9946925009</v>
      </c>
      <c r="BE7" s="14"/>
      <c r="BF7" s="13"/>
      <c r="BG7" s="13"/>
      <c r="BH7" s="14">
        <f>'[3]12.27'!BV23</f>
        <v>71.2699367051321</v>
      </c>
      <c r="BI7" s="14">
        <f>'[3]12.27'!BW23</f>
        <v>743.5</v>
      </c>
      <c r="BJ7" s="14">
        <f>'[3]12.27'!BX23</f>
        <v>10804.9946925009</v>
      </c>
      <c r="BK7" s="14">
        <f>'[3]12.27'!BY23</f>
        <v>71.2699367051321</v>
      </c>
      <c r="BL7" s="14">
        <f>'[3]12.27'!BZ23</f>
        <v>0</v>
      </c>
      <c r="BM7" s="14">
        <f>'[3]12.27'!CA23</f>
        <v>0</v>
      </c>
      <c r="BN7" s="14">
        <f>'[3]12.27'!CB23</f>
        <v>0</v>
      </c>
      <c r="BO7" s="14">
        <f>'[3]12.27'!CC23</f>
        <v>0</v>
      </c>
      <c r="BP7" s="14">
        <f>'[3]12.27'!CD23</f>
        <v>300</v>
      </c>
      <c r="BQ7" s="14">
        <f>'[3]12.27'!CE23</f>
        <v>0</v>
      </c>
      <c r="BR7" s="14">
        <f>'[3]12.27'!CF23</f>
        <v>300</v>
      </c>
      <c r="BS7" s="14">
        <f>'[3]12.27'!CG23</f>
        <v>29</v>
      </c>
      <c r="BT7" s="14">
        <f>'[3]12.27'!CH23</f>
        <v>0</v>
      </c>
      <c r="BU7" s="29">
        <f>'[3]12.27'!CI23</f>
        <v>29</v>
      </c>
      <c r="BV7" s="13">
        <f t="shared" si="6"/>
        <v>57</v>
      </c>
      <c r="BW7" s="13">
        <f t="shared" si="7"/>
        <v>30.5</v>
      </c>
      <c r="BX7" s="31">
        <f t="shared" si="8"/>
        <v>21.5</v>
      </c>
      <c r="BY7" s="32">
        <f t="shared" si="0"/>
        <v>816</v>
      </c>
      <c r="BZ7" s="32">
        <f t="shared" si="1"/>
        <v>816</v>
      </c>
      <c r="CA7" s="32">
        <f t="shared" si="2"/>
        <v>816</v>
      </c>
      <c r="CB7" s="32">
        <f t="shared" si="3"/>
        <v>759</v>
      </c>
      <c r="CC7" s="32">
        <f t="shared" si="4"/>
        <v>785.5</v>
      </c>
      <c r="CD7" s="32">
        <f t="shared" si="5"/>
        <v>794.5</v>
      </c>
    </row>
    <row r="8" ht="20.1" customHeight="1" spans="1:82">
      <c r="A8" s="10" t="str">
        <f>'[1]12.27'!BP45</f>
        <v>（G50/B50）21/2×21/2 80×45 105.5"卡其 ZLX-8046-3</v>
      </c>
      <c r="B8" s="10" t="str">
        <f>'[1]12.27'!BQ45</f>
        <v>Zax-340</v>
      </c>
      <c r="C8" s="10">
        <f>'[1]12.27'!BR45</f>
        <v>0</v>
      </c>
      <c r="D8" s="13">
        <f>'[1]12.27'!BS45</f>
        <v>0</v>
      </c>
      <c r="E8" s="13">
        <f>'[1]12.27'!BT45</f>
        <v>0</v>
      </c>
      <c r="F8" s="13">
        <f>'[1]12.27'!BU45</f>
        <v>0</v>
      </c>
      <c r="G8" s="14"/>
      <c r="H8" s="13"/>
      <c r="I8" s="13"/>
      <c r="J8" s="13">
        <f>'[1]12.27'!BV45</f>
        <v>0</v>
      </c>
      <c r="K8" s="13"/>
      <c r="L8" s="13">
        <f>'[1]12.27'!BW45</f>
        <v>0</v>
      </c>
      <c r="M8" s="13">
        <f>'[1]12.27'!BX45</f>
        <v>0</v>
      </c>
      <c r="N8" s="14"/>
      <c r="O8" s="13"/>
      <c r="P8" s="13"/>
      <c r="Q8" s="13">
        <f>'[1]12.27'!BY45</f>
        <v>0</v>
      </c>
      <c r="R8" s="13">
        <f>'[1]12.27'!BZ45</f>
        <v>0</v>
      </c>
      <c r="S8" s="13">
        <f>'[1]12.27'!CA45</f>
        <v>0</v>
      </c>
      <c r="T8" s="13">
        <f>'[1]12.27'!CB45</f>
        <v>0</v>
      </c>
      <c r="U8" s="13">
        <f>'[1]12.27'!CC45</f>
        <v>0</v>
      </c>
      <c r="V8" s="13">
        <f>'[1]12.27'!CD45</f>
        <v>0</v>
      </c>
      <c r="W8" s="13" t="e">
        <f>'[1]12.27'!CE45</f>
        <v>#REF!</v>
      </c>
      <c r="X8" s="13">
        <f>'[1]12.27'!CF45</f>
        <v>0</v>
      </c>
      <c r="Y8" s="13">
        <f>'[1]12.27'!CG45</f>
        <v>0</v>
      </c>
      <c r="Z8" s="13" t="e">
        <f>'[1]12.27'!CH45</f>
        <v>#REF!</v>
      </c>
      <c r="AA8" s="13">
        <f>'[1]12.27'!CI45</f>
        <v>0</v>
      </c>
      <c r="AB8" s="13" t="str">
        <f>'[2]12.27'!BP45</f>
        <v>（G50/B50）21/2×21/2 80×45 105.5"卡其 ZLX-8046-3</v>
      </c>
      <c r="AC8" s="13" t="str">
        <f>'[2]12.27'!BQ45</f>
        <v>Zax-340</v>
      </c>
      <c r="AD8" s="19">
        <f>'[2]12.27'!BR45</f>
        <v>0</v>
      </c>
      <c r="AE8" s="13">
        <f>'[2]12.27'!BS45</f>
        <v>0</v>
      </c>
      <c r="AF8" s="13">
        <f>'[2]12.27'!BT45</f>
        <v>0</v>
      </c>
      <c r="AG8" s="13">
        <f>'[2]12.27'!BU45</f>
        <v>0</v>
      </c>
      <c r="AH8" s="14"/>
      <c r="AI8" s="13"/>
      <c r="AJ8" s="13"/>
      <c r="AK8" s="13">
        <f>'[2]12.27'!BV45</f>
        <v>0</v>
      </c>
      <c r="AL8" s="13">
        <f>'[2]12.27'!BW45</f>
        <v>0</v>
      </c>
      <c r="AM8" s="13">
        <f>'[2]12.27'!BX45</f>
        <v>0</v>
      </c>
      <c r="AN8" s="13">
        <f>'[2]12.27'!BY45</f>
        <v>0</v>
      </c>
      <c r="AO8" s="13">
        <f>'[2]12.27'!BZ45</f>
        <v>0</v>
      </c>
      <c r="AP8" s="13">
        <f>'[2]12.27'!CA45</f>
        <v>0</v>
      </c>
      <c r="AQ8" s="13">
        <f>'[2]12.27'!CB45</f>
        <v>0</v>
      </c>
      <c r="AR8" s="13">
        <f>'[2]12.27'!CC45</f>
        <v>0</v>
      </c>
      <c r="AS8" s="13">
        <f>'[2]12.27'!CD45</f>
        <v>0</v>
      </c>
      <c r="AT8" s="13">
        <f>'[2]12.27'!CE45</f>
        <v>0</v>
      </c>
      <c r="AU8" s="13">
        <f>'[2]12.27'!CF45</f>
        <v>0</v>
      </c>
      <c r="AV8" s="13">
        <f>'[2]12.27'!CG45</f>
        <v>0</v>
      </c>
      <c r="AW8" s="13">
        <f>'[2]12.27'!CH45</f>
        <v>0</v>
      </c>
      <c r="AX8" s="13">
        <f>'[2]12.27'!CI45</f>
        <v>0</v>
      </c>
      <c r="AY8" s="10" t="str">
        <f>'[3]12.27'!BP45</f>
        <v>（G50/B50）21/2×21/2 80×45 105.5"卡其 ZLX-8046-3</v>
      </c>
      <c r="AZ8" s="10" t="str">
        <f>'[3]12.27'!BQ45</f>
        <v>Zax-340</v>
      </c>
      <c r="BA8" s="10">
        <f>'[3]12.27'!BR45</f>
        <v>0</v>
      </c>
      <c r="BB8" s="10">
        <f>'[3]12.27'!BS45</f>
        <v>0</v>
      </c>
      <c r="BC8" s="10">
        <f>'[3]12.27'!BT45</f>
        <v>0</v>
      </c>
      <c r="BD8" s="14">
        <f>'[3]12.27'!BU45</f>
        <v>0</v>
      </c>
      <c r="BE8" s="14"/>
      <c r="BF8" s="13"/>
      <c r="BG8" s="13"/>
      <c r="BH8" s="14">
        <f>'[3]12.27'!BV45</f>
        <v>0</v>
      </c>
      <c r="BI8" s="14">
        <f>'[3]12.27'!BW45</f>
        <v>0</v>
      </c>
      <c r="BJ8" s="14">
        <f>'[3]12.27'!BX45</f>
        <v>0</v>
      </c>
      <c r="BK8" s="14">
        <f>'[3]12.27'!BY45</f>
        <v>0</v>
      </c>
      <c r="BL8" s="14">
        <f>'[3]12.27'!BZ45</f>
        <v>0</v>
      </c>
      <c r="BM8" s="14">
        <f>'[3]12.27'!CA45</f>
        <v>0</v>
      </c>
      <c r="BN8" s="14">
        <f>'[3]12.27'!CB45</f>
        <v>0</v>
      </c>
      <c r="BO8" s="14">
        <f>'[3]12.27'!CC45</f>
        <v>0</v>
      </c>
      <c r="BP8" s="14">
        <f>'[3]12.27'!CD45</f>
        <v>0</v>
      </c>
      <c r="BQ8" s="14">
        <f>'[3]12.27'!CE45</f>
        <v>0</v>
      </c>
      <c r="BR8" s="14">
        <f>'[3]12.27'!CF45</f>
        <v>0</v>
      </c>
      <c r="BS8" s="14">
        <f>'[3]12.27'!CG45</f>
        <v>0</v>
      </c>
      <c r="BT8" s="14">
        <f>'[3]12.27'!CH45</f>
        <v>0</v>
      </c>
      <c r="BU8" s="29">
        <f>'[3]12.27'!CI45</f>
        <v>0</v>
      </c>
      <c r="BV8" s="13">
        <f t="shared" si="6"/>
        <v>0</v>
      </c>
      <c r="BW8" s="13">
        <f t="shared" si="7"/>
        <v>0</v>
      </c>
      <c r="BX8" s="31">
        <f t="shared" si="8"/>
        <v>0</v>
      </c>
      <c r="BY8" s="32">
        <f t="shared" si="0"/>
        <v>0</v>
      </c>
      <c r="BZ8" s="32">
        <f t="shared" si="1"/>
        <v>0</v>
      </c>
      <c r="CA8" s="32">
        <f t="shared" si="2"/>
        <v>0</v>
      </c>
      <c r="CB8" s="32">
        <f t="shared" si="3"/>
        <v>0</v>
      </c>
      <c r="CC8" s="32">
        <f t="shared" si="4"/>
        <v>0</v>
      </c>
      <c r="CD8" s="32">
        <f t="shared" si="5"/>
        <v>0</v>
      </c>
    </row>
    <row r="9" ht="20.1" customHeight="1" spans="1:82">
      <c r="A9" s="10" t="str">
        <f>'[1]12.27'!BP46</f>
        <v>29×29 76×66 121"缎彩平纹</v>
      </c>
      <c r="B9" s="10" t="str">
        <f>'[1]12.27'!BQ46</f>
        <v>Zax-340</v>
      </c>
      <c r="C9" s="10">
        <f>'[1]12.27'!BR46</f>
        <v>0</v>
      </c>
      <c r="D9" s="13">
        <f>'[1]12.27'!BS46</f>
        <v>0</v>
      </c>
      <c r="E9" s="13">
        <f>'[1]12.27'!BT46</f>
        <v>0</v>
      </c>
      <c r="F9" s="13">
        <f>'[1]12.27'!BU46</f>
        <v>0</v>
      </c>
      <c r="G9" s="14"/>
      <c r="H9" s="13"/>
      <c r="I9" s="13"/>
      <c r="J9" s="13">
        <f>'[1]12.27'!BV46</f>
        <v>0</v>
      </c>
      <c r="K9" s="13"/>
      <c r="L9" s="13">
        <f>'[1]12.27'!BW46</f>
        <v>0</v>
      </c>
      <c r="M9" s="13">
        <f>'[1]12.27'!BX46</f>
        <v>0</v>
      </c>
      <c r="N9" s="14"/>
      <c r="O9" s="13"/>
      <c r="P9" s="13"/>
      <c r="Q9" s="13">
        <f>'[1]12.27'!BY46</f>
        <v>0</v>
      </c>
      <c r="R9" s="13">
        <f>'[1]12.27'!BZ46</f>
        <v>0</v>
      </c>
      <c r="S9" s="13">
        <f>'[1]12.27'!CA46</f>
        <v>0</v>
      </c>
      <c r="T9" s="13">
        <f>'[1]12.27'!CB46</f>
        <v>0</v>
      </c>
      <c r="U9" s="13">
        <f>'[1]12.27'!CC46</f>
        <v>0</v>
      </c>
      <c r="V9" s="13">
        <f>'[1]12.27'!CD46</f>
        <v>0</v>
      </c>
      <c r="W9" s="13" t="e">
        <f>'[1]12.27'!CE46</f>
        <v>#REF!</v>
      </c>
      <c r="X9" s="13">
        <f>'[1]12.27'!CF46</f>
        <v>0</v>
      </c>
      <c r="Y9" s="13">
        <f>'[1]12.27'!CG46</f>
        <v>0</v>
      </c>
      <c r="Z9" s="13" t="e">
        <f>'[1]12.27'!CH46</f>
        <v>#REF!</v>
      </c>
      <c r="AA9" s="13">
        <f>'[1]12.27'!CI46</f>
        <v>0</v>
      </c>
      <c r="AB9" s="13" t="str">
        <f>'[2]12.27'!BP46</f>
        <v>29×29 76×66 121"缎彩平纹</v>
      </c>
      <c r="AC9" s="13" t="str">
        <f>'[2]12.27'!BQ46</f>
        <v>Zax-340</v>
      </c>
      <c r="AD9" s="19">
        <f>'[2]12.27'!BR46</f>
        <v>0</v>
      </c>
      <c r="AE9" s="13">
        <f>'[2]12.27'!BS46</f>
        <v>0</v>
      </c>
      <c r="AF9" s="13">
        <f>'[2]12.27'!BT46</f>
        <v>0</v>
      </c>
      <c r="AG9" s="13">
        <f>'[2]12.27'!BU46</f>
        <v>0</v>
      </c>
      <c r="AH9" s="14"/>
      <c r="AI9" s="13"/>
      <c r="AJ9" s="13"/>
      <c r="AK9" s="13">
        <f>'[2]12.27'!BV46</f>
        <v>0</v>
      </c>
      <c r="AL9" s="13">
        <f>'[2]12.27'!BW46</f>
        <v>0</v>
      </c>
      <c r="AM9" s="13">
        <f>'[2]12.27'!BX46</f>
        <v>0</v>
      </c>
      <c r="AN9" s="13">
        <f>'[2]12.27'!BY46</f>
        <v>0</v>
      </c>
      <c r="AO9" s="13">
        <f>'[2]12.27'!BZ46</f>
        <v>0</v>
      </c>
      <c r="AP9" s="13">
        <f>'[2]12.27'!CA46</f>
        <v>0</v>
      </c>
      <c r="AQ9" s="13">
        <f>'[2]12.27'!CB46</f>
        <v>0</v>
      </c>
      <c r="AR9" s="13">
        <f>'[2]12.27'!CC46</f>
        <v>0</v>
      </c>
      <c r="AS9" s="13">
        <f>'[2]12.27'!CD46</f>
        <v>0</v>
      </c>
      <c r="AT9" s="13">
        <f>'[2]12.27'!CE46</f>
        <v>0</v>
      </c>
      <c r="AU9" s="13">
        <f>'[2]12.27'!CF46</f>
        <v>0</v>
      </c>
      <c r="AV9" s="13">
        <f>'[2]12.27'!CG46</f>
        <v>0</v>
      </c>
      <c r="AW9" s="13">
        <f>'[2]12.27'!CH46</f>
        <v>0</v>
      </c>
      <c r="AX9" s="13">
        <f>'[2]12.27'!CI46</f>
        <v>0</v>
      </c>
      <c r="AY9" s="10" t="str">
        <f>'[3]12.27'!BP46</f>
        <v>29×29 76×66 121"缎彩平纹</v>
      </c>
      <c r="AZ9" s="10" t="str">
        <f>'[3]12.27'!BQ46</f>
        <v>Zax-340</v>
      </c>
      <c r="BA9" s="10">
        <f>'[3]12.27'!BR46</f>
        <v>0</v>
      </c>
      <c r="BB9" s="10">
        <f>'[3]12.27'!BS46</f>
        <v>0</v>
      </c>
      <c r="BC9" s="10">
        <f>'[3]12.27'!BT46</f>
        <v>0</v>
      </c>
      <c r="BD9" s="14">
        <f>'[3]12.27'!BU46</f>
        <v>0</v>
      </c>
      <c r="BE9" s="14"/>
      <c r="BF9" s="13"/>
      <c r="BG9" s="13"/>
      <c r="BH9" s="14">
        <f>'[3]12.27'!BV46</f>
        <v>0</v>
      </c>
      <c r="BI9" s="14">
        <f>'[3]12.27'!BW46</f>
        <v>0</v>
      </c>
      <c r="BJ9" s="14">
        <f>'[3]12.27'!BX46</f>
        <v>0</v>
      </c>
      <c r="BK9" s="14">
        <f>'[3]12.27'!BY46</f>
        <v>0</v>
      </c>
      <c r="BL9" s="14">
        <f>'[3]12.27'!BZ46</f>
        <v>0</v>
      </c>
      <c r="BM9" s="14">
        <f>'[3]12.27'!CA46</f>
        <v>0</v>
      </c>
      <c r="BN9" s="14">
        <f>'[3]12.27'!CB46</f>
        <v>0</v>
      </c>
      <c r="BO9" s="14">
        <f>'[3]12.27'!CC46</f>
        <v>0</v>
      </c>
      <c r="BP9" s="14">
        <f>'[3]12.27'!CD46</f>
        <v>0</v>
      </c>
      <c r="BQ9" s="14">
        <f>'[3]12.27'!CE46</f>
        <v>0</v>
      </c>
      <c r="BR9" s="14">
        <f>'[3]12.27'!CF46</f>
        <v>0</v>
      </c>
      <c r="BS9" s="14">
        <f>'[3]12.27'!CG46</f>
        <v>0</v>
      </c>
      <c r="BT9" s="14">
        <f>'[3]12.27'!CH46</f>
        <v>0</v>
      </c>
      <c r="BU9" s="29">
        <f>'[3]12.27'!CI46</f>
        <v>0</v>
      </c>
      <c r="BV9" s="13">
        <f t="shared" si="6"/>
        <v>0</v>
      </c>
      <c r="BW9" s="13">
        <f t="shared" si="7"/>
        <v>0</v>
      </c>
      <c r="BX9" s="31">
        <f t="shared" si="8"/>
        <v>0</v>
      </c>
      <c r="BY9" s="32">
        <f t="shared" si="0"/>
        <v>0</v>
      </c>
      <c r="BZ9" s="32">
        <f t="shared" si="1"/>
        <v>0</v>
      </c>
      <c r="CA9" s="32">
        <f t="shared" si="2"/>
        <v>0</v>
      </c>
      <c r="CB9" s="32">
        <f t="shared" si="3"/>
        <v>0</v>
      </c>
      <c r="CC9" s="32">
        <f t="shared" si="4"/>
        <v>0</v>
      </c>
      <c r="CD9" s="32">
        <f t="shared" si="5"/>
        <v>0</v>
      </c>
    </row>
    <row r="10" ht="20.1" customHeight="1" spans="1:82">
      <c r="A10" s="10" t="str">
        <f>'[1]12.27'!BP49</f>
        <v>合             计</v>
      </c>
      <c r="B10" s="10" t="str">
        <f>'[1]12.27'!BQ49</f>
        <v>织二北</v>
      </c>
      <c r="C10" s="10">
        <f>'[1]12.27'!BR49</f>
        <v>102</v>
      </c>
      <c r="D10" s="13">
        <f>'[1]12.27'!BS49</f>
        <v>731.5</v>
      </c>
      <c r="E10" s="13">
        <f>'[1]12.27'!BT49</f>
        <v>33.5</v>
      </c>
      <c r="F10" s="13">
        <f>'[1]12.27'!BU49</f>
        <v>9030.94422928628</v>
      </c>
      <c r="G10" s="14"/>
      <c r="H10" s="13"/>
      <c r="I10" s="13"/>
      <c r="J10" s="13">
        <f>'[1]12.27'!BV49</f>
        <v>71.0371015321538</v>
      </c>
      <c r="K10" s="13"/>
      <c r="L10" s="13">
        <f>'[1]12.27'!BW49</f>
        <v>731.5</v>
      </c>
      <c r="M10" s="13">
        <f>'[1]12.27'!BX49</f>
        <v>9030.94422928628</v>
      </c>
      <c r="N10" s="14"/>
      <c r="O10" s="13"/>
      <c r="P10" s="13"/>
      <c r="Q10" s="13">
        <f>'[1]12.27'!BY49</f>
        <v>71.0371015321538</v>
      </c>
      <c r="R10" s="13">
        <f>'[1]12.27'!BZ49</f>
        <v>0</v>
      </c>
      <c r="S10" s="13">
        <f>'[1]12.27'!CA49</f>
        <v>0</v>
      </c>
      <c r="T10" s="13">
        <f>'[1]12.27'!CB49</f>
        <v>0</v>
      </c>
      <c r="U10" s="13">
        <f>'[1]12.27'!CC49</f>
        <v>0</v>
      </c>
      <c r="V10" s="13">
        <f>'[1]12.27'!CD49</f>
        <v>208</v>
      </c>
      <c r="W10" s="13" t="e">
        <f>'[1]12.27'!CE49</f>
        <v>#REF!</v>
      </c>
      <c r="X10" s="13">
        <f>'[1]12.27'!CF49</f>
        <v>217</v>
      </c>
      <c r="Y10" s="13">
        <f>'[1]12.27'!CG49</f>
        <v>21</v>
      </c>
      <c r="Z10" s="13" t="e">
        <f>'[1]12.27'!CH49</f>
        <v>#REF!</v>
      </c>
      <c r="AA10" s="13">
        <f>'[1]12.27'!CI49</f>
        <v>22</v>
      </c>
      <c r="AB10" s="13" t="str">
        <f>'[2]12.27'!BP49</f>
        <v>合             计</v>
      </c>
      <c r="AC10" s="13" t="str">
        <f>'[2]12.27'!BQ49</f>
        <v>织二北</v>
      </c>
      <c r="AD10" s="19">
        <f>'[2]12.27'!BR49</f>
        <v>102</v>
      </c>
      <c r="AE10" s="13">
        <f>'[2]12.27'!BS49</f>
        <v>724</v>
      </c>
      <c r="AF10" s="13">
        <f>'[2]12.27'!BT49</f>
        <v>41</v>
      </c>
      <c r="AG10" s="13">
        <f>'[2]12.27'!BU49</f>
        <v>9110.91994259393</v>
      </c>
      <c r="AH10" s="14"/>
      <c r="AI10" s="13"/>
      <c r="AJ10" s="13"/>
      <c r="AK10" s="13">
        <f>'[2]12.27'!BV49</f>
        <v>71.6288544139117</v>
      </c>
      <c r="AL10" s="13">
        <f>'[2]12.27'!BW49</f>
        <v>724</v>
      </c>
      <c r="AM10" s="13">
        <f>'[2]12.27'!BX49</f>
        <v>9110.91994259393</v>
      </c>
      <c r="AN10" s="13">
        <f>'[2]12.27'!BY49</f>
        <v>71.6288544139117</v>
      </c>
      <c r="AO10" s="13">
        <f>'[2]12.27'!BZ49</f>
        <v>0</v>
      </c>
      <c r="AP10" s="13">
        <f>'[2]12.27'!CA49</f>
        <v>0</v>
      </c>
      <c r="AQ10" s="13">
        <f>'[2]12.27'!CB49</f>
        <v>0</v>
      </c>
      <c r="AR10" s="13">
        <f>'[2]12.27'!CC49</f>
        <v>0</v>
      </c>
      <c r="AS10" s="13">
        <f>'[2]12.27'!CD49</f>
        <v>280</v>
      </c>
      <c r="AT10" s="13">
        <f>'[2]12.27'!CE49</f>
        <v>0</v>
      </c>
      <c r="AU10" s="13">
        <f>'[2]12.27'!CF49</f>
        <v>280</v>
      </c>
      <c r="AV10" s="13">
        <f>'[2]12.27'!CG49</f>
        <v>26</v>
      </c>
      <c r="AW10" s="13">
        <f>'[2]12.27'!CH49</f>
        <v>0</v>
      </c>
      <c r="AX10" s="13">
        <f>'[2]12.27'!CI49</f>
        <v>26</v>
      </c>
      <c r="AY10" s="10" t="str">
        <f>'[3]12.27'!BP49</f>
        <v>合             计</v>
      </c>
      <c r="AZ10" s="10" t="str">
        <f>'[3]12.27'!BQ49</f>
        <v>织二北</v>
      </c>
      <c r="BA10" s="10">
        <f>'[3]12.27'!BR49</f>
        <v>102</v>
      </c>
      <c r="BB10" s="10">
        <f>'[3]12.27'!BS49</f>
        <v>733.5</v>
      </c>
      <c r="BC10" s="10">
        <f>'[3]12.27'!BT49</f>
        <v>31.5</v>
      </c>
      <c r="BD10" s="14">
        <f>'[3]12.27'!BU49</f>
        <v>9327.6779160788</v>
      </c>
      <c r="BE10" s="14"/>
      <c r="BF10" s="13"/>
      <c r="BG10" s="13"/>
      <c r="BH10" s="14">
        <f>'[3]12.27'!BV49</f>
        <v>73.3329770956638</v>
      </c>
      <c r="BI10" s="14">
        <f>'[3]12.27'!BW49</f>
        <v>733.5</v>
      </c>
      <c r="BJ10" s="14">
        <f>'[3]12.27'!BX49</f>
        <v>9327.6779160788</v>
      </c>
      <c r="BK10" s="14">
        <f>'[3]12.27'!BY49</f>
        <v>73.3329770956638</v>
      </c>
      <c r="BL10" s="14">
        <f>'[3]12.27'!BZ49</f>
        <v>0</v>
      </c>
      <c r="BM10" s="14">
        <f>'[3]12.27'!CA49</f>
        <v>0</v>
      </c>
      <c r="BN10" s="14">
        <f>'[3]12.27'!CB49</f>
        <v>0</v>
      </c>
      <c r="BO10" s="14">
        <f>'[3]12.27'!CC49</f>
        <v>0</v>
      </c>
      <c r="BP10" s="14">
        <f>'[3]12.27'!CD49</f>
        <v>185</v>
      </c>
      <c r="BQ10" s="14">
        <f>'[3]12.27'!CE49</f>
        <v>0</v>
      </c>
      <c r="BR10" s="14">
        <f>'[3]12.27'!CF49</f>
        <v>185</v>
      </c>
      <c r="BS10" s="14">
        <f>'[3]12.27'!CG49</f>
        <v>19</v>
      </c>
      <c r="BT10" s="14">
        <f>'[3]12.27'!CH49</f>
        <v>0</v>
      </c>
      <c r="BU10" s="29">
        <f>'[3]12.27'!CI49</f>
        <v>19</v>
      </c>
      <c r="BV10" s="13">
        <f t="shared" si="6"/>
        <v>33.5</v>
      </c>
      <c r="BW10" s="13">
        <f t="shared" si="7"/>
        <v>41</v>
      </c>
      <c r="BX10" s="31">
        <f t="shared" si="8"/>
        <v>31.5</v>
      </c>
      <c r="BY10" s="32">
        <f t="shared" si="0"/>
        <v>816</v>
      </c>
      <c r="BZ10" s="32">
        <f t="shared" si="1"/>
        <v>816</v>
      </c>
      <c r="CA10" s="32">
        <f t="shared" si="2"/>
        <v>816</v>
      </c>
      <c r="CB10" s="32">
        <f t="shared" si="3"/>
        <v>782.5</v>
      </c>
      <c r="CC10" s="32">
        <f t="shared" si="4"/>
        <v>775</v>
      </c>
      <c r="CD10" s="32">
        <f t="shared" si="5"/>
        <v>784.5</v>
      </c>
    </row>
    <row r="11" ht="20.1" customHeight="1" spans="1:82">
      <c r="A11" s="10" t="str">
        <f>'[1]12.27'!BP79</f>
        <v>CVC32/2×32/2 100×53 63"防静电格-4</v>
      </c>
      <c r="B11" s="10" t="str">
        <f>'[1]12.27'!BQ79</f>
        <v>Plus-190</v>
      </c>
      <c r="C11" s="10">
        <f>'[1]12.27'!BR79</f>
        <v>0</v>
      </c>
      <c r="D11" s="13">
        <f>'[1]12.27'!BS79</f>
        <v>0</v>
      </c>
      <c r="E11" s="13">
        <f>'[1]12.27'!BT79</f>
        <v>0</v>
      </c>
      <c r="F11" s="13">
        <f>'[1]12.27'!BU79</f>
        <v>0</v>
      </c>
      <c r="G11" s="14"/>
      <c r="H11" s="13"/>
      <c r="I11" s="13"/>
      <c r="J11" s="13">
        <f>'[1]12.27'!BV79</f>
        <v>0</v>
      </c>
      <c r="K11" s="13"/>
      <c r="L11" s="13">
        <f>'[1]12.27'!BW79</f>
        <v>0</v>
      </c>
      <c r="M11" s="13">
        <f>'[1]12.27'!BX79</f>
        <v>0</v>
      </c>
      <c r="N11" s="14"/>
      <c r="O11" s="13"/>
      <c r="P11" s="13"/>
      <c r="Q11" s="13">
        <f>'[1]12.27'!BY79</f>
        <v>0</v>
      </c>
      <c r="R11" s="13">
        <f>'[1]12.27'!BZ79</f>
        <v>0</v>
      </c>
      <c r="S11" s="13">
        <f>'[1]12.27'!CA79</f>
        <v>0</v>
      </c>
      <c r="T11" s="13">
        <f>'[1]12.27'!CB79</f>
        <v>0</v>
      </c>
      <c r="U11" s="13">
        <f>'[1]12.27'!CC79</f>
        <v>0</v>
      </c>
      <c r="V11" s="13">
        <f>'[1]12.27'!CD79</f>
        <v>0</v>
      </c>
      <c r="W11" s="13" t="e">
        <f>'[1]12.27'!CE79</f>
        <v>#REF!</v>
      </c>
      <c r="X11" s="13">
        <f>'[1]12.27'!CF79</f>
        <v>0</v>
      </c>
      <c r="Y11" s="13">
        <f>'[1]12.27'!CG79</f>
        <v>0</v>
      </c>
      <c r="Z11" s="13" t="e">
        <f>'[1]12.27'!CH79</f>
        <v>#REF!</v>
      </c>
      <c r="AA11" s="13">
        <f>'[1]12.27'!CI79</f>
        <v>0</v>
      </c>
      <c r="AB11" s="13" t="str">
        <f>'[2]12.27'!BP79</f>
        <v>CVC32/2×32/2 100×53 63"防静电格-4</v>
      </c>
      <c r="AC11" s="13" t="str">
        <f>'[2]12.27'!BQ79</f>
        <v>Plus-190</v>
      </c>
      <c r="AD11" s="19">
        <f>'[2]12.27'!BR79</f>
        <v>0</v>
      </c>
      <c r="AE11" s="13">
        <f>'[2]12.27'!BS79</f>
        <v>0</v>
      </c>
      <c r="AF11" s="13">
        <f>'[2]12.27'!BT79</f>
        <v>0</v>
      </c>
      <c r="AG11" s="13">
        <f>'[2]12.27'!BU79</f>
        <v>0</v>
      </c>
      <c r="AH11" s="14"/>
      <c r="AI11" s="13"/>
      <c r="AJ11" s="13"/>
      <c r="AK11" s="13">
        <f>'[2]12.27'!BV79</f>
        <v>0</v>
      </c>
      <c r="AL11" s="13">
        <f>'[2]12.27'!BW79</f>
        <v>0</v>
      </c>
      <c r="AM11" s="13">
        <f>'[2]12.27'!BX79</f>
        <v>0</v>
      </c>
      <c r="AN11" s="13">
        <f>'[2]12.27'!BY79</f>
        <v>0</v>
      </c>
      <c r="AO11" s="13">
        <f>'[2]12.27'!BZ79</f>
        <v>0</v>
      </c>
      <c r="AP11" s="13">
        <f>'[2]12.27'!CA79</f>
        <v>0</v>
      </c>
      <c r="AQ11" s="13">
        <f>'[2]12.27'!CB79</f>
        <v>0</v>
      </c>
      <c r="AR11" s="13">
        <f>'[2]12.27'!CC79</f>
        <v>0</v>
      </c>
      <c r="AS11" s="13">
        <f>'[2]12.27'!CD79</f>
        <v>0</v>
      </c>
      <c r="AT11" s="13">
        <f>'[2]12.27'!CE79</f>
        <v>0</v>
      </c>
      <c r="AU11" s="13">
        <f>'[2]12.27'!CF79</f>
        <v>0</v>
      </c>
      <c r="AV11" s="13">
        <f>'[2]12.27'!CG79</f>
        <v>0</v>
      </c>
      <c r="AW11" s="13">
        <f>'[2]12.27'!CH79</f>
        <v>0</v>
      </c>
      <c r="AX11" s="13">
        <f>'[2]12.27'!CI79</f>
        <v>0</v>
      </c>
      <c r="AY11" s="10" t="str">
        <f>'[3]12.27'!BP79</f>
        <v>CVC32/2×32/2 100×53 63"防静电格-4</v>
      </c>
      <c r="AZ11" s="10" t="str">
        <f>'[3]12.27'!BQ79</f>
        <v>Plus-190</v>
      </c>
      <c r="BA11" s="10">
        <f>'[3]12.27'!BR79</f>
        <v>0</v>
      </c>
      <c r="BB11" s="10">
        <f>'[3]12.27'!BS79</f>
        <v>0</v>
      </c>
      <c r="BC11" s="10">
        <f>'[3]12.27'!BT79</f>
        <v>0</v>
      </c>
      <c r="BD11" s="14">
        <f>'[3]12.27'!BU79</f>
        <v>0</v>
      </c>
      <c r="BE11" s="14"/>
      <c r="BF11" s="13"/>
      <c r="BG11" s="13"/>
      <c r="BH11" s="14">
        <f>'[3]12.27'!BV79</f>
        <v>0</v>
      </c>
      <c r="BI11" s="14">
        <f>'[3]12.27'!BW79</f>
        <v>0</v>
      </c>
      <c r="BJ11" s="14">
        <f>'[3]12.27'!BX79</f>
        <v>0</v>
      </c>
      <c r="BK11" s="14">
        <f>'[3]12.27'!BY79</f>
        <v>0</v>
      </c>
      <c r="BL11" s="14">
        <f>'[3]12.27'!BZ79</f>
        <v>0</v>
      </c>
      <c r="BM11" s="14">
        <f>'[3]12.27'!CA79</f>
        <v>0</v>
      </c>
      <c r="BN11" s="14">
        <f>'[3]12.27'!CB79</f>
        <v>0</v>
      </c>
      <c r="BO11" s="14">
        <f>'[3]12.27'!CC79</f>
        <v>0</v>
      </c>
      <c r="BP11" s="14">
        <f>'[3]12.27'!CD79</f>
        <v>0</v>
      </c>
      <c r="BQ11" s="14">
        <f>'[3]12.27'!CE79</f>
        <v>0</v>
      </c>
      <c r="BR11" s="14">
        <f>'[3]12.27'!CF79</f>
        <v>0</v>
      </c>
      <c r="BS11" s="14">
        <f>'[3]12.27'!CG79</f>
        <v>0</v>
      </c>
      <c r="BT11" s="14">
        <f>'[3]12.27'!CH79</f>
        <v>0</v>
      </c>
      <c r="BU11" s="29">
        <f>'[3]12.27'!CI79</f>
        <v>0</v>
      </c>
      <c r="BV11" s="13">
        <f t="shared" ref="BV11:BV18" si="9">E11</f>
        <v>0</v>
      </c>
      <c r="BW11" s="13">
        <f t="shared" ref="BW11:BW18" si="10">AF11</f>
        <v>0</v>
      </c>
      <c r="BX11" s="31">
        <f t="shared" ref="BX11:BX18" si="11">BC11</f>
        <v>0</v>
      </c>
      <c r="BY11" s="32">
        <f t="shared" si="0"/>
        <v>0</v>
      </c>
      <c r="BZ11" s="32">
        <f t="shared" si="1"/>
        <v>0</v>
      </c>
      <c r="CA11" s="32">
        <f t="shared" si="2"/>
        <v>0</v>
      </c>
      <c r="CB11" s="32">
        <f t="shared" ref="CB11:CB18" si="12">BY11-BV11</f>
        <v>0</v>
      </c>
      <c r="CC11" s="32">
        <f t="shared" ref="CC11:CC18" si="13">BZ11-BW11</f>
        <v>0</v>
      </c>
      <c r="CD11" s="32">
        <f t="shared" ref="CD11:CD18" si="14">CA11-BX11</f>
        <v>0</v>
      </c>
    </row>
    <row r="12" ht="20.1" customHeight="1" spans="1:82">
      <c r="A12" s="10" t="str">
        <f>'[1]12.27'!BP82</f>
        <v>T/C32×32 130×70 63"2/1碳黑1.0镶嵌CS18-2-1</v>
      </c>
      <c r="B12" s="10" t="str">
        <f>'[1]12.27'!BQ82</f>
        <v>Plus-190</v>
      </c>
      <c r="C12" s="10">
        <f>'[1]12.27'!BR82</f>
        <v>0</v>
      </c>
      <c r="D12" s="13">
        <f>'[1]12.27'!BS82</f>
        <v>0</v>
      </c>
      <c r="E12" s="13">
        <f>'[1]12.27'!BT82</f>
        <v>0</v>
      </c>
      <c r="F12" s="13">
        <f>'[1]12.27'!BU82</f>
        <v>0</v>
      </c>
      <c r="G12" s="14"/>
      <c r="H12" s="13"/>
      <c r="I12" s="13"/>
      <c r="J12" s="13">
        <f>'[1]12.27'!BV82</f>
        <v>0</v>
      </c>
      <c r="K12" s="13"/>
      <c r="L12" s="13">
        <f>'[1]12.27'!BW82</f>
        <v>0</v>
      </c>
      <c r="M12" s="13">
        <f>'[1]12.27'!BX82</f>
        <v>0</v>
      </c>
      <c r="N12" s="14"/>
      <c r="O12" s="13"/>
      <c r="P12" s="13"/>
      <c r="Q12" s="13">
        <f>'[1]12.27'!BY82</f>
        <v>0</v>
      </c>
      <c r="R12" s="13">
        <f>'[1]12.27'!BZ82</f>
        <v>0</v>
      </c>
      <c r="S12" s="13">
        <f>'[1]12.27'!CA82</f>
        <v>0</v>
      </c>
      <c r="T12" s="13">
        <f>'[1]12.27'!CB82</f>
        <v>0</v>
      </c>
      <c r="U12" s="13">
        <f>'[1]12.27'!CC82</f>
        <v>0</v>
      </c>
      <c r="V12" s="13">
        <f>'[1]12.27'!CD82</f>
        <v>0</v>
      </c>
      <c r="W12" s="13" t="e">
        <f>'[1]12.27'!CE82</f>
        <v>#REF!</v>
      </c>
      <c r="X12" s="13">
        <f>'[1]12.27'!CF82</f>
        <v>0</v>
      </c>
      <c r="Y12" s="13">
        <f>'[1]12.27'!CG82</f>
        <v>0</v>
      </c>
      <c r="Z12" s="13" t="e">
        <f>'[1]12.27'!CH82</f>
        <v>#REF!</v>
      </c>
      <c r="AA12" s="13">
        <f>'[1]12.27'!CI82</f>
        <v>0</v>
      </c>
      <c r="AB12" s="13" t="str">
        <f>'[2]12.27'!BP82</f>
        <v>T/C32×32 130×70 63"2/1碳黑1.0镶嵌CS18-2-1</v>
      </c>
      <c r="AC12" s="13" t="str">
        <f>'[2]12.27'!BQ82</f>
        <v>Plus-190</v>
      </c>
      <c r="AD12" s="19">
        <f>'[2]12.27'!BR82</f>
        <v>0</v>
      </c>
      <c r="AE12" s="13">
        <f>'[2]12.27'!BS82</f>
        <v>0</v>
      </c>
      <c r="AF12" s="13">
        <f>'[2]12.27'!BT82</f>
        <v>0</v>
      </c>
      <c r="AG12" s="13">
        <f>'[2]12.27'!BU82</f>
        <v>0</v>
      </c>
      <c r="AH12" s="14"/>
      <c r="AI12" s="13"/>
      <c r="AJ12" s="13"/>
      <c r="AK12" s="13">
        <f>'[2]12.27'!BV82</f>
        <v>0</v>
      </c>
      <c r="AL12" s="13">
        <f>'[2]12.27'!BW82</f>
        <v>0</v>
      </c>
      <c r="AM12" s="13">
        <f>'[2]12.27'!BX82</f>
        <v>0</v>
      </c>
      <c r="AN12" s="13">
        <f>'[2]12.27'!BY82</f>
        <v>0</v>
      </c>
      <c r="AO12" s="13">
        <f>'[2]12.27'!BZ82</f>
        <v>0</v>
      </c>
      <c r="AP12" s="13">
        <f>'[2]12.27'!CA82</f>
        <v>0</v>
      </c>
      <c r="AQ12" s="13">
        <f>'[2]12.27'!CB82</f>
        <v>0</v>
      </c>
      <c r="AR12" s="13">
        <f>'[2]12.27'!CC82</f>
        <v>0</v>
      </c>
      <c r="AS12" s="13">
        <f>'[2]12.27'!CD82</f>
        <v>0</v>
      </c>
      <c r="AT12" s="13">
        <f>'[2]12.27'!CE82</f>
        <v>0</v>
      </c>
      <c r="AU12" s="13">
        <f>'[2]12.27'!CF82</f>
        <v>0</v>
      </c>
      <c r="AV12" s="13">
        <f>'[2]12.27'!CG82</f>
        <v>0</v>
      </c>
      <c r="AW12" s="13">
        <f>'[2]12.27'!CH82</f>
        <v>0</v>
      </c>
      <c r="AX12" s="13">
        <f>'[2]12.27'!CI82</f>
        <v>0</v>
      </c>
      <c r="AY12" s="10" t="str">
        <f>'[3]12.27'!BP82</f>
        <v>T/C32×32 130×70 63"2/1碳黑1.0镶嵌CS18-2-1</v>
      </c>
      <c r="AZ12" s="10" t="str">
        <f>'[3]12.27'!BQ82</f>
        <v>Plus-190</v>
      </c>
      <c r="BA12" s="10">
        <f>'[3]12.27'!BR82</f>
        <v>0</v>
      </c>
      <c r="BB12" s="10">
        <f>'[3]12.27'!BS82</f>
        <v>0</v>
      </c>
      <c r="BC12" s="10">
        <f>'[3]12.27'!BT82</f>
        <v>0</v>
      </c>
      <c r="BD12" s="14">
        <f>'[3]12.27'!BU82</f>
        <v>0</v>
      </c>
      <c r="BE12" s="14"/>
      <c r="BF12" s="13"/>
      <c r="BG12" s="13"/>
      <c r="BH12" s="14">
        <f>'[3]12.27'!BV82</f>
        <v>0</v>
      </c>
      <c r="BI12" s="14">
        <f>'[3]12.27'!BW82</f>
        <v>0</v>
      </c>
      <c r="BJ12" s="14">
        <f>'[3]12.27'!BX82</f>
        <v>0</v>
      </c>
      <c r="BK12" s="14">
        <f>'[3]12.27'!BY82</f>
        <v>0</v>
      </c>
      <c r="BL12" s="14">
        <f>'[3]12.27'!BZ82</f>
        <v>0</v>
      </c>
      <c r="BM12" s="14">
        <f>'[3]12.27'!CA82</f>
        <v>0</v>
      </c>
      <c r="BN12" s="14">
        <f>'[3]12.27'!CB82</f>
        <v>0</v>
      </c>
      <c r="BO12" s="14">
        <f>'[3]12.27'!CC82</f>
        <v>0</v>
      </c>
      <c r="BP12" s="14">
        <f>'[3]12.27'!CD82</f>
        <v>0</v>
      </c>
      <c r="BQ12" s="14">
        <f>'[3]12.27'!CE82</f>
        <v>0</v>
      </c>
      <c r="BR12" s="14">
        <f>'[3]12.27'!CF82</f>
        <v>0</v>
      </c>
      <c r="BS12" s="14">
        <f>'[3]12.27'!CG82</f>
        <v>0</v>
      </c>
      <c r="BT12" s="14">
        <f>'[3]12.27'!CH82</f>
        <v>0</v>
      </c>
      <c r="BU12" s="29">
        <f>'[3]12.27'!CI82</f>
        <v>0</v>
      </c>
      <c r="BV12" s="13">
        <f t="shared" si="9"/>
        <v>0</v>
      </c>
      <c r="BW12" s="13">
        <f t="shared" si="10"/>
        <v>0</v>
      </c>
      <c r="BX12" s="31">
        <f t="shared" si="11"/>
        <v>0</v>
      </c>
      <c r="BY12" s="32">
        <f t="shared" si="0"/>
        <v>0</v>
      </c>
      <c r="BZ12" s="32">
        <f t="shared" si="1"/>
        <v>0</v>
      </c>
      <c r="CA12" s="32">
        <f t="shared" si="2"/>
        <v>0</v>
      </c>
      <c r="CB12" s="32">
        <f t="shared" si="12"/>
        <v>0</v>
      </c>
      <c r="CC12" s="32">
        <f t="shared" si="13"/>
        <v>0</v>
      </c>
      <c r="CD12" s="32">
        <f t="shared" si="14"/>
        <v>0</v>
      </c>
    </row>
    <row r="13" ht="20.1" customHeight="1" spans="1:82">
      <c r="A13" s="10" t="str">
        <f>'[1]12.27'!BP84</f>
        <v>J50×50 140×96 64"双层布</v>
      </c>
      <c r="B13" s="10" t="str">
        <f>'[1]12.27'!BQ84</f>
        <v>Plus-190</v>
      </c>
      <c r="C13" s="10">
        <f>'[1]12.27'!BR84</f>
        <v>2</v>
      </c>
      <c r="D13" s="13">
        <f>'[1]12.27'!BS84</f>
        <v>15</v>
      </c>
      <c r="E13" s="13">
        <f>'[1]12.27'!BT84</f>
        <v>0</v>
      </c>
      <c r="F13" s="13">
        <f>'[1]12.27'!BU84</f>
        <v>153.82875</v>
      </c>
      <c r="G13" s="14"/>
      <c r="H13" s="13"/>
      <c r="I13" s="13"/>
      <c r="J13" s="13">
        <f>'[1]12.27'!BV84</f>
        <v>80.75</v>
      </c>
      <c r="K13" s="13"/>
      <c r="L13" s="13">
        <f>'[1]12.27'!BW84</f>
        <v>15</v>
      </c>
      <c r="M13" s="13">
        <f>'[1]12.27'!BX84</f>
        <v>153.82875</v>
      </c>
      <c r="N13" s="14"/>
      <c r="O13" s="13"/>
      <c r="P13" s="13"/>
      <c r="Q13" s="13">
        <f>'[1]12.27'!BY84</f>
        <v>80.75</v>
      </c>
      <c r="R13" s="13">
        <f>'[1]12.27'!BZ84</f>
        <v>0</v>
      </c>
      <c r="S13" s="13">
        <f>'[1]12.27'!CA84</f>
        <v>0</v>
      </c>
      <c r="T13" s="13">
        <f>'[1]12.27'!CB84</f>
        <v>0</v>
      </c>
      <c r="U13" s="13">
        <f>'[1]12.27'!CC84</f>
        <v>0</v>
      </c>
      <c r="V13" s="13">
        <f>'[1]12.27'!CD84</f>
        <v>9</v>
      </c>
      <c r="W13" s="13" t="e">
        <f>'[1]12.27'!CE84</f>
        <v>#REF!</v>
      </c>
      <c r="X13" s="13">
        <f>'[1]12.27'!CF84</f>
        <v>9</v>
      </c>
      <c r="Y13" s="13">
        <f>'[1]12.27'!CG84</f>
        <v>1</v>
      </c>
      <c r="Z13" s="13" t="e">
        <f>'[1]12.27'!CH84</f>
        <v>#REF!</v>
      </c>
      <c r="AA13" s="13">
        <f>'[1]12.27'!CI84</f>
        <v>1</v>
      </c>
      <c r="AB13" s="13" t="str">
        <f>'[2]12.27'!BP84</f>
        <v>J50×50 140×96 64"双层布</v>
      </c>
      <c r="AC13" s="13" t="str">
        <f>'[2]12.27'!BQ84</f>
        <v>Plus-190</v>
      </c>
      <c r="AD13" s="19">
        <f>'[2]12.27'!BR84</f>
        <v>2</v>
      </c>
      <c r="AE13" s="13">
        <f>'[2]12.27'!BS84</f>
        <v>15</v>
      </c>
      <c r="AF13" s="13">
        <f>'[2]12.27'!BT84</f>
        <v>0</v>
      </c>
      <c r="AG13" s="13">
        <f>'[2]12.27'!BU84</f>
        <v>137.424583333333</v>
      </c>
      <c r="AH13" s="14"/>
      <c r="AI13" s="13"/>
      <c r="AJ13" s="13"/>
      <c r="AK13" s="13">
        <f>'[2]12.27'!BV84</f>
        <v>72.1388888888889</v>
      </c>
      <c r="AL13" s="13">
        <f>'[2]12.27'!BW84</f>
        <v>15</v>
      </c>
      <c r="AM13" s="13">
        <f>'[2]12.27'!BX84</f>
        <v>137.424583333333</v>
      </c>
      <c r="AN13" s="13">
        <f>'[2]12.27'!BY84</f>
        <v>72.1388888888889</v>
      </c>
      <c r="AO13" s="13">
        <f>'[2]12.27'!BZ84</f>
        <v>0</v>
      </c>
      <c r="AP13" s="13">
        <f>'[2]12.27'!CA84</f>
        <v>0</v>
      </c>
      <c r="AQ13" s="13">
        <f>'[2]12.27'!CB84</f>
        <v>0</v>
      </c>
      <c r="AR13" s="13">
        <f>'[2]12.27'!CC84</f>
        <v>0</v>
      </c>
      <c r="AS13" s="13">
        <f>'[2]12.27'!CD84</f>
        <v>0</v>
      </c>
      <c r="AT13" s="13">
        <f>'[2]12.27'!CE84</f>
        <v>0</v>
      </c>
      <c r="AU13" s="13">
        <f>'[2]12.27'!CF84</f>
        <v>0</v>
      </c>
      <c r="AV13" s="13">
        <f>'[2]12.27'!CG84</f>
        <v>0</v>
      </c>
      <c r="AW13" s="13">
        <f>'[2]12.27'!CH84</f>
        <v>0</v>
      </c>
      <c r="AX13" s="13">
        <f>'[2]12.27'!CI84</f>
        <v>0</v>
      </c>
      <c r="AY13" s="10" t="str">
        <f>'[3]12.27'!BP84</f>
        <v>J50×50 140×96 64"双层布</v>
      </c>
      <c r="AZ13" s="10" t="str">
        <f>'[3]12.27'!BQ84</f>
        <v>Plus-190</v>
      </c>
      <c r="BA13" s="10">
        <f>'[3]12.27'!BR84</f>
        <v>2</v>
      </c>
      <c r="BB13" s="10">
        <f>'[3]12.27'!BS84</f>
        <v>15</v>
      </c>
      <c r="BC13" s="10">
        <f>'[3]12.27'!BT84</f>
        <v>0</v>
      </c>
      <c r="BD13" s="14">
        <f>'[3]12.27'!BU84</f>
        <v>149.436666666667</v>
      </c>
      <c r="BE13" s="14"/>
      <c r="BF13" s="13"/>
      <c r="BG13" s="13"/>
      <c r="BH13" s="14">
        <f>'[3]12.27'!BV84</f>
        <v>78.4444444444444</v>
      </c>
      <c r="BI13" s="14">
        <f>'[3]12.27'!BW84</f>
        <v>15</v>
      </c>
      <c r="BJ13" s="14">
        <f>'[3]12.27'!BX84</f>
        <v>149.436666666667</v>
      </c>
      <c r="BK13" s="14">
        <f>'[3]12.27'!BY84</f>
        <v>78.4444444444444</v>
      </c>
      <c r="BL13" s="14">
        <f>'[3]12.27'!BZ84</f>
        <v>0</v>
      </c>
      <c r="BM13" s="14">
        <f>'[3]12.27'!CA84</f>
        <v>0</v>
      </c>
      <c r="BN13" s="14">
        <f>'[3]12.27'!CB84</f>
        <v>0</v>
      </c>
      <c r="BO13" s="14">
        <f>'[3]12.27'!CC84</f>
        <v>0</v>
      </c>
      <c r="BP13" s="14">
        <f>'[3]12.27'!CD84</f>
        <v>0</v>
      </c>
      <c r="BQ13" s="14">
        <f>'[3]12.27'!CE84</f>
        <v>0</v>
      </c>
      <c r="BR13" s="14">
        <f>'[3]12.27'!CF84</f>
        <v>0</v>
      </c>
      <c r="BS13" s="14">
        <f>'[3]12.27'!CG84</f>
        <v>0</v>
      </c>
      <c r="BT13" s="14">
        <f>'[3]12.27'!CH84</f>
        <v>0</v>
      </c>
      <c r="BU13" s="29">
        <f>'[3]12.27'!CI84</f>
        <v>0</v>
      </c>
      <c r="BV13" s="13">
        <f t="shared" si="9"/>
        <v>0</v>
      </c>
      <c r="BW13" s="13">
        <f t="shared" si="10"/>
        <v>0</v>
      </c>
      <c r="BX13" s="31">
        <f t="shared" si="11"/>
        <v>0</v>
      </c>
      <c r="BY13" s="32">
        <f t="shared" si="0"/>
        <v>16</v>
      </c>
      <c r="BZ13" s="32">
        <f t="shared" si="1"/>
        <v>16</v>
      </c>
      <c r="CA13" s="32">
        <f t="shared" si="2"/>
        <v>16</v>
      </c>
      <c r="CB13" s="32">
        <f t="shared" si="12"/>
        <v>16</v>
      </c>
      <c r="CC13" s="32">
        <f t="shared" si="13"/>
        <v>16</v>
      </c>
      <c r="CD13" s="32">
        <f t="shared" si="14"/>
        <v>16</v>
      </c>
    </row>
    <row r="14" ht="20.1" customHeight="1" spans="1:82">
      <c r="A14" s="10" t="str">
        <f>'[1]12.27'!BP85</f>
        <v>合            计</v>
      </c>
      <c r="B14" s="10" t="str">
        <f>'[1]12.27'!BQ85</f>
        <v>织三南</v>
      </c>
      <c r="C14" s="10">
        <f>'[1]12.27'!BR85</f>
        <v>104</v>
      </c>
      <c r="D14" s="13">
        <f>'[1]12.27'!BS85</f>
        <v>711.5</v>
      </c>
      <c r="E14" s="13">
        <f>'[1]12.27'!BT85</f>
        <v>68.5</v>
      </c>
      <c r="F14" s="13">
        <f>'[1]12.27'!BU85</f>
        <v>10745.2998212175</v>
      </c>
      <c r="G14" s="14"/>
      <c r="H14" s="13"/>
      <c r="I14" s="13"/>
      <c r="J14" s="13">
        <f>'[1]12.27'!BV85</f>
        <v>74.0051361602347</v>
      </c>
      <c r="K14" s="13"/>
      <c r="L14" s="13">
        <f>'[1]12.27'!BW85</f>
        <v>711.5</v>
      </c>
      <c r="M14" s="13">
        <f>'[1]12.27'!BX85</f>
        <v>10745.2998212175</v>
      </c>
      <c r="N14" s="14"/>
      <c r="O14" s="13"/>
      <c r="P14" s="13"/>
      <c r="Q14" s="13">
        <f>'[1]12.27'!BY85</f>
        <v>74.0051361602347</v>
      </c>
      <c r="R14" s="13">
        <f>'[1]12.27'!BZ85</f>
        <v>0</v>
      </c>
      <c r="S14" s="13">
        <f>'[1]12.27'!CA85</f>
        <v>0</v>
      </c>
      <c r="T14" s="13">
        <f>'[1]12.27'!CB85</f>
        <v>0</v>
      </c>
      <c r="U14" s="13">
        <f>'[1]12.27'!CC85</f>
        <v>0</v>
      </c>
      <c r="V14" s="13">
        <f>'[1]12.27'!CD85</f>
        <v>326</v>
      </c>
      <c r="W14" s="13" t="e">
        <f>'[1]12.27'!CE85</f>
        <v>#REF!</v>
      </c>
      <c r="X14" s="13">
        <f>'[1]12.27'!CF85</f>
        <v>328</v>
      </c>
      <c r="Y14" s="13">
        <f>'[1]12.27'!CG85</f>
        <v>56</v>
      </c>
      <c r="Z14" s="13" t="e">
        <f>'[1]12.27'!CH85</f>
        <v>#REF!</v>
      </c>
      <c r="AA14" s="13">
        <f>'[1]12.27'!CI85</f>
        <v>57</v>
      </c>
      <c r="AB14" s="13" t="str">
        <f>'[2]12.27'!BP85</f>
        <v>合            计</v>
      </c>
      <c r="AC14" s="13" t="str">
        <f>'[2]12.27'!BQ85</f>
        <v>织三南</v>
      </c>
      <c r="AD14" s="19">
        <f>'[2]12.27'!BR85</f>
        <v>104</v>
      </c>
      <c r="AE14" s="13">
        <f>'[2]12.27'!BS85</f>
        <v>723.5</v>
      </c>
      <c r="AF14" s="13">
        <f>'[2]12.27'!BT85</f>
        <v>56.5</v>
      </c>
      <c r="AG14" s="13">
        <f>'[2]12.27'!BU85</f>
        <v>10754.062791442</v>
      </c>
      <c r="AH14" s="14"/>
      <c r="AI14" s="13"/>
      <c r="AJ14" s="13"/>
      <c r="AK14" s="13">
        <f>'[2]12.27'!BV85</f>
        <v>73.9483308904657</v>
      </c>
      <c r="AL14" s="13">
        <f>'[2]12.27'!BW85</f>
        <v>723.5</v>
      </c>
      <c r="AM14" s="13">
        <f>'[2]12.27'!BX85</f>
        <v>10754.062791442</v>
      </c>
      <c r="AN14" s="13">
        <f>'[2]12.27'!BY85</f>
        <v>73.9483308904657</v>
      </c>
      <c r="AO14" s="13">
        <f>'[2]12.27'!BZ85</f>
        <v>0</v>
      </c>
      <c r="AP14" s="13">
        <f>'[2]12.27'!CA85</f>
        <v>0</v>
      </c>
      <c r="AQ14" s="13">
        <f>'[2]12.27'!CB85</f>
        <v>0</v>
      </c>
      <c r="AR14" s="13">
        <f>'[2]12.27'!CC85</f>
        <v>0</v>
      </c>
      <c r="AS14" s="13">
        <f>'[2]12.27'!CD85</f>
        <v>273</v>
      </c>
      <c r="AT14" s="13">
        <f>'[2]12.27'!CE85</f>
        <v>0</v>
      </c>
      <c r="AU14" s="13">
        <f>'[2]12.27'!CF85</f>
        <v>273</v>
      </c>
      <c r="AV14" s="13">
        <f>'[2]12.27'!CG85</f>
        <v>46</v>
      </c>
      <c r="AW14" s="13">
        <f>'[2]12.27'!CH85</f>
        <v>0</v>
      </c>
      <c r="AX14" s="13">
        <f>'[2]12.27'!CI85</f>
        <v>46</v>
      </c>
      <c r="AY14" s="10" t="str">
        <f>'[3]12.27'!BP85</f>
        <v>合            计</v>
      </c>
      <c r="AZ14" s="10" t="str">
        <f>'[3]12.27'!BQ85</f>
        <v>织三南</v>
      </c>
      <c r="BA14" s="10">
        <f>'[3]12.27'!BR85</f>
        <v>104</v>
      </c>
      <c r="BB14" s="10">
        <f>'[3]12.27'!BS85</f>
        <v>757.5</v>
      </c>
      <c r="BC14" s="10">
        <f>'[3]12.27'!BT85</f>
        <v>22.5</v>
      </c>
      <c r="BD14" s="14">
        <f>'[3]12.27'!BU85</f>
        <v>11076.8933425903</v>
      </c>
      <c r="BE14" s="14"/>
      <c r="BF14" s="13"/>
      <c r="BG14" s="13"/>
      <c r="BH14" s="14">
        <f>'[3]12.27'!BV85</f>
        <v>76.1682156801348</v>
      </c>
      <c r="BI14" s="14">
        <f>'[3]12.27'!BW85</f>
        <v>757.5</v>
      </c>
      <c r="BJ14" s="14">
        <f>'[3]12.27'!BX85</f>
        <v>11076.8933425903</v>
      </c>
      <c r="BK14" s="14">
        <f>'[3]12.27'!BY85</f>
        <v>76.1682156801348</v>
      </c>
      <c r="BL14" s="14">
        <f>'[3]12.27'!BZ85</f>
        <v>0</v>
      </c>
      <c r="BM14" s="14">
        <f>'[3]12.27'!CA85</f>
        <v>0</v>
      </c>
      <c r="BN14" s="14">
        <f>'[3]12.27'!CB85</f>
        <v>0</v>
      </c>
      <c r="BO14" s="14">
        <f>'[3]12.27'!CC85</f>
        <v>0</v>
      </c>
      <c r="BP14" s="14">
        <f>'[3]12.27'!CD85</f>
        <v>284</v>
      </c>
      <c r="BQ14" s="14">
        <f>'[3]12.27'!CE85</f>
        <v>0</v>
      </c>
      <c r="BR14" s="14">
        <f>'[3]12.27'!CF85</f>
        <v>287</v>
      </c>
      <c r="BS14" s="14">
        <f>'[3]12.27'!CG85</f>
        <v>48</v>
      </c>
      <c r="BT14" s="14">
        <f>'[3]12.27'!CH85</f>
        <v>0</v>
      </c>
      <c r="BU14" s="29">
        <f>'[3]12.27'!CI85</f>
        <v>49</v>
      </c>
      <c r="BV14" s="13">
        <f t="shared" si="9"/>
        <v>68.5</v>
      </c>
      <c r="BW14" s="13">
        <f t="shared" si="10"/>
        <v>56.5</v>
      </c>
      <c r="BX14" s="31">
        <f t="shared" si="11"/>
        <v>22.5</v>
      </c>
      <c r="BY14" s="32">
        <f t="shared" si="0"/>
        <v>832</v>
      </c>
      <c r="BZ14" s="32">
        <f t="shared" si="1"/>
        <v>832</v>
      </c>
      <c r="CA14" s="32">
        <f t="shared" si="2"/>
        <v>832</v>
      </c>
      <c r="CB14" s="32">
        <f t="shared" si="12"/>
        <v>763.5</v>
      </c>
      <c r="CC14" s="32">
        <f t="shared" si="13"/>
        <v>775.5</v>
      </c>
      <c r="CD14" s="32">
        <f t="shared" si="14"/>
        <v>809.5</v>
      </c>
    </row>
    <row r="15" ht="20.1" customHeight="1" spans="1:82">
      <c r="A15" s="10" t="str">
        <f>'[1]12.27'!BP116</f>
        <v>T/C32×32 130×70 63"2/1碳黑1.0镶嵌CS18-2-1</v>
      </c>
      <c r="B15" s="10" t="str">
        <f>'[1]12.27'!BQ116</f>
        <v>Plus-190</v>
      </c>
      <c r="C15" s="10">
        <f>'[1]12.27'!BR116</f>
        <v>0</v>
      </c>
      <c r="D15" s="13">
        <f>'[1]12.27'!BS116</f>
        <v>0</v>
      </c>
      <c r="E15" s="13">
        <f>'[1]12.27'!BT116</f>
        <v>0</v>
      </c>
      <c r="F15" s="13">
        <f>'[1]12.27'!BU116</f>
        <v>0</v>
      </c>
      <c r="G15" s="14"/>
      <c r="H15" s="13"/>
      <c r="I15" s="13"/>
      <c r="J15" s="13">
        <f>'[1]12.27'!BV116</f>
        <v>0</v>
      </c>
      <c r="K15" s="13"/>
      <c r="L15" s="13">
        <f>'[1]12.27'!BW116</f>
        <v>0</v>
      </c>
      <c r="M15" s="13">
        <f>'[1]12.27'!BX116</f>
        <v>0</v>
      </c>
      <c r="N15" s="14"/>
      <c r="O15" s="13"/>
      <c r="P15" s="13"/>
      <c r="Q15" s="13">
        <f>'[1]12.27'!BY116</f>
        <v>0</v>
      </c>
      <c r="R15" s="13">
        <f>'[1]12.27'!BZ116</f>
        <v>0</v>
      </c>
      <c r="S15" s="13">
        <f>'[1]12.27'!CA116</f>
        <v>0</v>
      </c>
      <c r="T15" s="13">
        <f>'[1]12.27'!CB116</f>
        <v>0</v>
      </c>
      <c r="U15" s="13">
        <f>'[1]12.27'!CC116</f>
        <v>0</v>
      </c>
      <c r="V15" s="13">
        <f>'[1]12.27'!CD116</f>
        <v>0</v>
      </c>
      <c r="W15" s="13" t="e">
        <f>'[1]12.27'!CE116</f>
        <v>#REF!</v>
      </c>
      <c r="X15" s="13">
        <f>'[1]12.27'!CF116</f>
        <v>0</v>
      </c>
      <c r="Y15" s="13">
        <f>'[1]12.27'!CG116</f>
        <v>0</v>
      </c>
      <c r="Z15" s="13" t="e">
        <f>'[1]12.27'!CH116</f>
        <v>#REF!</v>
      </c>
      <c r="AA15" s="13">
        <f>'[1]12.27'!CI116</f>
        <v>0</v>
      </c>
      <c r="AB15" s="13" t="str">
        <f>'[2]12.27'!BP116</f>
        <v>T/C32×32 130×70 63"2/1碳黑1.0镶嵌CS18-2-1</v>
      </c>
      <c r="AC15" s="13" t="str">
        <f>'[2]12.27'!BQ116</f>
        <v>Plus-190</v>
      </c>
      <c r="AD15" s="19">
        <f>'[2]12.27'!BR116</f>
        <v>0</v>
      </c>
      <c r="AE15" s="13">
        <f>'[2]12.27'!BS116</f>
        <v>0</v>
      </c>
      <c r="AF15" s="13">
        <f>'[2]12.27'!BT116</f>
        <v>0</v>
      </c>
      <c r="AG15" s="13">
        <f>'[2]12.27'!BU116</f>
        <v>0</v>
      </c>
      <c r="AH15" s="14"/>
      <c r="AI15" s="13"/>
      <c r="AJ15" s="13"/>
      <c r="AK15" s="13">
        <f>'[2]12.27'!BV116</f>
        <v>0</v>
      </c>
      <c r="AL15" s="13">
        <f>'[2]12.27'!BW116</f>
        <v>0</v>
      </c>
      <c r="AM15" s="13">
        <f>'[2]12.27'!BX116</f>
        <v>0</v>
      </c>
      <c r="AN15" s="13">
        <f>'[2]12.27'!BY116</f>
        <v>0</v>
      </c>
      <c r="AO15" s="13">
        <f>'[2]12.27'!BZ116</f>
        <v>0</v>
      </c>
      <c r="AP15" s="13">
        <f>'[2]12.27'!CA116</f>
        <v>0</v>
      </c>
      <c r="AQ15" s="13">
        <f>'[2]12.27'!CB116</f>
        <v>0</v>
      </c>
      <c r="AR15" s="13">
        <f>'[2]12.27'!CC116</f>
        <v>0</v>
      </c>
      <c r="AS15" s="13">
        <f>'[2]12.27'!CD116</f>
        <v>0</v>
      </c>
      <c r="AT15" s="13">
        <f>'[2]12.27'!CE116</f>
        <v>0</v>
      </c>
      <c r="AU15" s="13">
        <f>'[2]12.27'!CF116</f>
        <v>0</v>
      </c>
      <c r="AV15" s="13">
        <f>'[2]12.27'!CG116</f>
        <v>0</v>
      </c>
      <c r="AW15" s="13">
        <f>'[2]12.27'!CH116</f>
        <v>0</v>
      </c>
      <c r="AX15" s="13">
        <f>'[2]12.27'!CI116</f>
        <v>0</v>
      </c>
      <c r="AY15" s="10" t="str">
        <f>'[3]12.27'!BP116</f>
        <v>T/C32×32 130×70 63"2/1碳黑1.0镶嵌CS18-2-1</v>
      </c>
      <c r="AZ15" s="10" t="str">
        <f>'[3]12.27'!BQ116</f>
        <v>Plus-190</v>
      </c>
      <c r="BA15" s="10">
        <f>'[3]12.27'!BR116</f>
        <v>0</v>
      </c>
      <c r="BB15" s="10">
        <f>'[3]12.27'!BS116</f>
        <v>0</v>
      </c>
      <c r="BC15" s="10">
        <f>'[3]12.27'!BT116</f>
        <v>0</v>
      </c>
      <c r="BD15" s="14">
        <f>'[3]12.27'!BU116</f>
        <v>0</v>
      </c>
      <c r="BE15" s="14"/>
      <c r="BF15" s="13"/>
      <c r="BG15" s="13"/>
      <c r="BH15" s="14">
        <f>'[3]12.27'!BV116</f>
        <v>0</v>
      </c>
      <c r="BI15" s="14">
        <f>'[3]12.27'!BW116</f>
        <v>0</v>
      </c>
      <c r="BJ15" s="14">
        <f>'[3]12.27'!BX116</f>
        <v>0</v>
      </c>
      <c r="BK15" s="14">
        <f>'[3]12.27'!BY116</f>
        <v>0</v>
      </c>
      <c r="BL15" s="14">
        <f>'[3]12.27'!BZ116</f>
        <v>0</v>
      </c>
      <c r="BM15" s="14">
        <f>'[3]12.27'!CA116</f>
        <v>0</v>
      </c>
      <c r="BN15" s="14">
        <f>'[3]12.27'!CB116</f>
        <v>0</v>
      </c>
      <c r="BO15" s="14">
        <f>'[3]12.27'!CC116</f>
        <v>0</v>
      </c>
      <c r="BP15" s="14">
        <f>'[3]12.27'!CD116</f>
        <v>0</v>
      </c>
      <c r="BQ15" s="14">
        <f>'[3]12.27'!CE116</f>
        <v>0</v>
      </c>
      <c r="BR15" s="14">
        <f>'[3]12.27'!CF116</f>
        <v>0</v>
      </c>
      <c r="BS15" s="14">
        <f>'[3]12.27'!CG116</f>
        <v>0</v>
      </c>
      <c r="BT15" s="14">
        <f>'[3]12.27'!CH116</f>
        <v>0</v>
      </c>
      <c r="BU15" s="29">
        <f>'[3]12.27'!CI116</f>
        <v>0</v>
      </c>
      <c r="BV15" s="13">
        <f t="shared" si="9"/>
        <v>0</v>
      </c>
      <c r="BW15" s="13">
        <f t="shared" si="10"/>
        <v>0</v>
      </c>
      <c r="BX15" s="31">
        <f t="shared" si="11"/>
        <v>0</v>
      </c>
      <c r="BY15" s="32">
        <f t="shared" si="0"/>
        <v>0</v>
      </c>
      <c r="BZ15" s="32">
        <f t="shared" si="1"/>
        <v>0</v>
      </c>
      <c r="CA15" s="32">
        <f t="shared" si="2"/>
        <v>0</v>
      </c>
      <c r="CB15" s="32">
        <f t="shared" si="12"/>
        <v>0</v>
      </c>
      <c r="CC15" s="32">
        <f t="shared" si="13"/>
        <v>0</v>
      </c>
      <c r="CD15" s="32">
        <f t="shared" si="14"/>
        <v>0</v>
      </c>
    </row>
    <row r="16" ht="20.1" customHeight="1" spans="1:82">
      <c r="A16" s="10" t="str">
        <f>'[1]12.27'!BP117</f>
        <v>CVC32×32 130×70 63" 碳黑网1.0×1.0 CS18-1-1</v>
      </c>
      <c r="B16" s="10" t="str">
        <f>'[1]12.27'!BQ117</f>
        <v>Plus-190</v>
      </c>
      <c r="C16" s="10">
        <f>'[1]12.27'!BR117</f>
        <v>1</v>
      </c>
      <c r="D16" s="13">
        <f>'[1]12.27'!BS117</f>
        <v>7.5</v>
      </c>
      <c r="E16" s="13">
        <f>'[1]12.27'!BT117</f>
        <v>0</v>
      </c>
      <c r="F16" s="13">
        <f>'[1]12.27'!BU117</f>
        <v>99.8415072</v>
      </c>
      <c r="G16" s="14"/>
      <c r="H16" s="13"/>
      <c r="I16" s="13"/>
      <c r="J16" s="13">
        <f>'[1]12.27'!BV117</f>
        <v>83.7606575342466</v>
      </c>
      <c r="K16" s="13"/>
      <c r="L16" s="13">
        <f>'[1]12.27'!BW117</f>
        <v>7.5</v>
      </c>
      <c r="M16" s="13">
        <f>'[1]12.27'!BX117</f>
        <v>99.8415072</v>
      </c>
      <c r="N16" s="14"/>
      <c r="O16" s="13"/>
      <c r="P16" s="13"/>
      <c r="Q16" s="13">
        <f>'[1]12.27'!BY117</f>
        <v>83.7606575342466</v>
      </c>
      <c r="R16" s="13">
        <f>'[1]12.27'!BZ117</f>
        <v>0</v>
      </c>
      <c r="S16" s="13">
        <f>'[1]12.27'!CA117</f>
        <v>0</v>
      </c>
      <c r="T16" s="13">
        <f>'[1]12.27'!CB117</f>
        <v>0</v>
      </c>
      <c r="U16" s="13">
        <f>'[1]12.27'!CC117</f>
        <v>0</v>
      </c>
      <c r="V16" s="13">
        <f>'[1]12.27'!CD117</f>
        <v>0</v>
      </c>
      <c r="W16" s="13" t="e">
        <f>'[1]12.27'!CE117</f>
        <v>#REF!</v>
      </c>
      <c r="X16" s="13">
        <f>'[1]12.27'!CF117</f>
        <v>0</v>
      </c>
      <c r="Y16" s="13">
        <f>'[1]12.27'!CG117</f>
        <v>0</v>
      </c>
      <c r="Z16" s="13" t="e">
        <f>'[1]12.27'!CH117</f>
        <v>#REF!</v>
      </c>
      <c r="AA16" s="13">
        <f>'[1]12.27'!CI117</f>
        <v>0</v>
      </c>
      <c r="AB16" s="13" t="str">
        <f>'[2]12.27'!BP117</f>
        <v>CVC32×32 130×70 63" 碳黑网1.0×1.0 CS18-1-1</v>
      </c>
      <c r="AC16" s="13" t="str">
        <f>'[2]12.27'!BQ117</f>
        <v>Plus-190</v>
      </c>
      <c r="AD16" s="19">
        <f>'[2]12.27'!BR117</f>
        <v>1</v>
      </c>
      <c r="AE16" s="13">
        <f>'[2]12.27'!BS117</f>
        <v>7.5</v>
      </c>
      <c r="AF16" s="13">
        <f>'[2]12.27'!BT117</f>
        <v>0</v>
      </c>
      <c r="AG16" s="13">
        <f>'[2]12.27'!BU117</f>
        <v>118.770893485714</v>
      </c>
      <c r="AH16" s="14"/>
      <c r="AI16" s="13"/>
      <c r="AJ16" s="13"/>
      <c r="AK16" s="13">
        <f>'[2]12.27'!BV117</f>
        <v>99.6412054794521</v>
      </c>
      <c r="AL16" s="13">
        <f>'[2]12.27'!BW117</f>
        <v>7.5</v>
      </c>
      <c r="AM16" s="13">
        <f>'[2]12.27'!BX117</f>
        <v>118.770893485714</v>
      </c>
      <c r="AN16" s="13">
        <f>'[2]12.27'!BY117</f>
        <v>99.6412054794521</v>
      </c>
      <c r="AO16" s="13">
        <f>'[2]12.27'!BZ117</f>
        <v>0</v>
      </c>
      <c r="AP16" s="13">
        <f>'[2]12.27'!CA117</f>
        <v>0</v>
      </c>
      <c r="AQ16" s="13">
        <f>'[2]12.27'!CB117</f>
        <v>0</v>
      </c>
      <c r="AR16" s="13">
        <f>'[2]12.27'!CC117</f>
        <v>0</v>
      </c>
      <c r="AS16" s="13">
        <f>'[2]12.27'!CD117</f>
        <v>9</v>
      </c>
      <c r="AT16" s="13">
        <f>'[2]12.27'!CE117</f>
        <v>0</v>
      </c>
      <c r="AU16" s="13">
        <f>'[2]12.27'!CF117</f>
        <v>9</v>
      </c>
      <c r="AV16" s="13">
        <f>'[2]12.27'!CG117</f>
        <v>1</v>
      </c>
      <c r="AW16" s="13">
        <f>'[2]12.27'!CH117</f>
        <v>0</v>
      </c>
      <c r="AX16" s="13">
        <f>'[2]12.27'!CI117</f>
        <v>1</v>
      </c>
      <c r="AY16" s="10" t="str">
        <f>'[3]12.27'!BP117</f>
        <v>CVC32×32 130×70 63" 碳黑网1.0×1.0 CS18-1-1</v>
      </c>
      <c r="AZ16" s="10" t="str">
        <f>'[3]12.27'!BQ117</f>
        <v>Plus-190</v>
      </c>
      <c r="BA16" s="10">
        <f>'[3]12.27'!BR117</f>
        <v>2</v>
      </c>
      <c r="BB16" s="10">
        <f>'[3]12.27'!BS117</f>
        <v>9.5</v>
      </c>
      <c r="BC16" s="10">
        <f>'[3]12.27'!BT117</f>
        <v>5.5</v>
      </c>
      <c r="BD16" s="14">
        <f>'[3]12.27'!BU117</f>
        <v>139.020934628571</v>
      </c>
      <c r="BE16" s="14"/>
      <c r="BF16" s="13"/>
      <c r="BG16" s="13"/>
      <c r="BH16" s="14">
        <f>'[3]12.27'!BV117</f>
        <v>92.0760778658976</v>
      </c>
      <c r="BI16" s="14">
        <f>'[3]12.27'!BW117</f>
        <v>9.5</v>
      </c>
      <c r="BJ16" s="14">
        <f>'[3]12.27'!BX117</f>
        <v>139.020934628571</v>
      </c>
      <c r="BK16" s="14">
        <f>'[3]12.27'!BY117</f>
        <v>92.0760778658976</v>
      </c>
      <c r="BL16" s="14">
        <f>'[3]12.27'!BZ117</f>
        <v>0</v>
      </c>
      <c r="BM16" s="14">
        <f>'[3]12.27'!CA117</f>
        <v>0</v>
      </c>
      <c r="BN16" s="14">
        <f>'[3]12.27'!CB117</f>
        <v>0</v>
      </c>
      <c r="BO16" s="14">
        <f>'[3]12.27'!CC117</f>
        <v>0</v>
      </c>
      <c r="BP16" s="14">
        <f>'[3]12.27'!CD117</f>
        <v>9</v>
      </c>
      <c r="BQ16" s="14">
        <f>'[3]12.27'!CE117</f>
        <v>0</v>
      </c>
      <c r="BR16" s="14">
        <f>'[3]12.27'!CF117</f>
        <v>9</v>
      </c>
      <c r="BS16" s="14">
        <f>'[3]12.27'!CG117</f>
        <v>1</v>
      </c>
      <c r="BT16" s="14">
        <f>'[3]12.27'!CH117</f>
        <v>0</v>
      </c>
      <c r="BU16" s="29">
        <f>'[3]12.27'!CI117</f>
        <v>1</v>
      </c>
      <c r="BV16" s="13">
        <f t="shared" si="9"/>
        <v>0</v>
      </c>
      <c r="BW16" s="13">
        <f t="shared" si="10"/>
        <v>0</v>
      </c>
      <c r="BX16" s="31">
        <f t="shared" si="11"/>
        <v>5.5</v>
      </c>
      <c r="BY16" s="32">
        <f t="shared" si="0"/>
        <v>8</v>
      </c>
      <c r="BZ16" s="32">
        <f t="shared" si="1"/>
        <v>8</v>
      </c>
      <c r="CA16" s="32">
        <f t="shared" si="2"/>
        <v>16</v>
      </c>
      <c r="CB16" s="32">
        <f t="shared" si="12"/>
        <v>8</v>
      </c>
      <c r="CC16" s="32">
        <f t="shared" si="13"/>
        <v>8</v>
      </c>
      <c r="CD16" s="32">
        <f t="shared" si="14"/>
        <v>10.5</v>
      </c>
    </row>
    <row r="17" ht="20.1" customHeight="1" spans="1:82">
      <c r="A17" s="10" t="str">
        <f>'[1]12.27'!BP118</f>
        <v>合            计</v>
      </c>
      <c r="B17" s="10" t="str">
        <f>'[1]12.27'!BQ118</f>
        <v>织三北</v>
      </c>
      <c r="C17" s="10">
        <f>'[1]12.27'!BR118</f>
        <v>104</v>
      </c>
      <c r="D17" s="13">
        <f>'[1]12.27'!BS118</f>
        <v>720.5</v>
      </c>
      <c r="E17" s="13">
        <f>'[1]12.27'!BT118</f>
        <v>59.5</v>
      </c>
      <c r="F17" s="13">
        <f>'[1]12.27'!BU118</f>
        <v>10531.3803934931</v>
      </c>
      <c r="G17" s="14"/>
      <c r="H17" s="13"/>
      <c r="I17" s="13"/>
      <c r="J17" s="13">
        <f>'[1]12.27'!BV118</f>
        <v>71.1784719270465</v>
      </c>
      <c r="K17" s="13"/>
      <c r="L17" s="13">
        <f>'[1]12.27'!BW118</f>
        <v>720.5</v>
      </c>
      <c r="M17" s="13">
        <f>'[1]12.27'!BX118</f>
        <v>10531.3803934931</v>
      </c>
      <c r="N17" s="14"/>
      <c r="O17" s="13"/>
      <c r="P17" s="13"/>
      <c r="Q17" s="13">
        <f>'[1]12.27'!BY118</f>
        <v>71.1784719270465</v>
      </c>
      <c r="R17" s="13">
        <f>'[1]12.27'!BZ118</f>
        <v>0</v>
      </c>
      <c r="S17" s="13">
        <f>'[1]12.27'!CA118</f>
        <v>0</v>
      </c>
      <c r="T17" s="13">
        <f>'[1]12.27'!CB118</f>
        <v>0</v>
      </c>
      <c r="U17" s="13">
        <f>'[1]12.27'!CC118</f>
        <v>0</v>
      </c>
      <c r="V17" s="13">
        <f>'[1]12.27'!CD118</f>
        <v>321</v>
      </c>
      <c r="W17" s="13" t="e">
        <f>'[1]12.27'!CE118</f>
        <v>#REF!</v>
      </c>
      <c r="X17" s="13">
        <f>'[1]12.27'!CF118</f>
        <v>339</v>
      </c>
      <c r="Y17" s="13">
        <f>'[1]12.27'!CG118</f>
        <v>47</v>
      </c>
      <c r="Z17" s="13" t="e">
        <f>'[1]12.27'!CH118</f>
        <v>#REF!</v>
      </c>
      <c r="AA17" s="13">
        <f>'[1]12.27'!CI118</f>
        <v>50</v>
      </c>
      <c r="AB17" s="13" t="str">
        <f>'[2]12.27'!BP118</f>
        <v>合            计</v>
      </c>
      <c r="AC17" s="13" t="str">
        <f>'[2]12.27'!BQ118</f>
        <v>织三北</v>
      </c>
      <c r="AD17" s="19">
        <f>'[2]12.27'!BR118</f>
        <v>104</v>
      </c>
      <c r="AE17" s="13">
        <f>'[2]12.27'!BS118</f>
        <v>724</v>
      </c>
      <c r="AF17" s="13">
        <f>'[2]12.27'!BT118</f>
        <v>56</v>
      </c>
      <c r="AG17" s="13">
        <f>'[2]12.27'!BU118</f>
        <v>11355.7649450683</v>
      </c>
      <c r="AH17" s="14"/>
      <c r="AI17" s="13"/>
      <c r="AJ17" s="13"/>
      <c r="AK17" s="13">
        <f>'[2]12.27'!BV118</f>
        <v>76.8578988405079</v>
      </c>
      <c r="AL17" s="13">
        <f>'[2]12.27'!BW118</f>
        <v>724</v>
      </c>
      <c r="AM17" s="13">
        <f>'[2]12.27'!BX118</f>
        <v>11355.7649450683</v>
      </c>
      <c r="AN17" s="13">
        <f>'[2]12.27'!BY118</f>
        <v>76.8578988405079</v>
      </c>
      <c r="AO17" s="13">
        <f>'[2]12.27'!BZ118</f>
        <v>0</v>
      </c>
      <c r="AP17" s="13">
        <f>'[2]12.27'!CA118</f>
        <v>0</v>
      </c>
      <c r="AQ17" s="13">
        <f>'[2]12.27'!CB118</f>
        <v>0</v>
      </c>
      <c r="AR17" s="13">
        <f>'[2]12.27'!CC118</f>
        <v>0</v>
      </c>
      <c r="AS17" s="13">
        <f>'[2]12.27'!CD118</f>
        <v>265</v>
      </c>
      <c r="AT17" s="13">
        <f>'[2]12.27'!CE118</f>
        <v>0</v>
      </c>
      <c r="AU17" s="13">
        <f>'[2]12.27'!CF118</f>
        <v>273</v>
      </c>
      <c r="AV17" s="13">
        <f>'[2]12.27'!CG118</f>
        <v>36</v>
      </c>
      <c r="AW17" s="13">
        <f>'[2]12.27'!CH118</f>
        <v>0</v>
      </c>
      <c r="AX17" s="13">
        <f>'[2]12.27'!CI118</f>
        <v>39</v>
      </c>
      <c r="AY17" s="10" t="str">
        <f>'[3]12.27'!BP118</f>
        <v>合            计</v>
      </c>
      <c r="AZ17" s="10" t="str">
        <f>'[3]12.27'!BQ118</f>
        <v>织三北</v>
      </c>
      <c r="BA17" s="10">
        <f>'[3]12.27'!BR118</f>
        <v>104</v>
      </c>
      <c r="BB17" s="10">
        <f>'[3]12.27'!BS118</f>
        <v>711.5</v>
      </c>
      <c r="BC17" s="10">
        <f>'[3]12.27'!BT118</f>
        <v>68.5</v>
      </c>
      <c r="BD17" s="14">
        <f>'[3]12.27'!BU118</f>
        <v>10918.6023077892</v>
      </c>
      <c r="BE17" s="14"/>
      <c r="BF17" s="13"/>
      <c r="BG17" s="13"/>
      <c r="BH17" s="14">
        <f>'[3]12.27'!BV118</f>
        <v>73.8746092673553</v>
      </c>
      <c r="BI17" s="14">
        <f>'[3]12.27'!BW118</f>
        <v>711.5</v>
      </c>
      <c r="BJ17" s="14">
        <f>'[3]12.27'!BX118</f>
        <v>10918.6023077892</v>
      </c>
      <c r="BK17" s="14">
        <f>'[3]12.27'!BY118</f>
        <v>73.8746092673553</v>
      </c>
      <c r="BL17" s="14">
        <f>'[3]12.27'!BZ118</f>
        <v>0</v>
      </c>
      <c r="BM17" s="14">
        <f>'[3]12.27'!CA118</f>
        <v>0</v>
      </c>
      <c r="BN17" s="14">
        <f>'[3]12.27'!CB118</f>
        <v>0</v>
      </c>
      <c r="BO17" s="14">
        <f>'[3]12.27'!CC118</f>
        <v>0</v>
      </c>
      <c r="BP17" s="14">
        <f>'[3]12.27'!CD118</f>
        <v>319</v>
      </c>
      <c r="BQ17" s="14">
        <f>'[3]12.27'!CE118</f>
        <v>0</v>
      </c>
      <c r="BR17" s="14">
        <f>'[3]12.27'!CF118</f>
        <v>319</v>
      </c>
      <c r="BS17" s="14">
        <f>'[3]12.27'!CG118</f>
        <v>49</v>
      </c>
      <c r="BT17" s="14">
        <f>'[3]12.27'!CH118</f>
        <v>0</v>
      </c>
      <c r="BU17" s="29">
        <f>'[3]12.27'!CI118</f>
        <v>49</v>
      </c>
      <c r="BV17" s="13">
        <f t="shared" si="9"/>
        <v>59.5</v>
      </c>
      <c r="BW17" s="13">
        <f t="shared" si="10"/>
        <v>56</v>
      </c>
      <c r="BX17" s="31">
        <f t="shared" si="11"/>
        <v>68.5</v>
      </c>
      <c r="BY17" s="32">
        <f t="shared" si="0"/>
        <v>832</v>
      </c>
      <c r="BZ17" s="32">
        <f t="shared" si="1"/>
        <v>832</v>
      </c>
      <c r="CA17" s="32">
        <f t="shared" si="2"/>
        <v>832</v>
      </c>
      <c r="CB17" s="32">
        <f t="shared" si="12"/>
        <v>772.5</v>
      </c>
      <c r="CC17" s="32">
        <f t="shared" si="13"/>
        <v>776</v>
      </c>
      <c r="CD17" s="32">
        <f t="shared" si="14"/>
        <v>763.5</v>
      </c>
    </row>
    <row r="18" ht="20.1" customHeight="1" spans="1:82">
      <c r="A18" s="10" t="str">
        <f>'[1]12.27'!BP119</f>
        <v>班  产  合  计</v>
      </c>
      <c r="B18" s="10" t="e">
        <f>'[1]12.27'!BQ119</f>
        <v>#REF!</v>
      </c>
      <c r="C18" s="10">
        <f>'[1]12.27'!BR119</f>
        <v>412</v>
      </c>
      <c r="D18" s="13">
        <f>'[1]12.27'!BS119</f>
        <v>2871.5</v>
      </c>
      <c r="E18" s="13">
        <f>'[1]12.27'!BT119</f>
        <v>218.5</v>
      </c>
      <c r="F18" s="13">
        <f>'[1]12.27'!BU119</f>
        <v>40463.2041029196</v>
      </c>
      <c r="G18" s="14"/>
      <c r="H18" s="13"/>
      <c r="I18" s="13"/>
      <c r="J18" s="13">
        <f>'[1]12.27'!BV119</f>
        <v>70.7808410433462</v>
      </c>
      <c r="K18" s="13"/>
      <c r="L18" s="13">
        <f>'[1]12.27'!BW119</f>
        <v>2871.5</v>
      </c>
      <c r="M18" s="13">
        <f>'[1]12.27'!BX119</f>
        <v>40463.2041029196</v>
      </c>
      <c r="N18" s="14"/>
      <c r="O18" s="13"/>
      <c r="P18" s="13"/>
      <c r="Q18" s="13">
        <f>'[1]12.27'!BY119</f>
        <v>70.7808410433463</v>
      </c>
      <c r="R18" s="13">
        <f>'[1]12.27'!BZ119</f>
        <v>0</v>
      </c>
      <c r="S18" s="13">
        <f>'[1]12.27'!CA119</f>
        <v>0</v>
      </c>
      <c r="T18" s="13">
        <f>'[1]12.27'!CB119</f>
        <v>0</v>
      </c>
      <c r="U18" s="13">
        <f>'[1]12.27'!CC119</f>
        <v>0</v>
      </c>
      <c r="V18" s="13">
        <f>'[1]12.27'!CD119</f>
        <v>1133</v>
      </c>
      <c r="W18" s="13" t="e">
        <f>'[1]12.27'!CE119</f>
        <v>#REF!</v>
      </c>
      <c r="X18" s="13">
        <f>'[1]12.27'!CF119</f>
        <v>1171</v>
      </c>
      <c r="Y18" s="13">
        <f>'[1]12.27'!CG119</f>
        <v>150</v>
      </c>
      <c r="Z18" s="13" t="e">
        <f>'[1]12.27'!CH119</f>
        <v>#REF!</v>
      </c>
      <c r="AA18" s="13">
        <f>'[1]12.27'!CI119</f>
        <v>156</v>
      </c>
      <c r="AB18" s="13" t="str">
        <f>'[2]12.27'!BP119</f>
        <v>班  产  合  计</v>
      </c>
      <c r="AC18" s="13">
        <f>'[2]12.27'!BQ119</f>
        <v>0</v>
      </c>
      <c r="AD18" s="19">
        <f>'[2]12.27'!BR119</f>
        <v>412</v>
      </c>
      <c r="AE18" s="13">
        <f>'[2]12.27'!BS119</f>
        <v>2906</v>
      </c>
      <c r="AF18" s="13">
        <f>'[2]12.27'!BT119</f>
        <v>184</v>
      </c>
      <c r="AG18" s="13">
        <f>'[2]12.27'!BU119</f>
        <v>41919.3461457375</v>
      </c>
      <c r="AH18" s="14"/>
      <c r="AI18" s="13"/>
      <c r="AJ18" s="13"/>
      <c r="AK18" s="13">
        <f>'[2]12.27'!BV119</f>
        <v>73.2881708747311</v>
      </c>
      <c r="AL18" s="13">
        <f>'[2]12.27'!BW119</f>
        <v>2906</v>
      </c>
      <c r="AM18" s="13">
        <f>'[2]12.27'!BX119</f>
        <v>41919.3461457375</v>
      </c>
      <c r="AN18" s="13">
        <f>'[2]12.27'!BY119</f>
        <v>73.2881708747311</v>
      </c>
      <c r="AO18" s="13">
        <f>'[2]12.27'!BZ119</f>
        <v>0</v>
      </c>
      <c r="AP18" s="13">
        <f>'[2]12.27'!CA119</f>
        <v>0</v>
      </c>
      <c r="AQ18" s="13">
        <f>'[2]12.27'!CB119</f>
        <v>0</v>
      </c>
      <c r="AR18" s="13">
        <f>'[2]12.27'!CC119</f>
        <v>0</v>
      </c>
      <c r="AS18" s="13">
        <f>'[2]12.27'!CD119</f>
        <v>1093</v>
      </c>
      <c r="AT18" s="13">
        <f>'[2]12.27'!CE119</f>
        <v>0</v>
      </c>
      <c r="AU18" s="13">
        <f>'[2]12.27'!CF119</f>
        <v>1101</v>
      </c>
      <c r="AV18" s="13">
        <f>'[2]12.27'!CG119</f>
        <v>135</v>
      </c>
      <c r="AW18" s="13">
        <f>'[2]12.27'!CH119</f>
        <v>0</v>
      </c>
      <c r="AX18" s="13">
        <f>'[2]12.27'!CI119</f>
        <v>138</v>
      </c>
      <c r="AY18" s="10" t="str">
        <f>'[3]12.27'!BP119</f>
        <v>班  产  合  计</v>
      </c>
      <c r="AZ18" s="10">
        <f>'[3]12.27'!BQ119</f>
        <v>0</v>
      </c>
      <c r="BA18" s="10">
        <f>'[3]12.27'!BR119</f>
        <v>412</v>
      </c>
      <c r="BB18" s="10">
        <f>'[3]12.27'!BS119</f>
        <v>2946</v>
      </c>
      <c r="BC18" s="10">
        <f>'[3]12.27'!BT119</f>
        <v>144</v>
      </c>
      <c r="BD18" s="14">
        <f>'[3]12.27'!BU119</f>
        <v>42128.1682589593</v>
      </c>
      <c r="BE18" s="14"/>
      <c r="BF18" s="13"/>
      <c r="BG18" s="13"/>
      <c r="BH18" s="14">
        <f>'[3]12.27'!BV119</f>
        <v>73.6469501530927</v>
      </c>
      <c r="BI18" s="14">
        <f>'[3]12.27'!BW119</f>
        <v>2946</v>
      </c>
      <c r="BJ18" s="14">
        <f>'[3]12.27'!BX119</f>
        <v>42128.1682589593</v>
      </c>
      <c r="BK18" s="14">
        <f>'[3]12.27'!BY119</f>
        <v>73.6469501530927</v>
      </c>
      <c r="BL18" s="14">
        <f>'[3]12.27'!BZ119</f>
        <v>0</v>
      </c>
      <c r="BM18" s="14">
        <f>'[3]12.27'!CA119</f>
        <v>0</v>
      </c>
      <c r="BN18" s="14">
        <f>'[3]12.27'!CB119</f>
        <v>0</v>
      </c>
      <c r="BO18" s="14">
        <f>'[3]12.27'!CC119</f>
        <v>0</v>
      </c>
      <c r="BP18" s="14">
        <f>'[3]12.27'!CD119</f>
        <v>1088</v>
      </c>
      <c r="BQ18" s="14">
        <f>'[3]12.27'!CE119</f>
        <v>0</v>
      </c>
      <c r="BR18" s="14">
        <f>'[3]12.27'!CF119</f>
        <v>1091</v>
      </c>
      <c r="BS18" s="14">
        <f>'[3]12.27'!CG119</f>
        <v>145</v>
      </c>
      <c r="BT18" s="14">
        <f>'[3]12.27'!CH119</f>
        <v>0</v>
      </c>
      <c r="BU18" s="29">
        <f>'[3]12.27'!CI119</f>
        <v>146</v>
      </c>
      <c r="BV18" s="13">
        <f t="shared" si="9"/>
        <v>218.5</v>
      </c>
      <c r="BW18" s="13">
        <f t="shared" si="10"/>
        <v>184</v>
      </c>
      <c r="BX18" s="31">
        <f t="shared" si="11"/>
        <v>144</v>
      </c>
      <c r="BY18" s="32">
        <f t="shared" si="0"/>
        <v>3296</v>
      </c>
      <c r="BZ18" s="32">
        <f t="shared" si="1"/>
        <v>3296</v>
      </c>
      <c r="CA18" s="32">
        <f t="shared" si="2"/>
        <v>3296</v>
      </c>
      <c r="CB18" s="32">
        <f t="shared" si="12"/>
        <v>3077.5</v>
      </c>
      <c r="CC18" s="32">
        <f t="shared" si="13"/>
        <v>3112</v>
      </c>
      <c r="CD18" s="32">
        <f t="shared" si="14"/>
        <v>3152</v>
      </c>
    </row>
  </sheetData>
  <mergeCells count="11">
    <mergeCell ref="A1:BU1"/>
    <mergeCell ref="B2:E2"/>
    <mergeCell ref="BH2:BT2"/>
    <mergeCell ref="BV2:CD2"/>
    <mergeCell ref="C3:L3"/>
    <mergeCell ref="AB3:AL3"/>
    <mergeCell ref="AY3:BI3"/>
    <mergeCell ref="BV3:BX3"/>
    <mergeCell ref="BY3:CA3"/>
    <mergeCell ref="CB3:CD3"/>
    <mergeCell ref="BH19:BT21"/>
  </mergeCells>
  <pageMargins left="0.196527777777778" right="0.196527777777778" top="0.196527777777778" bottom="0.196527777777778" header="0.314583333333333" footer="0.314583333333333"/>
  <pageSetup paperSize="130" scale="75" orientation="portrait" horizontalDpi="180" verticalDpi="180"/>
  <headerFooter>
    <oddHeader>&amp;L&amp;"-,倾斜"石家庄常山纺织股份有限公司恒盛分公司</oddHeader>
    <oddFooter>&amp;C制 作 人 :  王 友 明    &amp;D          第  &amp;P  页  共  &amp;N  页 </oddFooter>
  </headerFooter>
  <colBreaks count="2" manualBreakCount="2">
    <brk id="27" max="1048575" man="1"/>
    <brk id="5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31" sqref="K3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12.27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zjy</cp:lastModifiedBy>
  <dcterms:created xsi:type="dcterms:W3CDTF">2010-01-03T08:14:00Z</dcterms:created>
  <cp:lastPrinted>2012-01-20T04:40:00Z</cp:lastPrinted>
  <dcterms:modified xsi:type="dcterms:W3CDTF">2018-08-22T01:03:01Z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