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2.xml" ContentType="application/vnd.openxmlformats-officedocument.drawingml.chart+xml"/>
  <Override PartName="/xl/charts/chart8.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<sst xmlns="http://schemas.openxmlformats.org/spreadsheetml/2006/main" count="413" uniqueCount="182">
  <si>
    <t xml:space="preserve">Product Name:</t>
  </si>
  <si>
    <t xml:space="preserve">Exceptional Laptops and Supercomputers Always (ELSA)</t>
  </si>
  <si>
    <t xml:space="preserve">Complete Fields in Green!!!</t>
  </si>
  <si>
    <t xml:space="preserve">Team ID:</t>
  </si>
  <si>
    <t xml:space="preserve">Team  Tic Tac</t>
  </si>
  <si>
    <t xml:space="preserve">Team Member Name</t>
  </si>
  <si>
    <t xml:space="preserve">Initials</t>
  </si>
  <si>
    <t xml:space="preserve">Student ID</t>
  </si>
  <si>
    <t xml:space="preserve">Required</t>
  </si>
  <si>
    <t xml:space="preserve">David Trimino</t>
  </si>
  <si>
    <t xml:space="preserve">DT</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</si>
  <si>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</si>
  <si>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</si>
  <si>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</si>
  <si>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</si>
  <si>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</si>
  <si>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</si>
  <si>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</si>
  <si>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</si>
  <si>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</si>
  <si>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</si>
  <si>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</si>
  <si>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</si>
  <si>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</si>
  <si>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</si>
  <si>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</si>
  <si>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</si>
  <si>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</si>
  <si>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</si>
  <si>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</si>
  <si>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</si>
  <si>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</si>
  <si>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</si>
  <si>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</si>
  <si>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</si>
  <si>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</si>
  <si>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</si>
  <si>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</si>
  <si>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</si>
  <si>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</si>
  <si>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</si>
  <si>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</si>
  <si>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</si>
  <si>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</si>
  <si>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</si>
  <si>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</si>
  <si>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</si>
  <si>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WIN</t>
  </si>
  <si>
    <t xml:space="preserve">Finished in Sprint 2</t>
  </si>
  <si>
    <t xml:space="preserve">Replace the text interface with GUI main window </t>
  </si>
  <si>
    <t xml:space="preserve">Use it more easily</t>
  </si>
  <si>
    <t xml:space="preserve">Recommend baseling Nim from Lecture 13 </t>
  </si>
  <si>
    <t xml:space="preserve">OUTM</t>
  </si>
  <si>
    <t xml:space="preserve">Replace list of data records with main window list</t>
  </si>
  <si>
    <t xml:space="preserve">Access the data directly in the window </t>
  </si>
  <si>
    <t xml:space="preserve">Try using std::ostringstream to capture operator&lt;&lt; formating </t>
  </si>
  <si>
    <t xml:space="preserve">INDIA</t>
  </si>
  <si>
    <t xml:space="preserve">Replace the data queries with series of dialog </t>
  </si>
  <si>
    <t xml:space="preserve">Do everything within GUI</t>
  </si>
  <si>
    <t xml:space="preserve">Use EntryDialog from Lecture 14</t>
  </si>
  <si>
    <t xml:space="preserve">ABOUT</t>
  </si>
  <si>
    <t xml:space="preserve">Director</t>
  </si>
  <si>
    <t xml:space="preserve">Provide About dialog for doc licensesing </t>
  </si>
  <si>
    <t xml:space="preserve">Avoid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</si>
  <si>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</si>
  <si>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</si>
  <si>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</si>
  <si>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</si>
  <si>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 </t>
  </si>
  <si>
    <t xml:space="preserve">SAVAS</t>
  </si>
  <si>
    <t xml:space="preserve">Save the data to a default file (File &gt; Save As )</t>
  </si>
  <si>
    <t xml:space="preserve">Use Gtk::FileChooser</t>
  </si>
  <si>
    <t xml:space="preserve">LOAD</t>
  </si>
  <si>
    <t xml:space="preserve">Save the data to a default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</si>
  <si>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</si>
  <si>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</si>
  <si>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</si>
  <si>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</si>
  <si>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</si>
  <si>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 with single dialog </t>
  </si>
  <si>
    <t xml:space="preserve">Enter data more quickly </t>
  </si>
  <si>
    <t xml:space="preserve">DOPT</t>
  </si>
  <si>
    <t xml:space="preserve">Repalce insert option dialog with single dialog</t>
  </si>
  <si>
    <t xml:space="preserve">DORD</t>
  </si>
  <si>
    <t xml:space="preserve">Replace insert order with single dialog</t>
  </si>
  <si>
    <t xml:space="preserve">DDESK</t>
  </si>
  <si>
    <t xml:space="preserve">Finished in Sprint 3</t>
  </si>
  <si>
    <t xml:space="preserve">Staff</t>
  </si>
  <si>
    <t xml:space="preserve">Replace insert dialog with a single dialog</t>
  </si>
  <si>
    <t xml:space="preserve">enter more data quickly</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</si>
  <si>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</si>
  <si>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</si>
  <si>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</si>
  <si>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</si>
  <si>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</si>
  <si>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</si>
  <si>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</si>
  <si>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</si>
  <si>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</si>
  <si>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</si>
  <si>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</si>
  <si>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</si>
  <si>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</si>
  <si>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</si>
  <si>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</si>
  <si>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</si>
  <si>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</si>
  <si>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</si>
  <si>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</si>
  <si>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Wrote the customer class</t>
  </si>
  <si>
    <t xml:space="preserve">Write operator&lt;&lt; for Customer</t>
  </si>
  <si>
    <t xml:space="preserve">Implemented the customer class</t>
  </si>
  <si>
    <t xml:space="preserve">Write Store::add_customer, num_customers, and customer</t>
  </si>
  <si>
    <t xml:space="preserve">TESTED AND PASSED</t>
  </si>
  <si>
    <t xml:space="preserve">Write the Options class sans to_string</t>
  </si>
  <si>
    <t xml:space="preserve">Completed Day 3</t>
  </si>
  <si>
    <t xml:space="preserve">Did not test yet</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</si>
  <si>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</si>
  <si>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</si>
  <si>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</si>
  <si>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</si>
  <si>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</si>
  <si>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</si>
  <si>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</si>
  <si>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</si>
  <si>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</si>
  <si>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</si>
  <si>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</si>
  <si>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</si>
  <si>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</si>
  <si>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Ensure ALL CODE is on GitHub by deadline!</t>
  </si>
  <si>
    <t xml:space="preserve">Update minwin.h </t>
  </si>
  <si>
    <t xml:space="preserve">Use baselining from Nim project (using mainwin.h from Nim)</t>
  </si>
  <si>
    <t xml:space="preserve">Clean code from mainwin.cpp and make sure it complies </t>
  </si>
  <si>
    <t xml:space="preserve">Completed Day 5</t>
  </si>
  <si>
    <t xml:space="preserve">Remove any references to Nim and remove observer methods from above</t>
  </si>
  <si>
    <t xml:space="preserve">Add view, insert menu (insert new Customer, Options…) </t>
  </si>
  <si>
    <t xml:space="preserve">Don’t forget to activate signals to each (empty) observer </t>
  </si>
  <si>
    <t xml:space="preserve">Implement get double,int string, and set/get msg methods</t>
  </si>
  <si>
    <t xml:space="preserve">Implement inset/view customer methods</t>
  </si>
  <si>
    <t xml:space="preserve">Use baselining code from main in sprint 1 (for adding new customer)</t>
  </si>
  <si>
    <t xml:space="preserve">Implement insert/view desktop methods</t>
  </si>
  <si>
    <t xml:space="preserve">Use baselining code from main in sprint1 (adding a new desktop)</t>
  </si>
  <si>
    <t xml:space="preserve">Implement insert/view peripheral methods</t>
  </si>
  <si>
    <t xml:space="preserve">Use baselining code from main in sprint 1 (for adding new peripheral)</t>
  </si>
  <si>
    <t xml:space="preserve">Implement insert/view order methods</t>
  </si>
  <si>
    <t xml:space="preserve">Use baselining code from main in sprint 1 (for adding new order)</t>
  </si>
  <si>
    <t xml:space="preserve">Create a company logo and give information to avoid lawsuit</t>
  </si>
  <si>
    <t xml:space="preserve">Replace insert customer with a single dialog</t>
  </si>
  <si>
    <t xml:space="preserve">Replace insert desktop with a single dialog</t>
  </si>
  <si>
    <t xml:space="preserve">Replace insert option with a single dialog</t>
  </si>
  <si>
    <t xml:space="preserve">Replace insert order with a single dialog</t>
  </si>
  <si>
    <t xml:space="preserve">--&gt; Add tasks to complete each feature for this sprint</t>
  </si>
  <si>
    <t xml:space="preserve">Add new attribute to all classes to properly save functions</t>
  </si>
  <si>
    <t xml:space="preserve">Leave implementations empty just write in header file</t>
  </si>
  <si>
    <t xml:space="preserve">Add callback method on_save_click()</t>
  </si>
  <si>
    <t xml:space="preserve">connect button to call back method and define</t>
  </si>
  <si>
    <t xml:space="preserve">Add callback method on_save_as_click()</t>
  </si>
  <si>
    <t xml:space="preserve">connect button to call back method </t>
  </si>
  <si>
    <t xml:space="preserve">Add callback method on_load_file_click()</t>
  </si>
  <si>
    <t xml:space="preserve">Build and run code test and push to github</t>
  </si>
  <si>
    <t xml:space="preserve">Add dialog for save as</t>
  </si>
  <si>
    <t xml:space="preserve">use Gtk::FileChooserDailog</t>
  </si>
  <si>
    <t xml:space="preserve">Add dialog for load file </t>
  </si>
  <si>
    <t xml:space="preserve">open an output file stream then call the store’s saves method </t>
  </si>
  <si>
    <t xml:space="preserve">handle any exceptions</t>
  </si>
  <si>
    <t xml:space="preserve">Implement the Store::save </t>
  </si>
  <si>
    <t xml:space="preserve">check state of stream and handle any exceptions</t>
  </si>
  <si>
    <t xml:space="preserve">Implement the Store::Store (new constructor for store)</t>
  </si>
  <si>
    <t xml:space="preserve">if you use ist &gt;&gt; csize dont forget to use ist.ignore(327676,\n)</t>
  </si>
  <si>
    <t xml:space="preserve">Implement the Customer::save </t>
  </si>
  <si>
    <t xml:space="preserve">Implement the new Customer constructor </t>
  </si>
  <si>
    <t xml:space="preserve">Define the Options save method</t>
  </si>
  <si>
    <t xml:space="preserve">Define the new constructor Options</t>
  </si>
  <si>
    <t xml:space="preserve">Define the Desktop::save method</t>
  </si>
  <si>
    <t xml:space="preserve">Define the new constructor for Desktop</t>
  </si>
  <si>
    <t xml:space="preserve">Define the Order::save method</t>
  </si>
  <si>
    <t xml:space="preserve">Define the new constructor for Order</t>
  </si>
  <si>
    <t xml:space="preserve">Fix save bug (filename is not known)</t>
  </si>
  <si>
    <t xml:space="preserve">Make a custom dialog for inserting desktop (bonus)</t>
  </si>
  <si>
    <t xml:space="preserve">Make a custom dialog for inserting options (bonus) </t>
  </si>
  <si>
    <t xml:space="preserve">Make a custom dialog for inserting orders (bonus)</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</si>
</sst>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23</c:v>
                </c:pt>
                <c:pt idx="1">
                  <c:v>23</c:v>
                </c:pt>
                <c:pt idx="2">
                  <c:v>23</c:v>
                </c:pt>
                <c:pt idx="3">
                  <c:v>16</c:v>
                </c:pt>
                <c:pt idx="4">
                  <c:v>11</c:v>
                </c:pt>
                <c:pt idx="5">
                  <c:v>4</c:v>
                </c:pt>
                <c:pt idx="6">
                  <c:v>4</c:v>
                </c:pt>
                <c:pt idx="7">
                  <c:v>4</c:v>
                </c:pt>
              </c:numCache>
            </c:numRef>
          </c:val>
          <c:smooth val="0"/>
        </c:ser>
        <c:hiLowLines>
          <c:spPr>
            <a:ln>
              <a:noFill/>
            </a:ln>
          </c:spPr>
        </c:hiLowLines>
        <c:marker val="0"/>
        <c:axId val="54466717"/>
        <c:axId val="89759872"/>
      </c:lineChart>
      <c:catAx>
        <c:axId val="5446671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9759872"/>
        <c:crosses val="autoZero"/>
        <c:auto val="1"/>
        <c:lblAlgn val="ctr"/>
        <c:lblOffset val="100"/>
      </c:catAx>
      <c:valAx>
        <c:axId val="8975987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446671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7288202"/>
        <c:axId val="55139221"/>
      </c:lineChart>
      <c:catAx>
        <c:axId val="9728820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5139221"/>
        <c:crosses val="autoZero"/>
        <c:auto val="1"/>
        <c:lblAlgn val="ctr"/>
        <c:lblOffset val="100"/>
      </c:catAx>
      <c:valAx>
        <c:axId val="5513922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728820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3659668"/>
        <c:axId val="90142589"/>
      </c:lineChart>
      <c:catAx>
        <c:axId val="2365966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0142589"/>
        <c:crosses val="autoZero"/>
        <c:auto val="1"/>
        <c:lblAlgn val="ctr"/>
        <c:lblOffset val="100"/>
      </c:catAx>
      <c:valAx>
        <c:axId val="9014258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365966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602825353169"/>
          <c:y val="0.162158762108441"/>
          <c:w val="0.883610451306413"/>
          <c:h val="0.635174235752925"/>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16</c:v>
                </c:pt>
                <c:pt idx="1">
                  <c:v>12</c:v>
                </c:pt>
                <c:pt idx="2">
                  <c:v>6</c:v>
                </c:pt>
                <c:pt idx="3">
                  <c:v>5</c:v>
                </c:pt>
                <c:pt idx="4">
                  <c:v>5</c:v>
                </c:pt>
                <c:pt idx="5">
                  <c:v>5</c:v>
                </c:pt>
              </c:numCache>
            </c:numRef>
          </c:yVal>
          <c:smooth val="0"/>
        </c:ser>
        <c:axId val="94710288"/>
        <c:axId val="46126910"/>
      </c:scatterChart>
      <c:valAx>
        <c:axId val="94710288"/>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6126910"/>
        <c:crosses val="autoZero"/>
        <c:crossBetween val="midCat"/>
      </c:valAx>
      <c:valAx>
        <c:axId val="46126910"/>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4710288"/>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13</c:v>
                </c:pt>
                <c:pt idx="2">
                  <c:v>13</c:v>
                </c:pt>
                <c:pt idx="3">
                  <c:v>7</c:v>
                </c:pt>
                <c:pt idx="4">
                  <c:v>3</c:v>
                </c:pt>
                <c:pt idx="5">
                  <c:v>3</c:v>
                </c:pt>
                <c:pt idx="6">
                  <c:v>0</c:v>
                </c:pt>
                <c:pt idx="7">
                  <c:v>0</c:v>
                </c:pt>
              </c:numCache>
            </c:numRef>
          </c:val>
          <c:smooth val="0"/>
        </c:ser>
        <c:hiLowLines>
          <c:spPr>
            <a:ln>
              <a:noFill/>
            </a:ln>
          </c:spPr>
        </c:hiLowLines>
        <c:marker val="0"/>
        <c:axId val="32444078"/>
        <c:axId val="77064074"/>
      </c:lineChart>
      <c:catAx>
        <c:axId val="3244407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7064074"/>
        <c:crosses val="autoZero"/>
        <c:auto val="1"/>
        <c:lblAlgn val="ctr"/>
        <c:lblOffset val="100"/>
      </c:catAx>
      <c:valAx>
        <c:axId val="7706407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244407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13</c:v>
                </c:pt>
                <c:pt idx="1">
                  <c:v>13</c:v>
                </c:pt>
                <c:pt idx="2">
                  <c:v>13</c:v>
                </c:pt>
                <c:pt idx="3">
                  <c:v>13</c:v>
                </c:pt>
                <c:pt idx="4">
                  <c:v>12</c:v>
                </c:pt>
                <c:pt idx="5">
                  <c:v>6</c:v>
                </c:pt>
                <c:pt idx="6">
                  <c:v>0</c:v>
                </c:pt>
                <c:pt idx="7">
                  <c:v>0</c:v>
                </c:pt>
              </c:numCache>
            </c:numRef>
          </c:val>
          <c:smooth val="0"/>
        </c:ser>
        <c:hiLowLines>
          <c:spPr>
            <a:ln>
              <a:noFill/>
            </a:ln>
          </c:spPr>
        </c:hiLowLines>
        <c:marker val="0"/>
        <c:axId val="4138915"/>
        <c:axId val="95813015"/>
      </c:lineChart>
      <c:catAx>
        <c:axId val="413891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5813015"/>
        <c:crosses val="autoZero"/>
        <c:auto val="1"/>
        <c:lblAlgn val="ctr"/>
        <c:lblOffset val="100"/>
      </c:catAx>
      <c:valAx>
        <c:axId val="9581301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138915"/>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_rels/drawing3.xml.rels><?xml version="1.0" encoding="UTF-8"?>
<Relationships xmlns="http://schemas.openxmlformats.org/package/2006/relationships"><Relationship Id="rId1" Type="http://schemas.openxmlformats.org/officeDocument/2006/relationships/chart" Target="../charts/chart9.xml"/>
</Relationships>
</file>

<file path=xl/drawings/_rels/drawing4.xml.rels><?xml version="1.0" encoding="UTF-8"?>
<Relationships xmlns="http://schemas.openxmlformats.org/package/2006/relationships"><Relationship Id="rId1"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720</xdr:colOff>
      <xdr:row>1</xdr:row>
      <xdr:rowOff>46440</xdr:rowOff>
    </xdr:from>
    <xdr:to>
      <xdr:col>10</xdr:col>
      <xdr:colOff>3394080</xdr:colOff>
      <xdr:row>18</xdr:row>
      <xdr:rowOff>116280</xdr:rowOff>
    </xdr:to>
    <xdr:graphicFrame>
      <xdr:nvGraphicFramePr>
        <xdr:cNvPr id="0" name=""/>
        <xdr:cNvGraphicFramePr/>
      </xdr:nvGraphicFramePr>
      <xdr:xfrm>
        <a:off x="9879120" y="266760"/>
        <a:ext cx="5758920" cy="2861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4</xdr:col>
      <xdr:colOff>1769040</xdr:colOff>
      <xdr:row>13</xdr:row>
      <xdr:rowOff>127080</xdr:rowOff>
    </xdr:to>
    <xdr:graphicFrame>
      <xdr:nvGraphicFramePr>
        <xdr:cNvPr id="1" name=""/>
        <xdr:cNvGraphicFramePr/>
      </xdr:nvGraphicFramePr>
      <xdr:xfrm>
        <a:off x="4086360" y="447120"/>
        <a:ext cx="3748680" cy="185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64800</xdr:rowOff>
    </xdr:from>
    <xdr:to>
      <xdr:col>5</xdr:col>
      <xdr:colOff>516240</xdr:colOff>
      <xdr:row>13</xdr:row>
      <xdr:rowOff>127440</xdr:rowOff>
    </xdr:to>
    <xdr:graphicFrame>
      <xdr:nvGraphicFramePr>
        <xdr:cNvPr id="2" name=""/>
        <xdr:cNvGraphicFramePr/>
      </xdr:nvGraphicFramePr>
      <xdr:xfrm>
        <a:off x="4086360" y="447480"/>
        <a:ext cx="3750480" cy="185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515880</xdr:colOff>
      <xdr:row>13</xdr:row>
      <xdr:rowOff>127080</xdr:rowOff>
    </xdr:to>
    <xdr:graphicFrame>
      <xdr:nvGraphicFramePr>
        <xdr:cNvPr id="3" name=""/>
        <xdr:cNvGraphicFramePr/>
      </xdr:nvGraphicFramePr>
      <xdr:xfrm>
        <a:off x="4086360" y="447120"/>
        <a:ext cx="3750120" cy="185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515880</xdr:colOff>
      <xdr:row>13</xdr:row>
      <xdr:rowOff>127080</xdr:rowOff>
    </xdr:to>
    <xdr:graphicFrame>
      <xdr:nvGraphicFramePr>
        <xdr:cNvPr id="4" name=""/>
        <xdr:cNvGraphicFramePr/>
      </xdr:nvGraphicFramePr>
      <xdr:xfrm>
        <a:off x="4086360" y="447120"/>
        <a:ext cx="3750120" cy="185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515880</xdr:colOff>
      <xdr:row>13</xdr:row>
      <xdr:rowOff>127080</xdr:rowOff>
    </xdr:to>
    <xdr:graphicFrame>
      <xdr:nvGraphicFramePr>
        <xdr:cNvPr id="5" name=""/>
        <xdr:cNvGraphicFramePr/>
      </xdr:nvGraphicFramePr>
      <xdr:xfrm>
        <a:off x="4086360" y="447120"/>
        <a:ext cx="3750120" cy="185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35" colorId="64" zoomScale="80" zoomScaleNormal="80" zoomScalePageLayoutView="100" workbookViewId="0">
      <selection pane="topLeft" activeCell="H44" activeCellId="0" sqref="H44"/>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38.7"/>
    <col collapsed="false" customWidth="true" hidden="false" outlineLevel="0" max="10" min="10" style="1" width="33.5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1001659459</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16</v>
      </c>
      <c r="C12" s="10"/>
      <c r="D12" s="10"/>
      <c r="E12" s="11"/>
      <c r="F12" s="13" t="s">
        <v>15</v>
      </c>
      <c r="G12" s="3" t="s">
        <v>16</v>
      </c>
      <c r="H12" s="3"/>
      <c r="I12" s="3"/>
      <c r="J12" s="3"/>
    </row>
    <row r="13" s="5" customFormat="true" ht="12.8" hidden="false" customHeight="false" outlineLevel="0" collapsed="false">
      <c r="A13" s="12" t="n">
        <v>1</v>
      </c>
      <c r="B13" s="3" t="n">
        <f aca="false">B12-C13</f>
        <v>12</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6</v>
      </c>
      <c r="C14" s="10" t="n">
        <f aca="false">COUNTIF(G$24:G$102,"Finished in Sprint 2")</f>
        <v>6</v>
      </c>
      <c r="D14" s="10"/>
      <c r="E14" s="11"/>
      <c r="F14" s="13" t="n">
        <v>2</v>
      </c>
      <c r="G14" s="3" t="s">
        <v>18</v>
      </c>
      <c r="H14" s="3"/>
      <c r="I14" s="3"/>
      <c r="J14" s="3"/>
    </row>
    <row r="15" s="5" customFormat="true" ht="12.8" hidden="false" customHeight="false" outlineLevel="0" collapsed="false">
      <c r="A15" s="12" t="n">
        <v>3</v>
      </c>
      <c r="B15" s="3" t="n">
        <f aca="false">B14-C15</f>
        <v>5</v>
      </c>
      <c r="C15" s="10" t="n">
        <f aca="false">COUNTIF(G$24:G$102,"Finished in Sprint 3")</f>
        <v>1</v>
      </c>
      <c r="D15" s="10"/>
      <c r="E15" s="11"/>
      <c r="F15" s="13" t="n">
        <v>3</v>
      </c>
      <c r="G15" s="3" t="s">
        <v>19</v>
      </c>
      <c r="H15" s="3"/>
      <c r="I15" s="3"/>
      <c r="J15" s="3"/>
    </row>
    <row r="16" s="5" customFormat="true" ht="12.8" hidden="false" customHeight="false" outlineLevel="0" collapsed="false">
      <c r="A16" s="12" t="n">
        <v>4</v>
      </c>
      <c r="B16" s="3" t="n">
        <f aca="false">B15-C16</f>
        <v>5</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5</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1</v>
      </c>
      <c r="G27" s="22" t="s">
        <v>34</v>
      </c>
      <c r="H27" s="23" t="s">
        <v>35</v>
      </c>
      <c r="I27" s="24" t="s">
        <v>46</v>
      </c>
      <c r="J27" s="24"/>
      <c r="K27" s="24"/>
    </row>
    <row r="28" customFormat="false" ht="23.85" hidden="false" customHeight="false" outlineLevel="0" collapsed="false">
      <c r="A28" s="19" t="s">
        <v>47</v>
      </c>
      <c r="B28" s="20" t="n">
        <v>5</v>
      </c>
      <c r="C28" s="20" t="n">
        <v>2</v>
      </c>
      <c r="D28" s="20"/>
      <c r="E28" s="20" t="n">
        <v>21</v>
      </c>
      <c r="F28" s="21" t="n">
        <v>2</v>
      </c>
      <c r="G28" s="22" t="s">
        <v>48</v>
      </c>
      <c r="H28" s="23" t="s">
        <v>35</v>
      </c>
      <c r="I28" s="24" t="s">
        <v>49</v>
      </c>
      <c r="J28" s="24" t="s">
        <v>50</v>
      </c>
      <c r="K28" s="24" t="s">
        <v>51</v>
      </c>
    </row>
    <row r="29" customFormat="false" ht="23.85" hidden="false" customHeight="false" outlineLevel="0" collapsed="false">
      <c r="A29" s="19" t="s">
        <v>52</v>
      </c>
      <c r="B29" s="20" t="n">
        <v>6</v>
      </c>
      <c r="C29" s="20" t="n">
        <v>2</v>
      </c>
      <c r="D29" s="20"/>
      <c r="E29" s="20" t="n">
        <v>5</v>
      </c>
      <c r="F29" s="21" t="n">
        <v>2</v>
      </c>
      <c r="G29" s="22" t="s">
        <v>48</v>
      </c>
      <c r="H29" s="23" t="s">
        <v>35</v>
      </c>
      <c r="I29" s="24" t="s">
        <v>53</v>
      </c>
      <c r="J29" s="24" t="s">
        <v>54</v>
      </c>
      <c r="K29" s="24" t="s">
        <v>55</v>
      </c>
    </row>
    <row r="30" customFormat="false" ht="12.8" hidden="false" customHeight="false" outlineLevel="0" collapsed="false">
      <c r="A30" s="19" t="s">
        <v>56</v>
      </c>
      <c r="B30" s="20" t="n">
        <v>7</v>
      </c>
      <c r="C30" s="20" t="n">
        <v>2</v>
      </c>
      <c r="D30" s="20"/>
      <c r="E30" s="20" t="n">
        <v>8</v>
      </c>
      <c r="F30" s="21" t="n">
        <v>2</v>
      </c>
      <c r="G30" s="22" t="s">
        <v>48</v>
      </c>
      <c r="H30" s="23" t="s">
        <v>35</v>
      </c>
      <c r="I30" s="0" t="s">
        <v>57</v>
      </c>
      <c r="J30" s="0" t="s">
        <v>58</v>
      </c>
      <c r="K30" s="24" t="s">
        <v>59</v>
      </c>
    </row>
    <row r="31" s="25" customFormat="true" ht="12.8" hidden="false" customHeight="false" outlineLevel="0" collapsed="false">
      <c r="A31" s="19" t="s">
        <v>60</v>
      </c>
      <c r="B31" s="20" t="n">
        <v>8</v>
      </c>
      <c r="C31" s="20" t="n">
        <v>2</v>
      </c>
      <c r="D31" s="20"/>
      <c r="E31" s="20" t="n">
        <v>1</v>
      </c>
      <c r="F31" s="21" t="n">
        <v>2</v>
      </c>
      <c r="G31" s="22" t="s">
        <v>48</v>
      </c>
      <c r="H31" s="23" t="s">
        <v>61</v>
      </c>
      <c r="I31" s="24" t="s">
        <v>62</v>
      </c>
      <c r="J31" s="24" t="s">
        <v>63</v>
      </c>
      <c r="K31" s="24"/>
    </row>
    <row r="32" s="25" customFormat="true" ht="23.85" hidden="false" customHeight="false" outlineLevel="0" collapsed="false">
      <c r="A32" s="19" t="s">
        <v>64</v>
      </c>
      <c r="B32" s="20" t="n">
        <v>9</v>
      </c>
      <c r="C32" s="20" t="n">
        <v>3</v>
      </c>
      <c r="D32" s="20"/>
      <c r="E32" s="20" t="n">
        <v>13</v>
      </c>
      <c r="F32" s="21" t="n">
        <v>2</v>
      </c>
      <c r="G32" s="22"/>
      <c r="H32" s="23" t="s">
        <v>65</v>
      </c>
      <c r="I32" s="24" t="s">
        <v>66</v>
      </c>
      <c r="J32" s="24" t="s">
        <v>67</v>
      </c>
      <c r="K32" s="24" t="s">
        <v>68</v>
      </c>
    </row>
    <row r="33" s="25" customFormat="true" ht="12.8" hidden="false" customHeight="false" outlineLevel="0" collapsed="false">
      <c r="A33" s="19" t="s">
        <v>69</v>
      </c>
      <c r="B33" s="20" t="n">
        <v>10</v>
      </c>
      <c r="C33" s="20" t="n">
        <v>3</v>
      </c>
      <c r="D33" s="20"/>
      <c r="E33" s="20" t="n">
        <v>5</v>
      </c>
      <c r="F33" s="21"/>
      <c r="G33" s="22"/>
      <c r="H33" s="23" t="s">
        <v>65</v>
      </c>
      <c r="I33" s="24" t="s">
        <v>70</v>
      </c>
      <c r="J33" s="24" t="s">
        <v>67</v>
      </c>
      <c r="K33" s="24" t="s">
        <v>71</v>
      </c>
    </row>
    <row r="34" s="25" customFormat="true" ht="12.8" hidden="false" customHeight="false" outlineLevel="0" collapsed="false">
      <c r="A34" s="19" t="s">
        <v>72</v>
      </c>
      <c r="B34" s="20" t="n">
        <v>11</v>
      </c>
      <c r="C34" s="20" t="n">
        <v>3</v>
      </c>
      <c r="D34" s="20"/>
      <c r="E34" s="20" t="n">
        <v>8</v>
      </c>
      <c r="F34" s="21"/>
      <c r="G34" s="22"/>
      <c r="H34" s="23" t="s">
        <v>65</v>
      </c>
      <c r="I34" s="24" t="s">
        <v>73</v>
      </c>
      <c r="J34" s="24" t="s">
        <v>67</v>
      </c>
      <c r="K34" s="24" t="s">
        <v>71</v>
      </c>
    </row>
    <row r="35" s="25" customFormat="true" ht="12.8" hidden="false" customHeight="false" outlineLevel="0" collapsed="false">
      <c r="A35" s="19" t="s">
        <v>74</v>
      </c>
      <c r="B35" s="20" t="n">
        <v>12</v>
      </c>
      <c r="C35" s="20" t="n">
        <v>4</v>
      </c>
      <c r="D35" s="20"/>
      <c r="E35" s="20" t="n">
        <v>21</v>
      </c>
      <c r="F35" s="21"/>
      <c r="G35" s="22"/>
      <c r="H35" s="23" t="s">
        <v>75</v>
      </c>
      <c r="I35" s="24" t="s">
        <v>76</v>
      </c>
      <c r="J35" s="24" t="s">
        <v>77</v>
      </c>
      <c r="K35" s="24"/>
    </row>
    <row r="36" s="25" customFormat="true" ht="23.85" hidden="false" customHeight="false" outlineLevel="0" collapsed="false">
      <c r="A36" s="19" t="s">
        <v>78</v>
      </c>
      <c r="B36" s="20" t="n">
        <v>13</v>
      </c>
      <c r="C36" s="20" t="n">
        <v>4</v>
      </c>
      <c r="D36" s="20"/>
      <c r="E36" s="20" t="n">
        <v>8</v>
      </c>
      <c r="F36" s="21"/>
      <c r="G36" s="22"/>
      <c r="H36" s="23" t="s">
        <v>35</v>
      </c>
      <c r="I36" s="24" t="s">
        <v>79</v>
      </c>
      <c r="J36" s="24" t="s">
        <v>80</v>
      </c>
      <c r="K36" s="24"/>
    </row>
    <row r="37" s="25" customFormat="true" ht="12.8" hidden="false" customHeight="false" outlineLevel="0" collapsed="false">
      <c r="A37" s="19" t="s">
        <v>81</v>
      </c>
      <c r="B37" s="20" t="n">
        <v>17</v>
      </c>
      <c r="C37" s="20"/>
      <c r="D37" s="20" t="n">
        <v>40</v>
      </c>
      <c r="E37" s="20" t="n">
        <v>21</v>
      </c>
      <c r="F37" s="21" t="n">
        <v>2</v>
      </c>
      <c r="G37" s="22" t="s">
        <v>48</v>
      </c>
      <c r="H37" s="23" t="s">
        <v>35</v>
      </c>
      <c r="I37" s="24" t="s">
        <v>82</v>
      </c>
      <c r="J37" s="24" t="s">
        <v>80</v>
      </c>
      <c r="K37" s="24"/>
    </row>
    <row r="38" s="25" customFormat="true" ht="12.8" hidden="false" customHeight="false" outlineLevel="0" collapsed="false">
      <c r="A38" s="19" t="s">
        <v>83</v>
      </c>
      <c r="B38" s="20" t="n">
        <v>16</v>
      </c>
      <c r="C38" s="20"/>
      <c r="D38" s="20" t="n">
        <v>15</v>
      </c>
      <c r="E38" s="20" t="n">
        <v>8</v>
      </c>
      <c r="F38" s="21" t="n">
        <v>2</v>
      </c>
      <c r="G38" s="22" t="s">
        <v>48</v>
      </c>
      <c r="H38" s="23" t="s">
        <v>35</v>
      </c>
      <c r="I38" s="24" t="s">
        <v>84</v>
      </c>
      <c r="J38" s="24" t="s">
        <v>80</v>
      </c>
      <c r="K38" s="24"/>
    </row>
    <row r="39" s="25" customFormat="true" ht="12.8" hidden="false" customHeight="false" outlineLevel="0" collapsed="false">
      <c r="A39" s="19"/>
      <c r="B39" s="20"/>
      <c r="C39" s="20"/>
      <c r="D39" s="20"/>
      <c r="E39" s="20"/>
      <c r="F39" s="21"/>
      <c r="G39" s="22"/>
      <c r="H39" s="23"/>
      <c r="I39" s="23"/>
      <c r="J39" s="24"/>
      <c r="K39" s="24"/>
    </row>
    <row r="40" customFormat="false" ht="12.8" hidden="false" customHeight="false" outlineLevel="0" collapsed="false">
      <c r="A40" s="19"/>
      <c r="B40" s="20"/>
      <c r="C40" s="20"/>
      <c r="D40" s="20"/>
      <c r="E40" s="20"/>
      <c r="F40" s="21"/>
      <c r="G40" s="22"/>
      <c r="H40" s="23"/>
      <c r="I40" s="23"/>
      <c r="J40" s="24"/>
      <c r="K40" s="24"/>
    </row>
    <row r="41" s="25" customFormat="true" ht="12.8" hidden="false" customHeight="false" outlineLevel="0" collapsed="false">
      <c r="A41" s="19"/>
      <c r="B41" s="20"/>
      <c r="C41" s="20"/>
      <c r="D41" s="20"/>
      <c r="E41" s="20"/>
      <c r="F41" s="21"/>
      <c r="G41" s="22"/>
      <c r="H41" s="23"/>
      <c r="I41" s="24"/>
      <c r="J41" s="24"/>
      <c r="K41" s="24"/>
    </row>
    <row r="42" s="26"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19"/>
      <c r="B43" s="20"/>
      <c r="C43" s="20"/>
      <c r="D43" s="20"/>
      <c r="E43" s="20"/>
      <c r="F43" s="21"/>
      <c r="G43" s="22"/>
      <c r="H43" s="0"/>
      <c r="I43" s="0"/>
      <c r="J43" s="24"/>
      <c r="K43" s="24"/>
    </row>
    <row r="44" customFormat="false" ht="12.8" hidden="false" customHeight="false" outlineLevel="0" collapsed="false">
      <c r="A44" s="19"/>
      <c r="B44" s="20"/>
      <c r="C44" s="20"/>
      <c r="D44" s="20"/>
      <c r="E44" s="20"/>
      <c r="F44" s="21"/>
      <c r="G44" s="22"/>
      <c r="H44" s="0"/>
      <c r="I44" s="0"/>
      <c r="J44" s="24"/>
      <c r="K44" s="24"/>
    </row>
    <row r="45" customFormat="false" ht="12.8" hidden="false" customHeight="false" outlineLevel="0" collapsed="false">
      <c r="A45" s="19"/>
      <c r="B45" s="20"/>
      <c r="C45" s="20"/>
      <c r="D45" s="20"/>
      <c r="E45" s="20"/>
      <c r="F45" s="21"/>
      <c r="G45" s="22"/>
      <c r="H45" s="23"/>
      <c r="I45" s="24"/>
      <c r="J45" s="24"/>
      <c r="K45" s="24"/>
    </row>
    <row r="46" customFormat="false" ht="12.8" hidden="false" customHeight="false" outlineLevel="0" collapsed="false">
      <c r="A46" s="19"/>
      <c r="B46" s="20"/>
      <c r="C46" s="20"/>
      <c r="D46" s="20"/>
      <c r="E46" s="20"/>
      <c r="F46" s="21"/>
      <c r="G46" s="22"/>
      <c r="H46" s="23"/>
      <c r="I46" s="24"/>
      <c r="J46" s="24"/>
      <c r="K46" s="24"/>
    </row>
    <row r="47" customFormat="false" ht="12.8" hidden="false" customHeight="false" outlineLevel="0" collapsed="false">
      <c r="A47" s="19"/>
      <c r="B47" s="20"/>
      <c r="C47" s="20"/>
      <c r="D47" s="20"/>
      <c r="E47" s="20"/>
      <c r="F47" s="21"/>
      <c r="G47" s="22"/>
      <c r="H47" s="23"/>
      <c r="I47" s="24"/>
      <c r="J47" s="24"/>
      <c r="K47" s="24"/>
    </row>
    <row r="48" customFormat="false" ht="12.8" hidden="false" customHeight="false" outlineLevel="0" collapsed="false">
      <c r="A48" s="19"/>
      <c r="B48" s="20"/>
      <c r="C48" s="20"/>
      <c r="D48" s="20"/>
      <c r="E48" s="20"/>
      <c r="F48" s="21"/>
      <c r="G48" s="22"/>
      <c r="H48" s="23"/>
      <c r="I48" s="24"/>
      <c r="J48" s="24"/>
      <c r="K48" s="24"/>
    </row>
    <row r="49" customFormat="false" ht="12.8" hidden="false" customHeight="false" outlineLevel="0" collapsed="false">
      <c r="A49" s="19"/>
      <c r="B49" s="20"/>
      <c r="C49" s="20"/>
      <c r="D49" s="20"/>
      <c r="E49" s="20"/>
      <c r="F49" s="21"/>
      <c r="G49" s="22"/>
      <c r="H49" s="23"/>
      <c r="I49" s="24"/>
      <c r="J49" s="24"/>
      <c r="K49" s="24"/>
    </row>
    <row r="50" customFormat="false" ht="12.8" hidden="false" customHeight="false" outlineLevel="0" collapsed="false">
      <c r="A50" s="19" t="s">
        <v>85</v>
      </c>
      <c r="B50" s="20" t="n">
        <v>18</v>
      </c>
      <c r="C50" s="20"/>
      <c r="D50" s="20" t="n">
        <v>25</v>
      </c>
      <c r="E50" s="20" t="n">
        <v>13</v>
      </c>
      <c r="F50" s="21" t="n">
        <v>2</v>
      </c>
      <c r="G50" s="22" t="s">
        <v>86</v>
      </c>
      <c r="H50" s="23" t="s">
        <v>87</v>
      </c>
      <c r="I50" s="24" t="s">
        <v>88</v>
      </c>
      <c r="J50" s="24" t="s">
        <v>89</v>
      </c>
      <c r="K50" s="24"/>
    </row>
    <row r="51" customFormat="false" ht="12.8" hidden="false" customHeight="false" outlineLevel="0" collapsed="false">
      <c r="A51" s="19"/>
      <c r="B51" s="20"/>
      <c r="C51" s="20"/>
      <c r="D51" s="20"/>
      <c r="E51" s="20"/>
      <c r="F51" s="21"/>
      <c r="G51" s="22"/>
      <c r="H51" s="23"/>
      <c r="I51" s="0"/>
      <c r="J51" s="24"/>
      <c r="K51" s="24"/>
    </row>
    <row r="52" customFormat="false" ht="12.8" hidden="false" customHeight="false" outlineLevel="0" collapsed="false">
      <c r="A52" s="19"/>
      <c r="B52" s="20"/>
      <c r="C52" s="20"/>
      <c r="D52" s="20"/>
      <c r="E52" s="20"/>
      <c r="F52" s="21"/>
      <c r="G52" s="22"/>
      <c r="H52" s="23"/>
      <c r="I52" s="24"/>
      <c r="J52" s="24"/>
      <c r="K52" s="24"/>
    </row>
    <row r="53" customFormat="false" ht="12.8" hidden="false" customHeight="false" outlineLevel="0" collapsed="false">
      <c r="A53" s="19"/>
      <c r="B53" s="20"/>
      <c r="C53" s="20"/>
      <c r="D53" s="20"/>
      <c r="E53" s="20"/>
      <c r="F53" s="21"/>
      <c r="G53" s="22"/>
      <c r="H53" s="23"/>
      <c r="I53" s="24"/>
      <c r="J53" s="24"/>
      <c r="K53" s="24"/>
    </row>
    <row r="54" customFormat="false" ht="12.8" hidden="false" customHeight="false" outlineLevel="0" collapsed="false">
      <c r="A54" s="19"/>
      <c r="B54" s="20"/>
      <c r="C54" s="20"/>
      <c r="D54" s="20"/>
      <c r="E54" s="20"/>
      <c r="F54" s="21"/>
      <c r="G54" s="22"/>
      <c r="H54" s="23"/>
      <c r="I54" s="24"/>
      <c r="J54" s="24"/>
      <c r="K54" s="24"/>
    </row>
    <row r="55" customFormat="false" ht="12.8" hidden="false" customHeight="false" outlineLevel="0" collapsed="false">
      <c r="A55" s="19"/>
      <c r="B55" s="20"/>
      <c r="C55" s="20"/>
      <c r="D55" s="20"/>
      <c r="E55" s="20"/>
      <c r="F55" s="21"/>
      <c r="G55" s="22"/>
      <c r="H55" s="23"/>
      <c r="I55" s="24"/>
      <c r="J55" s="24"/>
      <c r="K55" s="24"/>
    </row>
    <row r="56" customFormat="false" ht="12.8" hidden="false" customHeight="false" outlineLevel="0" collapsed="false">
      <c r="A56" s="19"/>
      <c r="B56" s="20"/>
      <c r="C56" s="20"/>
      <c r="D56" s="20"/>
      <c r="E56" s="20"/>
      <c r="F56" s="21"/>
      <c r="G56" s="22"/>
      <c r="H56" s="23"/>
      <c r="I56" s="24"/>
      <c r="J56" s="24"/>
      <c r="K56" s="24"/>
    </row>
    <row r="57" customFormat="false" ht="12.8" hidden="false" customHeight="false" outlineLevel="0" collapsed="false">
      <c r="A57" s="19"/>
      <c r="B57" s="20"/>
      <c r="C57" s="20"/>
      <c r="D57" s="20"/>
      <c r="E57" s="20"/>
      <c r="F57" s="21"/>
      <c r="G57" s="22"/>
      <c r="H57" s="23"/>
      <c r="I57" s="19"/>
      <c r="J57" s="27"/>
      <c r="K57" s="27"/>
    </row>
    <row r="58" customFormat="false" ht="12.8" hidden="false" customHeight="false" outlineLevel="0" collapsed="false">
      <c r="A58" s="19"/>
      <c r="B58" s="20"/>
      <c r="C58" s="20"/>
      <c r="D58" s="20"/>
      <c r="E58" s="20"/>
      <c r="F58" s="21"/>
      <c r="G58" s="22"/>
      <c r="H58" s="23"/>
      <c r="I58" s="19"/>
      <c r="J58" s="27"/>
      <c r="K58" s="27"/>
    </row>
    <row r="59" customFormat="false" ht="12.8" hidden="false" customHeight="false" outlineLevel="0" collapsed="false">
      <c r="A59" s="19"/>
      <c r="B59" s="20"/>
      <c r="C59" s="20"/>
      <c r="D59" s="20"/>
      <c r="E59" s="20"/>
      <c r="F59" s="21"/>
      <c r="G59" s="22"/>
      <c r="H59" s="23"/>
      <c r="I59" s="19"/>
      <c r="J59" s="27"/>
      <c r="K59" s="27"/>
    </row>
    <row r="60" customFormat="false" ht="12.8" hidden="false" customHeight="false" outlineLevel="0" collapsed="false">
      <c r="A60" s="19"/>
      <c r="B60" s="20"/>
      <c r="C60" s="20"/>
      <c r="D60" s="20"/>
      <c r="E60" s="20"/>
      <c r="F60" s="21"/>
      <c r="G60" s="22"/>
      <c r="H60" s="23"/>
      <c r="I60" s="19"/>
      <c r="J60" s="27"/>
      <c r="K60" s="27"/>
    </row>
    <row r="61" customFormat="false" ht="12.8" hidden="false" customHeight="false" outlineLevel="0" collapsed="false">
      <c r="A61" s="19"/>
      <c r="B61" s="20"/>
      <c r="C61" s="20"/>
      <c r="D61" s="20"/>
      <c r="E61" s="20"/>
      <c r="F61" s="21"/>
      <c r="G61" s="22"/>
      <c r="H61" s="23"/>
      <c r="I61" s="19"/>
      <c r="J61" s="27"/>
      <c r="K61" s="27"/>
    </row>
    <row r="62" customFormat="false" ht="12.8" hidden="false" customHeight="false" outlineLevel="0" collapsed="false">
      <c r="A62" s="19"/>
      <c r="B62" s="20"/>
      <c r="C62" s="20"/>
      <c r="D62" s="20"/>
      <c r="E62" s="20"/>
      <c r="F62" s="21"/>
      <c r="G62" s="22"/>
      <c r="H62" s="23"/>
      <c r="I62" s="19"/>
      <c r="J62" s="27"/>
      <c r="K62" s="27"/>
    </row>
    <row r="63" customFormat="false" ht="12.8" hidden="false" customHeight="false" outlineLevel="0" collapsed="false">
      <c r="A63" s="19"/>
      <c r="B63" s="20"/>
      <c r="C63" s="20"/>
      <c r="D63" s="20"/>
      <c r="E63" s="20"/>
      <c r="F63" s="21"/>
      <c r="G63" s="22"/>
      <c r="H63" s="23"/>
      <c r="I63" s="19"/>
      <c r="J63" s="27"/>
      <c r="K63" s="27"/>
    </row>
    <row r="64" customFormat="false" ht="12.8" hidden="false" customHeight="false" outlineLevel="0" collapsed="false">
      <c r="A64" s="19"/>
      <c r="B64" s="20"/>
      <c r="C64" s="20"/>
      <c r="D64" s="20"/>
      <c r="E64" s="20"/>
      <c r="F64" s="21"/>
      <c r="G64" s="22"/>
      <c r="H64" s="23"/>
      <c r="I64" s="19"/>
      <c r="J64" s="27"/>
      <c r="K64" s="27"/>
    </row>
    <row r="65" customFormat="false" ht="12.8" hidden="false" customHeight="false" outlineLevel="0" collapsed="false">
      <c r="A65" s="19"/>
      <c r="B65" s="20"/>
      <c r="C65" s="20"/>
      <c r="D65" s="20"/>
      <c r="E65" s="20"/>
      <c r="F65" s="21"/>
      <c r="G65" s="22"/>
      <c r="H65" s="23"/>
      <c r="I65" s="19"/>
      <c r="J65" s="27"/>
      <c r="K65" s="27"/>
    </row>
    <row r="66" customFormat="false" ht="12.8" hidden="false" customHeight="false" outlineLevel="0" collapsed="false">
      <c r="A66" s="19"/>
      <c r="B66" s="20"/>
      <c r="C66" s="20"/>
      <c r="D66" s="20"/>
      <c r="E66" s="20"/>
      <c r="F66" s="21"/>
      <c r="G66" s="22"/>
      <c r="H66" s="23"/>
      <c r="I66" s="19"/>
      <c r="J66" s="27"/>
      <c r="K66" s="27"/>
    </row>
    <row r="67" customFormat="false" ht="12.8" hidden="false" customHeight="false" outlineLevel="0" collapsed="false">
      <c r="A67" s="19"/>
      <c r="B67" s="20"/>
      <c r="C67" s="20"/>
      <c r="D67" s="20"/>
      <c r="E67" s="20"/>
      <c r="F67" s="21"/>
      <c r="G67" s="22"/>
      <c r="H67" s="23"/>
      <c r="I67" s="19"/>
      <c r="J67" s="27"/>
      <c r="K67" s="27"/>
    </row>
    <row r="68" customFormat="false" ht="12.8" hidden="false" customHeight="false" outlineLevel="0" collapsed="false">
      <c r="A68" s="19"/>
      <c r="B68" s="20"/>
      <c r="C68" s="20"/>
      <c r="D68" s="20"/>
      <c r="E68" s="20"/>
      <c r="F68" s="21"/>
      <c r="G68" s="22"/>
      <c r="H68" s="23"/>
      <c r="I68" s="19"/>
      <c r="J68" s="27"/>
      <c r="K68" s="27"/>
    </row>
    <row r="69" customFormat="false" ht="12.8" hidden="false" customHeight="false" outlineLevel="0" collapsed="false">
      <c r="A69" s="19"/>
      <c r="B69" s="20"/>
      <c r="C69" s="20"/>
      <c r="D69" s="20"/>
      <c r="E69" s="20"/>
      <c r="F69" s="21"/>
      <c r="G69" s="22"/>
      <c r="H69" s="23"/>
      <c r="I69" s="19"/>
      <c r="J69" s="27"/>
      <c r="K69" s="27"/>
    </row>
    <row r="70" customFormat="false" ht="12.8" hidden="false" customHeight="false" outlineLevel="0" collapsed="false">
      <c r="A70" s="19"/>
      <c r="B70" s="20"/>
      <c r="C70" s="20"/>
      <c r="D70" s="20"/>
      <c r="E70" s="20"/>
      <c r="F70" s="21"/>
      <c r="G70" s="22"/>
      <c r="H70" s="23"/>
      <c r="I70" s="19"/>
      <c r="J70" s="27"/>
      <c r="K70" s="27"/>
    </row>
    <row r="71" customFormat="false" ht="12.8" hidden="false" customHeight="false" outlineLevel="0" collapsed="false">
      <c r="A71" s="19"/>
      <c r="B71" s="20"/>
      <c r="C71" s="20"/>
      <c r="D71" s="20"/>
      <c r="E71" s="20"/>
      <c r="F71" s="21"/>
      <c r="G71" s="22"/>
      <c r="H71" s="23"/>
      <c r="I71" s="19"/>
      <c r="J71" s="27"/>
      <c r="K71" s="27"/>
    </row>
    <row r="72" customFormat="false" ht="12.8" hidden="false" customHeight="false" outlineLevel="0" collapsed="false">
      <c r="A72" s="19"/>
      <c r="B72" s="20"/>
      <c r="C72" s="20"/>
      <c r="D72" s="20"/>
      <c r="E72" s="20"/>
      <c r="F72" s="21"/>
      <c r="G72" s="22"/>
      <c r="H72" s="23"/>
      <c r="I72" s="19"/>
      <c r="J72" s="27"/>
      <c r="K72" s="27"/>
    </row>
    <row r="73" customFormat="false" ht="12.8" hidden="false" customHeight="false" outlineLevel="0" collapsed="false">
      <c r="A73" s="19"/>
      <c r="B73" s="20"/>
      <c r="C73" s="20"/>
      <c r="D73" s="20"/>
      <c r="E73" s="20"/>
      <c r="F73" s="21"/>
      <c r="G73" s="22"/>
      <c r="H73" s="23"/>
      <c r="I73" s="19"/>
      <c r="J73" s="27"/>
      <c r="K73" s="27"/>
    </row>
    <row r="74" customFormat="false" ht="12.8" hidden="false" customHeight="false" outlineLevel="0" collapsed="false">
      <c r="A74" s="19"/>
      <c r="B74" s="20"/>
      <c r="C74" s="20"/>
      <c r="D74" s="20"/>
      <c r="E74" s="20"/>
      <c r="F74" s="21"/>
      <c r="G74" s="22"/>
      <c r="H74" s="23"/>
      <c r="I74" s="19"/>
      <c r="J74" s="27"/>
      <c r="K74" s="27"/>
    </row>
    <row r="75" customFormat="false" ht="12.8" hidden="false" customHeight="false" outlineLevel="0" collapsed="false">
      <c r="A75" s="19"/>
      <c r="B75" s="20"/>
      <c r="C75" s="20"/>
      <c r="D75" s="20"/>
      <c r="E75" s="20"/>
      <c r="F75" s="21"/>
      <c r="G75" s="22"/>
      <c r="H75" s="23"/>
      <c r="I75" s="19"/>
      <c r="J75" s="27"/>
      <c r="K75" s="27"/>
    </row>
    <row r="76" customFormat="false" ht="12.8" hidden="false" customHeight="false" outlineLevel="0" collapsed="false">
      <c r="A76" s="19"/>
      <c r="B76" s="20"/>
      <c r="C76" s="20"/>
      <c r="D76" s="20"/>
      <c r="E76" s="20"/>
      <c r="F76" s="21"/>
      <c r="G76" s="22"/>
      <c r="H76" s="23"/>
      <c r="I76" s="19"/>
      <c r="J76" s="27"/>
      <c r="K76" s="27"/>
    </row>
    <row r="77" customFormat="false" ht="12.8" hidden="false" customHeight="false" outlineLevel="0" collapsed="false">
      <c r="A77" s="19"/>
      <c r="B77" s="20"/>
      <c r="C77" s="20"/>
      <c r="D77" s="20"/>
      <c r="E77" s="20"/>
      <c r="F77" s="21"/>
      <c r="G77" s="22"/>
      <c r="H77" s="23"/>
      <c r="I77" s="19"/>
      <c r="J77" s="27"/>
      <c r="K77" s="27"/>
    </row>
    <row r="78" customFormat="false" ht="12.8" hidden="false" customHeight="false" outlineLevel="0" collapsed="false">
      <c r="A78" s="19"/>
      <c r="B78" s="20"/>
      <c r="C78" s="20"/>
      <c r="D78" s="20"/>
      <c r="E78" s="20"/>
      <c r="F78" s="21"/>
      <c r="G78" s="22"/>
      <c r="H78" s="23"/>
      <c r="I78" s="19"/>
      <c r="J78" s="27"/>
      <c r="K78" s="27"/>
    </row>
    <row r="79" customFormat="false" ht="12.8" hidden="false" customHeight="false" outlineLevel="0" collapsed="false">
      <c r="A79" s="19"/>
      <c r="B79" s="20"/>
      <c r="C79" s="20"/>
      <c r="D79" s="20"/>
      <c r="E79" s="20"/>
      <c r="F79" s="21"/>
      <c r="G79" s="22"/>
      <c r="H79" s="23"/>
      <c r="I79" s="19"/>
      <c r="J79" s="27"/>
      <c r="K79" s="27"/>
    </row>
    <row r="80" customFormat="false" ht="12.8" hidden="false" customHeight="false" outlineLevel="0" collapsed="false">
      <c r="A80" s="19"/>
      <c r="B80" s="20"/>
      <c r="C80" s="20"/>
      <c r="D80" s="20"/>
      <c r="E80" s="20"/>
      <c r="F80" s="21"/>
      <c r="G80" s="22"/>
      <c r="H80" s="23"/>
      <c r="I80" s="19"/>
      <c r="J80" s="27"/>
      <c r="K80" s="27"/>
    </row>
    <row r="81" customFormat="false" ht="12.8" hidden="false" customHeight="false" outlineLevel="0" collapsed="false">
      <c r="A81" s="19"/>
      <c r="B81" s="20"/>
      <c r="C81" s="20"/>
      <c r="D81" s="20"/>
      <c r="E81" s="20"/>
      <c r="F81" s="21"/>
      <c r="G81" s="22"/>
      <c r="H81" s="23"/>
      <c r="I81" s="19"/>
      <c r="J81" s="27"/>
      <c r="K81" s="27"/>
    </row>
    <row r="82" customFormat="false" ht="12.8" hidden="false" customHeight="false" outlineLevel="0" collapsed="false">
      <c r="A82" s="19"/>
      <c r="B82" s="20"/>
      <c r="C82" s="20"/>
      <c r="D82" s="20"/>
      <c r="E82" s="20"/>
      <c r="F82" s="21"/>
      <c r="G82" s="22"/>
      <c r="H82" s="23"/>
      <c r="I82" s="19"/>
      <c r="J82" s="27"/>
      <c r="K82" s="27"/>
    </row>
    <row r="83" customFormat="false" ht="12.8" hidden="false" customHeight="false" outlineLevel="0" collapsed="false">
      <c r="A83" s="19"/>
      <c r="B83" s="20"/>
      <c r="C83" s="20"/>
      <c r="D83" s="20"/>
      <c r="E83" s="20"/>
      <c r="F83" s="21"/>
      <c r="G83" s="22"/>
      <c r="H83" s="23"/>
      <c r="I83" s="19"/>
      <c r="J83" s="27"/>
      <c r="K83" s="27"/>
    </row>
    <row r="84" customFormat="false" ht="12.8" hidden="false" customHeight="false" outlineLevel="0" collapsed="false">
      <c r="A84" s="19"/>
      <c r="B84" s="20"/>
      <c r="C84" s="20"/>
      <c r="D84" s="20"/>
      <c r="E84" s="20"/>
      <c r="F84" s="21"/>
      <c r="G84" s="22"/>
      <c r="H84" s="23"/>
      <c r="I84" s="19"/>
      <c r="J84" s="27"/>
      <c r="K84" s="27"/>
    </row>
    <row r="85" customFormat="false" ht="12.8" hidden="false" customHeight="false" outlineLevel="0" collapsed="false">
      <c r="A85" s="19"/>
      <c r="B85" s="20"/>
      <c r="C85" s="20"/>
      <c r="D85" s="20"/>
      <c r="E85" s="20"/>
      <c r="F85" s="21"/>
      <c r="G85" s="22"/>
      <c r="H85" s="23"/>
      <c r="I85" s="19"/>
      <c r="J85" s="27"/>
      <c r="K85" s="27"/>
    </row>
    <row r="86" customFormat="false" ht="12.8" hidden="false" customHeight="false" outlineLevel="0" collapsed="false">
      <c r="A86" s="19"/>
      <c r="B86" s="20"/>
      <c r="C86" s="20"/>
      <c r="D86" s="20"/>
      <c r="E86" s="20"/>
      <c r="F86" s="21"/>
      <c r="G86" s="22"/>
      <c r="H86" s="23"/>
      <c r="I86" s="19"/>
      <c r="J86" s="27"/>
      <c r="K86" s="27"/>
    </row>
    <row r="87" customFormat="false" ht="12.8" hidden="false" customHeight="false" outlineLevel="0" collapsed="false">
      <c r="A87" s="19"/>
      <c r="B87" s="20"/>
      <c r="C87" s="20"/>
      <c r="D87" s="20"/>
      <c r="E87" s="20"/>
      <c r="F87" s="21"/>
      <c r="G87" s="22"/>
      <c r="H87" s="23"/>
      <c r="I87" s="19"/>
      <c r="J87" s="27"/>
      <c r="K87" s="27"/>
    </row>
    <row r="88" customFormat="false" ht="12.8" hidden="false" customHeight="false" outlineLevel="0" collapsed="false">
      <c r="A88" s="19"/>
      <c r="B88" s="20"/>
      <c r="C88" s="20"/>
      <c r="D88" s="20"/>
      <c r="E88" s="20"/>
      <c r="F88" s="21"/>
      <c r="G88" s="22"/>
      <c r="H88" s="23"/>
      <c r="I88" s="19"/>
      <c r="J88" s="27"/>
      <c r="K88" s="27"/>
    </row>
    <row r="89" customFormat="false" ht="12.8" hidden="false" customHeight="false" outlineLevel="0" collapsed="false">
      <c r="A89" s="19"/>
      <c r="B89" s="20"/>
      <c r="C89" s="20"/>
      <c r="D89" s="20"/>
      <c r="E89" s="20"/>
      <c r="F89" s="21"/>
      <c r="G89" s="22"/>
      <c r="H89" s="23"/>
      <c r="I89" s="19"/>
      <c r="J89" s="27"/>
      <c r="K89" s="27"/>
    </row>
    <row r="90" customFormat="false" ht="12.8" hidden="false" customHeight="false" outlineLevel="0" collapsed="false">
      <c r="A90" s="19"/>
      <c r="B90" s="20"/>
      <c r="C90" s="20"/>
      <c r="D90" s="20"/>
      <c r="E90" s="20"/>
      <c r="F90" s="21"/>
      <c r="G90" s="22"/>
      <c r="H90" s="23"/>
      <c r="I90" s="19"/>
      <c r="J90" s="27"/>
      <c r="K90" s="27"/>
    </row>
    <row r="91" customFormat="false" ht="12.8" hidden="false" customHeight="false" outlineLevel="0" collapsed="false">
      <c r="A91" s="19"/>
      <c r="B91" s="20"/>
      <c r="C91" s="20"/>
      <c r="D91" s="20"/>
      <c r="E91" s="20"/>
      <c r="F91" s="21"/>
      <c r="G91" s="22"/>
      <c r="H91" s="23"/>
      <c r="I91" s="19"/>
      <c r="J91" s="27"/>
      <c r="K91" s="27"/>
    </row>
    <row r="92" customFormat="false" ht="12.8" hidden="false" customHeight="false" outlineLevel="0" collapsed="false">
      <c r="A92" s="19"/>
      <c r="B92" s="20"/>
      <c r="C92" s="20"/>
      <c r="D92" s="20"/>
      <c r="E92" s="20"/>
      <c r="F92" s="21"/>
      <c r="G92" s="22"/>
      <c r="H92" s="23"/>
      <c r="I92" s="19"/>
      <c r="J92" s="27"/>
      <c r="K92" s="27"/>
    </row>
    <row r="93" customFormat="false" ht="12.8" hidden="false" customHeight="false" outlineLevel="0" collapsed="false">
      <c r="A93" s="19"/>
      <c r="B93" s="20"/>
      <c r="C93" s="20"/>
      <c r="D93" s="20"/>
      <c r="E93" s="20"/>
      <c r="F93" s="21"/>
      <c r="G93" s="22"/>
      <c r="H93" s="23"/>
      <c r="I93" s="19"/>
      <c r="J93" s="27"/>
      <c r="K93" s="27"/>
    </row>
    <row r="94" customFormat="false" ht="12.8" hidden="false" customHeight="false" outlineLevel="0" collapsed="false">
      <c r="A94" s="19"/>
      <c r="B94" s="20"/>
      <c r="C94" s="20"/>
      <c r="D94" s="20"/>
      <c r="E94" s="20"/>
      <c r="F94" s="21"/>
      <c r="G94" s="22"/>
      <c r="H94" s="23"/>
      <c r="I94" s="19"/>
      <c r="J94" s="27"/>
      <c r="K94" s="27"/>
    </row>
    <row r="95" customFormat="false" ht="12.8" hidden="false" customHeight="false" outlineLevel="0" collapsed="false">
      <c r="A95" s="19"/>
      <c r="B95" s="20"/>
      <c r="C95" s="20"/>
      <c r="D95" s="20"/>
      <c r="E95" s="20"/>
      <c r="F95" s="21"/>
      <c r="G95" s="22"/>
      <c r="H95" s="23"/>
      <c r="I95" s="19"/>
      <c r="J95" s="27"/>
      <c r="K95" s="27"/>
    </row>
    <row r="96" customFormat="false" ht="12.8" hidden="false" customHeight="false" outlineLevel="0" collapsed="false">
      <c r="A96" s="19"/>
      <c r="B96" s="20"/>
      <c r="C96" s="20"/>
      <c r="D96" s="20"/>
      <c r="E96" s="20"/>
      <c r="F96" s="21"/>
      <c r="G96" s="22"/>
      <c r="H96" s="23"/>
      <c r="I96" s="19"/>
      <c r="J96" s="27"/>
      <c r="K96" s="27"/>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I39:I40 H41:H42 H45: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F40" activeCellId="0" sqref="F4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v>1</v>
      </c>
      <c r="C1" s="28"/>
      <c r="D1" s="29" t="s">
        <v>2</v>
      </c>
      <c r="E1" s="0"/>
      <c r="F1" s="28"/>
      <c r="AMI1" s="0"/>
      <c r="AMJ1" s="0"/>
    </row>
    <row r="2" s="30" customFormat="true" ht="12.8" hidden="false" customHeight="false" outlineLevel="0" collapsed="false">
      <c r="A2" s="28" t="s">
        <v>90</v>
      </c>
      <c r="B2" s="31" t="n">
        <v>43893</v>
      </c>
      <c r="C2" s="28"/>
      <c r="D2" s="32" t="s">
        <v>91</v>
      </c>
      <c r="E2" s="28"/>
      <c r="F2" s="28"/>
      <c r="AMI2" s="0"/>
      <c r="AMJ2" s="0"/>
    </row>
    <row r="3" s="30" customFormat="true" ht="12.8" hidden="false" customHeight="false" outlineLevel="0" collapsed="false">
      <c r="A3" s="28" t="s">
        <v>92</v>
      </c>
      <c r="B3" s="31" t="n">
        <f aca="false">B2+21</f>
        <v>43914</v>
      </c>
      <c r="C3" s="28"/>
      <c r="D3" s="28"/>
      <c r="E3" s="28"/>
      <c r="F3" s="28"/>
      <c r="AMI3" s="0"/>
      <c r="AMJ3" s="0"/>
    </row>
    <row r="4" s="30" customFormat="true" ht="12.8" hidden="false" customHeight="false" outlineLevel="0" collapsed="false">
      <c r="A4" s="28" t="s">
        <v>93</v>
      </c>
      <c r="B4" s="33" t="s">
        <v>94</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95</v>
      </c>
      <c r="D6" s="28"/>
      <c r="E6" s="28"/>
      <c r="F6" s="28"/>
      <c r="AMI6" s="0"/>
      <c r="AMJ6" s="0"/>
    </row>
    <row r="7" s="30" customFormat="true" ht="12.8" hidden="false" customHeight="false" outlineLevel="0" collapsed="false">
      <c r="A7" s="28" t="s">
        <v>96</v>
      </c>
      <c r="B7" s="28" t="n">
        <f aca="false">COUNTA(D17:D995)</f>
        <v>16</v>
      </c>
      <c r="C7" s="28"/>
      <c r="D7" s="28"/>
      <c r="E7" s="28"/>
      <c r="F7" s="28"/>
      <c r="AMI7" s="0"/>
      <c r="AMJ7" s="0"/>
    </row>
    <row r="8" s="30" customFormat="true" ht="12.8" hidden="false" customHeight="false" outlineLevel="0" collapsed="false">
      <c r="A8" s="28" t="s">
        <v>97</v>
      </c>
      <c r="B8" s="28" t="n">
        <f aca="false">B7-C8</f>
        <v>13</v>
      </c>
      <c r="C8" s="28" t="n">
        <f aca="false">COUNTIF(E$17:E$995, "Completed Day 1")</f>
        <v>3</v>
      </c>
      <c r="D8" s="28"/>
      <c r="E8" s="28"/>
      <c r="F8" s="28"/>
      <c r="AMI8" s="0"/>
      <c r="AMJ8" s="0"/>
    </row>
    <row r="9" s="30" customFormat="true" ht="12.8" hidden="false" customHeight="false" outlineLevel="0" collapsed="false">
      <c r="A9" s="28" t="s">
        <v>98</v>
      </c>
      <c r="B9" s="28" t="n">
        <f aca="false">B8-C9</f>
        <v>13</v>
      </c>
      <c r="C9" s="28" t="n">
        <f aca="false">COUNTIF(E$17:E$995, "Completed Day 2")</f>
        <v>0</v>
      </c>
      <c r="D9" s="28"/>
      <c r="E9" s="28"/>
      <c r="F9" s="28"/>
      <c r="AMI9" s="0"/>
      <c r="AMJ9" s="0"/>
    </row>
    <row r="10" s="30" customFormat="true" ht="12.8" hidden="false" customHeight="false" outlineLevel="0" collapsed="false">
      <c r="A10" s="28" t="s">
        <v>99</v>
      </c>
      <c r="B10" s="28" t="n">
        <f aca="false">B9-C10</f>
        <v>7</v>
      </c>
      <c r="C10" s="28" t="n">
        <f aca="false">COUNTIF(E$17:E$995, "Completed Day 3")</f>
        <v>6</v>
      </c>
      <c r="D10" s="28"/>
      <c r="E10" s="28"/>
      <c r="F10" s="28"/>
      <c r="AMI10" s="0"/>
      <c r="AMJ10" s="0"/>
    </row>
    <row r="11" s="30" customFormat="true" ht="12.8" hidden="false" customHeight="false" outlineLevel="0" collapsed="false">
      <c r="A11" s="28" t="s">
        <v>100</v>
      </c>
      <c r="B11" s="28" t="n">
        <f aca="false">B10-C11</f>
        <v>3</v>
      </c>
      <c r="C11" s="28" t="n">
        <f aca="false">COUNTIF(E$17:E$995, "Completed Day 4")</f>
        <v>4</v>
      </c>
      <c r="D11" s="28"/>
      <c r="E11" s="28"/>
      <c r="F11" s="28"/>
      <c r="AMI11" s="0"/>
      <c r="AMJ11" s="0"/>
    </row>
    <row r="12" s="30" customFormat="true" ht="12.8" hidden="false" customHeight="false" outlineLevel="0" collapsed="false">
      <c r="A12" s="28" t="s">
        <v>101</v>
      </c>
      <c r="B12" s="28" t="n">
        <f aca="false">B11-C12</f>
        <v>3</v>
      </c>
      <c r="C12" s="28" t="n">
        <f aca="false">COUNTIF(E$17:E$995, "Completed Day 5")</f>
        <v>0</v>
      </c>
      <c r="D12" s="28"/>
      <c r="E12" s="28"/>
      <c r="F12" s="28"/>
      <c r="AMI12" s="0"/>
      <c r="AMJ12" s="0"/>
    </row>
    <row r="13" s="30" customFormat="true" ht="12.8" hidden="false" customHeight="false" outlineLevel="0" collapsed="false">
      <c r="A13" s="28" t="s">
        <v>102</v>
      </c>
      <c r="B13" s="28" t="n">
        <f aca="false">B12-C13</f>
        <v>0</v>
      </c>
      <c r="C13" s="28" t="n">
        <f aca="false">COUNTIF(E$17:E$995, "Completed Day 6")</f>
        <v>3</v>
      </c>
      <c r="D13" s="28"/>
      <c r="E13" s="28"/>
      <c r="F13" s="28"/>
      <c r="AMI13" s="0"/>
      <c r="AMJ13" s="0"/>
    </row>
    <row r="14" s="30" customFormat="true" ht="12.8" hidden="false" customHeight="false" outlineLevel="0" collapsed="false">
      <c r="A14" s="28" t="s">
        <v>103</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104</v>
      </c>
      <c r="B16" s="35" t="s">
        <v>23</v>
      </c>
      <c r="C16" s="35" t="s">
        <v>105</v>
      </c>
      <c r="D16" s="35" t="s">
        <v>106</v>
      </c>
      <c r="E16" s="35" t="s">
        <v>28</v>
      </c>
      <c r="F16" s="35" t="s">
        <v>32</v>
      </c>
    </row>
    <row r="17" customFormat="false" ht="12.8" hidden="false" customHeight="false" outlineLevel="0" collapsed="false">
      <c r="A17" s="0" t="n">
        <v>1</v>
      </c>
      <c r="B17" s="36" t="s">
        <v>33</v>
      </c>
      <c r="D17" s="36" t="s">
        <v>107</v>
      </c>
      <c r="E17" s="37" t="s">
        <v>108</v>
      </c>
      <c r="F17" s="38" t="s">
        <v>109</v>
      </c>
    </row>
    <row r="18" customFormat="false" ht="12.8" hidden="false" customHeight="false" outlineLevel="0" collapsed="false">
      <c r="A18" s="0" t="n">
        <v>2</v>
      </c>
      <c r="B18" s="36" t="s">
        <v>33</v>
      </c>
      <c r="D18" s="36" t="s">
        <v>110</v>
      </c>
      <c r="E18" s="37" t="s">
        <v>108</v>
      </c>
      <c r="F18" s="38" t="s">
        <v>111</v>
      </c>
    </row>
    <row r="19" customFormat="false" ht="12.8" hidden="false" customHeight="false" outlineLevel="0" collapsed="false">
      <c r="A19" s="0" t="n">
        <v>3</v>
      </c>
      <c r="B19" s="36" t="s">
        <v>33</v>
      </c>
      <c r="D19" s="36" t="s">
        <v>112</v>
      </c>
      <c r="E19" s="37" t="s">
        <v>108</v>
      </c>
      <c r="F19" s="38" t="s">
        <v>113</v>
      </c>
    </row>
    <row r="20" customFormat="false" ht="12.8" hidden="false" customHeight="false" outlineLevel="0" collapsed="false">
      <c r="A20" s="0" t="n">
        <v>4</v>
      </c>
      <c r="B20" s="36" t="s">
        <v>38</v>
      </c>
      <c r="D20" s="36" t="s">
        <v>114</v>
      </c>
      <c r="E20" s="37" t="s">
        <v>115</v>
      </c>
      <c r="F20" s="38" t="s">
        <v>116</v>
      </c>
    </row>
    <row r="21" customFormat="false" ht="12.8" hidden="false" customHeight="false" outlineLevel="0" collapsed="false">
      <c r="A21" s="0" t="n">
        <v>5</v>
      </c>
      <c r="B21" s="36" t="s">
        <v>38</v>
      </c>
      <c r="D21" s="36" t="s">
        <v>117</v>
      </c>
      <c r="E21" s="37" t="s">
        <v>115</v>
      </c>
      <c r="F21" s="38" t="s">
        <v>116</v>
      </c>
    </row>
    <row r="22" customFormat="false" ht="12.8" hidden="false" customHeight="false" outlineLevel="0" collapsed="false">
      <c r="A22" s="0" t="n">
        <v>6</v>
      </c>
      <c r="B22" s="36" t="s">
        <v>38</v>
      </c>
      <c r="D22" s="36" t="s">
        <v>118</v>
      </c>
      <c r="E22" s="37" t="s">
        <v>115</v>
      </c>
      <c r="F22" s="38" t="s">
        <v>113</v>
      </c>
    </row>
    <row r="23" customFormat="false" ht="12.8" hidden="false" customHeight="false" outlineLevel="0" collapsed="false">
      <c r="A23" s="0" t="n">
        <v>7</v>
      </c>
      <c r="B23" s="36" t="s">
        <v>42</v>
      </c>
      <c r="D23" s="36" t="s">
        <v>119</v>
      </c>
      <c r="E23" s="37" t="s">
        <v>115</v>
      </c>
      <c r="F23" s="38" t="s">
        <v>116</v>
      </c>
    </row>
    <row r="24" customFormat="false" ht="12.8" hidden="false" customHeight="false" outlineLevel="0" collapsed="false">
      <c r="A24" s="0" t="n">
        <v>8</v>
      </c>
      <c r="B24" s="36" t="s">
        <v>42</v>
      </c>
      <c r="D24" s="36" t="s">
        <v>120</v>
      </c>
      <c r="E24" s="37" t="s">
        <v>115</v>
      </c>
      <c r="F24" s="38" t="s">
        <v>116</v>
      </c>
    </row>
    <row r="25" customFormat="false" ht="12.8" hidden="false" customHeight="false" outlineLevel="0" collapsed="false">
      <c r="A25" s="0" t="n">
        <v>9</v>
      </c>
      <c r="B25" s="36" t="s">
        <v>42</v>
      </c>
      <c r="D25" s="36" t="s">
        <v>121</v>
      </c>
      <c r="E25" s="37" t="s">
        <v>115</v>
      </c>
      <c r="F25" s="38" t="s">
        <v>116</v>
      </c>
    </row>
    <row r="26" customFormat="false" ht="12.8" hidden="false" customHeight="false" outlineLevel="0" collapsed="false">
      <c r="A26" s="0" t="n">
        <v>10</v>
      </c>
      <c r="B26" s="36" t="s">
        <v>42</v>
      </c>
      <c r="D26" s="36" t="s">
        <v>122</v>
      </c>
      <c r="E26" s="37" t="s">
        <v>123</v>
      </c>
      <c r="F26" s="38" t="s">
        <v>116</v>
      </c>
    </row>
    <row r="27" customFormat="false" ht="12.8" hidden="false" customHeight="false" outlineLevel="0" collapsed="false">
      <c r="A27" s="0" t="n">
        <v>11</v>
      </c>
      <c r="B27" s="36" t="s">
        <v>45</v>
      </c>
      <c r="D27" s="36" t="s">
        <v>124</v>
      </c>
      <c r="E27" s="37" t="s">
        <v>123</v>
      </c>
      <c r="F27" s="38" t="s">
        <v>113</v>
      </c>
    </row>
    <row r="28" customFormat="false" ht="12.8" hidden="false" customHeight="false" outlineLevel="0" collapsed="false">
      <c r="A28" s="0" t="n">
        <v>12</v>
      </c>
      <c r="B28" s="36" t="s">
        <v>45</v>
      </c>
      <c r="D28" s="36" t="s">
        <v>125</v>
      </c>
      <c r="E28" s="37" t="s">
        <v>123</v>
      </c>
      <c r="F28" s="38" t="s">
        <v>116</v>
      </c>
    </row>
    <row r="29" customFormat="false" ht="12.8" hidden="false" customHeight="false" outlineLevel="0" collapsed="false">
      <c r="A29" s="0" t="n">
        <v>13</v>
      </c>
      <c r="B29" s="36" t="s">
        <v>45</v>
      </c>
      <c r="D29" s="36" t="s">
        <v>126</v>
      </c>
      <c r="E29" s="37" t="s">
        <v>123</v>
      </c>
      <c r="F29" s="38" t="s">
        <v>116</v>
      </c>
    </row>
    <row r="30" customFormat="false" ht="12.8" hidden="false" customHeight="false" outlineLevel="0" collapsed="false">
      <c r="A30" s="0" t="n">
        <v>14</v>
      </c>
      <c r="B30" s="36" t="s">
        <v>45</v>
      </c>
      <c r="D30" s="36" t="s">
        <v>127</v>
      </c>
      <c r="E30" s="37" t="s">
        <v>128</v>
      </c>
      <c r="F30" s="38" t="s">
        <v>116</v>
      </c>
    </row>
    <row r="31" customFormat="false" ht="12.8" hidden="false" customHeight="false" outlineLevel="0" collapsed="false">
      <c r="A31" s="0" t="n">
        <v>15</v>
      </c>
      <c r="B31" s="36" t="s">
        <v>45</v>
      </c>
      <c r="D31" s="36" t="s">
        <v>129</v>
      </c>
      <c r="E31" s="37" t="s">
        <v>128</v>
      </c>
      <c r="F31" s="38" t="s">
        <v>116</v>
      </c>
    </row>
    <row r="32" customFormat="false" ht="12.8" hidden="false" customHeight="false" outlineLevel="0" collapsed="false">
      <c r="A32" s="0" t="n">
        <v>16</v>
      </c>
      <c r="B32" s="36" t="s">
        <v>45</v>
      </c>
      <c r="D32" s="36" t="s">
        <v>130</v>
      </c>
      <c r="E32" s="37" t="s">
        <v>128</v>
      </c>
      <c r="F32" s="38" t="s">
        <v>113</v>
      </c>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B30" activeCellId="0" sqref="B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62.87"/>
    <col collapsed="false" customWidth="false" hidden="false" outlineLevel="0" max="1025" min="7" style="0" width="11.52"/>
  </cols>
  <sheetData>
    <row r="1" s="30" customFormat="true" ht="17.35" hidden="false" customHeight="false" outlineLevel="0" collapsed="false">
      <c r="A1" s="28" t="s">
        <v>11</v>
      </c>
      <c r="B1" s="28" t="n">
        <f aca="false">'Sprint 01 Backlog'!B1+1</f>
        <v>2</v>
      </c>
      <c r="C1" s="28"/>
      <c r="D1" s="29" t="s">
        <v>2</v>
      </c>
      <c r="E1" s="0"/>
      <c r="F1" s="28"/>
      <c r="AMI1" s="0"/>
      <c r="AMJ1" s="0"/>
    </row>
    <row r="2" s="30" customFormat="true" ht="12.8" hidden="false" customHeight="false" outlineLevel="0" collapsed="false">
      <c r="A2" s="28" t="s">
        <v>90</v>
      </c>
      <c r="B2" s="31" t="n">
        <f aca="false">'Sprint 01 Backlog'!B3</f>
        <v>43914</v>
      </c>
      <c r="C2" s="28"/>
      <c r="D2" s="32" t="s">
        <v>91</v>
      </c>
      <c r="E2" s="28"/>
      <c r="F2" s="28"/>
      <c r="AMI2" s="0"/>
      <c r="AMJ2" s="0"/>
    </row>
    <row r="3" s="30" customFormat="true" ht="12.8" hidden="false" customHeight="false" outlineLevel="0" collapsed="false">
      <c r="A3" s="28" t="s">
        <v>92</v>
      </c>
      <c r="B3" s="31" t="n">
        <f aca="false">B2+7</f>
        <v>43921</v>
      </c>
      <c r="C3" s="28"/>
      <c r="D3" s="28"/>
      <c r="E3" s="28"/>
      <c r="F3" s="28"/>
      <c r="AMI3" s="0"/>
      <c r="AMJ3" s="0"/>
    </row>
    <row r="4" s="30" customFormat="true" ht="12.8" hidden="false" customHeight="false" outlineLevel="0" collapsed="false">
      <c r="A4" s="28" t="s">
        <v>93</v>
      </c>
      <c r="B4" s="33" t="s">
        <v>94</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95</v>
      </c>
      <c r="D6" s="28"/>
      <c r="E6" s="28"/>
      <c r="F6" s="28"/>
      <c r="AMI6" s="0"/>
      <c r="AMJ6" s="0"/>
    </row>
    <row r="7" s="30" customFormat="true" ht="12.8" hidden="false" customHeight="false" outlineLevel="0" collapsed="false">
      <c r="A7" s="28" t="s">
        <v>96</v>
      </c>
      <c r="B7" s="28" t="n">
        <f aca="false">COUNTA(D17:D995)</f>
        <v>13</v>
      </c>
      <c r="C7" s="28"/>
      <c r="D7" s="28"/>
      <c r="E7" s="28"/>
      <c r="F7" s="28"/>
      <c r="AMI7" s="0"/>
      <c r="AMJ7" s="0"/>
    </row>
    <row r="8" s="30" customFormat="true" ht="12.8" hidden="false" customHeight="false" outlineLevel="0" collapsed="false">
      <c r="A8" s="28" t="s">
        <v>97</v>
      </c>
      <c r="B8" s="28" t="n">
        <f aca="false">B7-C8</f>
        <v>13</v>
      </c>
      <c r="C8" s="28" t="n">
        <f aca="false">COUNTIF(E$17:E$995, "Completed Day 1")</f>
        <v>0</v>
      </c>
      <c r="D8" s="28"/>
      <c r="E8" s="28"/>
      <c r="F8" s="28"/>
      <c r="AMI8" s="0"/>
      <c r="AMJ8" s="0"/>
    </row>
    <row r="9" s="30" customFormat="true" ht="12.8" hidden="false" customHeight="false" outlineLevel="0" collapsed="false">
      <c r="A9" s="28" t="s">
        <v>98</v>
      </c>
      <c r="B9" s="28" t="n">
        <f aca="false">B8-C9</f>
        <v>13</v>
      </c>
      <c r="C9" s="28" t="n">
        <f aca="false">COUNTIF(E$17:E$995, "Completed Day 2")</f>
        <v>0</v>
      </c>
      <c r="D9" s="28"/>
      <c r="E9" s="28"/>
      <c r="F9" s="28"/>
      <c r="AMI9" s="0"/>
      <c r="AMJ9" s="0"/>
    </row>
    <row r="10" s="30" customFormat="true" ht="12.8" hidden="false" customHeight="false" outlineLevel="0" collapsed="false">
      <c r="A10" s="28" t="s">
        <v>99</v>
      </c>
      <c r="B10" s="28" t="n">
        <f aca="false">B9-C10</f>
        <v>13</v>
      </c>
      <c r="C10" s="28" t="n">
        <f aca="false">COUNTIF(E$17:E$995, "Completed Day 3")</f>
        <v>0</v>
      </c>
      <c r="D10" s="28"/>
      <c r="E10" s="28"/>
      <c r="F10" s="28"/>
      <c r="AMI10" s="0"/>
      <c r="AMJ10" s="0"/>
    </row>
    <row r="11" s="30" customFormat="true" ht="12.8" hidden="false" customHeight="false" outlineLevel="0" collapsed="false">
      <c r="A11" s="28" t="s">
        <v>100</v>
      </c>
      <c r="B11" s="28" t="n">
        <f aca="false">B10-C11</f>
        <v>12</v>
      </c>
      <c r="C11" s="28" t="n">
        <f aca="false">COUNTIF(E$17:E$995, "Completed Day 4")</f>
        <v>1</v>
      </c>
      <c r="D11" s="28"/>
      <c r="E11" s="28"/>
      <c r="F11" s="28"/>
      <c r="AMI11" s="0"/>
      <c r="AMJ11" s="0"/>
    </row>
    <row r="12" s="30" customFormat="true" ht="12.8" hidden="false" customHeight="false" outlineLevel="0" collapsed="false">
      <c r="A12" s="28" t="s">
        <v>101</v>
      </c>
      <c r="B12" s="28" t="n">
        <f aca="false">B11-C12</f>
        <v>6</v>
      </c>
      <c r="C12" s="28" t="n">
        <f aca="false">COUNTIF(E$17:E$995, "Completed Day 5")</f>
        <v>6</v>
      </c>
      <c r="D12" s="28"/>
      <c r="E12" s="28"/>
      <c r="F12" s="28"/>
      <c r="AMI12" s="0"/>
      <c r="AMJ12" s="0"/>
    </row>
    <row r="13" s="30" customFormat="true" ht="12.8" hidden="false" customHeight="false" outlineLevel="0" collapsed="false">
      <c r="A13" s="28" t="s">
        <v>102</v>
      </c>
      <c r="B13" s="28" t="n">
        <f aca="false">B12-C13</f>
        <v>0</v>
      </c>
      <c r="C13" s="28" t="n">
        <f aca="false">COUNTIF(E$17:E$995, "Completed Day 6")</f>
        <v>6</v>
      </c>
      <c r="D13" s="28"/>
      <c r="E13" s="28"/>
      <c r="F13" s="28"/>
      <c r="AMI13" s="0"/>
      <c r="AMJ13" s="0"/>
    </row>
    <row r="14" s="30" customFormat="true" ht="12.8" hidden="false" customHeight="false" outlineLevel="0" collapsed="false">
      <c r="A14" s="28" t="s">
        <v>103</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104</v>
      </c>
      <c r="B16" s="35" t="s">
        <v>23</v>
      </c>
      <c r="C16" s="35" t="s">
        <v>105</v>
      </c>
      <c r="D16" s="35" t="s">
        <v>106</v>
      </c>
      <c r="E16" s="35" t="s">
        <v>28</v>
      </c>
      <c r="F16" s="35" t="s">
        <v>32</v>
      </c>
    </row>
    <row r="17" customFormat="false" ht="12.8" hidden="false" customHeight="false" outlineLevel="0" collapsed="false">
      <c r="A17" s="0" t="n">
        <v>1</v>
      </c>
      <c r="B17" s="36" t="s">
        <v>47</v>
      </c>
      <c r="D17" s="39" t="s">
        <v>131</v>
      </c>
      <c r="E17" s="37" t="s">
        <v>123</v>
      </c>
      <c r="F17" s="38" t="s">
        <v>132</v>
      </c>
    </row>
    <row r="18" customFormat="false" ht="12.8" hidden="false" customHeight="false" outlineLevel="0" collapsed="false">
      <c r="A18" s="0" t="n">
        <v>2</v>
      </c>
      <c r="B18" s="36" t="s">
        <v>47</v>
      </c>
      <c r="D18" s="36" t="s">
        <v>133</v>
      </c>
      <c r="E18" s="37" t="s">
        <v>134</v>
      </c>
      <c r="F18" s="38" t="s">
        <v>135</v>
      </c>
    </row>
    <row r="19" customFormat="false" ht="12.8" hidden="false" customHeight="false" outlineLevel="0" collapsed="false">
      <c r="A19" s="0" t="n">
        <v>3</v>
      </c>
      <c r="B19" s="36" t="s">
        <v>47</v>
      </c>
      <c r="D19" s="36" t="s">
        <v>136</v>
      </c>
      <c r="E19" s="37" t="s">
        <v>134</v>
      </c>
      <c r="F19" s="38" t="s">
        <v>137</v>
      </c>
    </row>
    <row r="20" customFormat="false" ht="12.8" hidden="false" customHeight="false" outlineLevel="0" collapsed="false">
      <c r="A20" s="0" t="n">
        <v>4</v>
      </c>
      <c r="B20" s="36" t="s">
        <v>52</v>
      </c>
      <c r="D20" s="36" t="s">
        <v>138</v>
      </c>
      <c r="E20" s="37" t="s">
        <v>134</v>
      </c>
      <c r="F20" s="38"/>
    </row>
    <row r="21" customFormat="false" ht="12.8" hidden="false" customHeight="false" outlineLevel="0" collapsed="false">
      <c r="A21" s="0" t="n">
        <v>5</v>
      </c>
      <c r="B21" s="36" t="s">
        <v>56</v>
      </c>
      <c r="D21" s="36" t="s">
        <v>139</v>
      </c>
      <c r="E21" s="37" t="s">
        <v>134</v>
      </c>
      <c r="F21" s="38" t="s">
        <v>140</v>
      </c>
    </row>
    <row r="22" customFormat="false" ht="12.8" hidden="false" customHeight="false" outlineLevel="0" collapsed="false">
      <c r="A22" s="0" t="n">
        <v>6</v>
      </c>
      <c r="B22" s="36" t="s">
        <v>56</v>
      </c>
      <c r="D22" s="36" t="s">
        <v>141</v>
      </c>
      <c r="E22" s="37" t="s">
        <v>134</v>
      </c>
      <c r="F22" s="38" t="s">
        <v>142</v>
      </c>
    </row>
    <row r="23" customFormat="false" ht="12.8" hidden="false" customHeight="false" outlineLevel="0" collapsed="false">
      <c r="A23" s="0" t="n">
        <v>7</v>
      </c>
      <c r="B23" s="36" t="s">
        <v>56</v>
      </c>
      <c r="D23" s="36" t="s">
        <v>143</v>
      </c>
      <c r="E23" s="37" t="s">
        <v>134</v>
      </c>
      <c r="F23" s="38" t="s">
        <v>144</v>
      </c>
    </row>
    <row r="24" customFormat="false" ht="12.8" hidden="false" customHeight="false" outlineLevel="0" collapsed="false">
      <c r="A24" s="0" t="n">
        <v>8</v>
      </c>
      <c r="B24" s="36" t="s">
        <v>56</v>
      </c>
      <c r="D24" s="36" t="s">
        <v>145</v>
      </c>
      <c r="E24" s="37" t="s">
        <v>128</v>
      </c>
      <c r="F24" s="38" t="s">
        <v>146</v>
      </c>
    </row>
    <row r="25" customFormat="false" ht="12.8" hidden="false" customHeight="false" outlineLevel="0" collapsed="false">
      <c r="A25" s="0" t="n">
        <v>9</v>
      </c>
      <c r="B25" s="36" t="s">
        <v>60</v>
      </c>
      <c r="D25" s="36" t="s">
        <v>147</v>
      </c>
      <c r="E25" s="37" t="s">
        <v>128</v>
      </c>
      <c r="F25" s="38"/>
    </row>
    <row r="26" customFormat="false" ht="12.8" hidden="false" customHeight="false" outlineLevel="0" collapsed="false">
      <c r="A26" s="0" t="n">
        <v>10</v>
      </c>
      <c r="B26" s="36" t="s">
        <v>78</v>
      </c>
      <c r="D26" s="36" t="s">
        <v>148</v>
      </c>
      <c r="E26" s="37" t="s">
        <v>128</v>
      </c>
      <c r="F26" s="38"/>
    </row>
    <row r="27" customFormat="false" ht="12.8" hidden="false" customHeight="false" outlineLevel="0" collapsed="false">
      <c r="A27" s="0" t="n">
        <v>11</v>
      </c>
      <c r="B27" s="36" t="s">
        <v>85</v>
      </c>
      <c r="D27" s="36" t="s">
        <v>149</v>
      </c>
      <c r="E27" s="37" t="s">
        <v>128</v>
      </c>
      <c r="F27" s="38"/>
    </row>
    <row r="28" customFormat="false" ht="12.8" hidden="false" customHeight="false" outlineLevel="0" collapsed="false">
      <c r="A28" s="0" t="n">
        <v>12</v>
      </c>
      <c r="B28" s="36" t="s">
        <v>81</v>
      </c>
      <c r="D28" s="36" t="s">
        <v>150</v>
      </c>
      <c r="E28" s="37" t="s">
        <v>128</v>
      </c>
      <c r="F28" s="38"/>
    </row>
    <row r="29" customFormat="false" ht="12.8" hidden="false" customHeight="false" outlineLevel="0" collapsed="false">
      <c r="A29" s="0" t="n">
        <v>13</v>
      </c>
      <c r="B29" s="36" t="s">
        <v>83</v>
      </c>
      <c r="D29" s="36" t="s">
        <v>151</v>
      </c>
      <c r="E29" s="37" t="s">
        <v>128</v>
      </c>
      <c r="F29" s="38"/>
    </row>
    <row r="30" customFormat="false" ht="12.8" hidden="false" customHeight="false" outlineLevel="0" collapsed="false">
      <c r="A30" s="0" t="n">
        <v>14</v>
      </c>
      <c r="B30" s="36"/>
      <c r="D30" s="36"/>
      <c r="E30" s="37"/>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c r="D32" s="36"/>
      <c r="E32" s="37"/>
      <c r="F32" s="38"/>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22" colorId="64" zoomScale="80" zoomScaleNormal="80" zoomScalePageLayoutView="100" workbookViewId="0">
      <selection pane="topLeft" activeCell="D48" activeCellId="0" sqref="D48"/>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02 Backlog'!B1+1</f>
        <v>3</v>
      </c>
      <c r="C1" s="28"/>
      <c r="D1" s="29" t="s">
        <v>2</v>
      </c>
      <c r="E1" s="0"/>
      <c r="F1" s="28"/>
      <c r="AMI1" s="0"/>
      <c r="AMJ1" s="0"/>
    </row>
    <row r="2" s="30" customFormat="true" ht="12.8" hidden="false" customHeight="false" outlineLevel="0" collapsed="false">
      <c r="A2" s="28" t="s">
        <v>90</v>
      </c>
      <c r="B2" s="31" t="n">
        <f aca="false">'Sprint 02 Backlog'!B2+7</f>
        <v>43921</v>
      </c>
      <c r="C2" s="28"/>
      <c r="D2" s="32" t="s">
        <v>91</v>
      </c>
      <c r="E2" s="28"/>
      <c r="F2" s="28"/>
      <c r="AMI2" s="0"/>
      <c r="AMJ2" s="0"/>
    </row>
    <row r="3" s="30" customFormat="true" ht="12.8" hidden="false" customHeight="false" outlineLevel="0" collapsed="false">
      <c r="A3" s="28" t="s">
        <v>92</v>
      </c>
      <c r="B3" s="31" t="n">
        <f aca="false">B2+7</f>
        <v>43928</v>
      </c>
      <c r="C3" s="28"/>
      <c r="D3" s="28"/>
      <c r="E3" s="28"/>
      <c r="F3" s="28"/>
      <c r="AMI3" s="0"/>
      <c r="AMJ3" s="0"/>
    </row>
    <row r="4" s="30" customFormat="true" ht="12.8" hidden="false" customHeight="false" outlineLevel="0" collapsed="false">
      <c r="A4" s="28" t="s">
        <v>93</v>
      </c>
      <c r="B4" s="33" t="s">
        <v>94</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95</v>
      </c>
      <c r="D6" s="28"/>
      <c r="E6" s="28"/>
      <c r="F6" s="28"/>
      <c r="AMI6" s="0"/>
      <c r="AMJ6" s="0"/>
    </row>
    <row r="7" s="30" customFormat="true" ht="12.8" hidden="false" customHeight="false" outlineLevel="0" collapsed="false">
      <c r="A7" s="28" t="s">
        <v>96</v>
      </c>
      <c r="B7" s="28" t="n">
        <f aca="false">COUNTA(D17:D995)</f>
        <v>23</v>
      </c>
      <c r="C7" s="28"/>
      <c r="D7" s="28"/>
      <c r="E7" s="28"/>
      <c r="F7" s="28"/>
      <c r="AMI7" s="0"/>
      <c r="AMJ7" s="0"/>
    </row>
    <row r="8" s="30" customFormat="true" ht="12.8" hidden="false" customHeight="false" outlineLevel="0" collapsed="false">
      <c r="A8" s="28" t="s">
        <v>97</v>
      </c>
      <c r="B8" s="28" t="n">
        <f aca="false">B7-C8</f>
        <v>23</v>
      </c>
      <c r="C8" s="28" t="n">
        <f aca="false">COUNTIF(E$17:E$995, "Completed Day 1")</f>
        <v>0</v>
      </c>
      <c r="D8" s="28"/>
      <c r="E8" s="28"/>
      <c r="F8" s="28"/>
      <c r="AMI8" s="0"/>
      <c r="AMJ8" s="0"/>
    </row>
    <row r="9" s="30" customFormat="true" ht="12.8" hidden="false" customHeight="false" outlineLevel="0" collapsed="false">
      <c r="A9" s="28" t="s">
        <v>98</v>
      </c>
      <c r="B9" s="28" t="n">
        <f aca="false">B8-C9</f>
        <v>23</v>
      </c>
      <c r="C9" s="28" t="n">
        <f aca="false">COUNTIF(E$17:E$995, "Completed Day 2")</f>
        <v>0</v>
      </c>
      <c r="D9" s="28"/>
      <c r="E9" s="28"/>
      <c r="F9" s="28"/>
      <c r="AMI9" s="0"/>
      <c r="AMJ9" s="0"/>
    </row>
    <row r="10" s="30" customFormat="true" ht="12.8" hidden="false" customHeight="false" outlineLevel="0" collapsed="false">
      <c r="A10" s="28" t="s">
        <v>99</v>
      </c>
      <c r="B10" s="28" t="n">
        <f aca="false">B9-C10</f>
        <v>16</v>
      </c>
      <c r="C10" s="28" t="n">
        <f aca="false">COUNTIF(E$17:E$995, "Completed Day 3")</f>
        <v>7</v>
      </c>
      <c r="D10" s="28"/>
      <c r="E10" s="28"/>
      <c r="F10" s="28"/>
      <c r="AMI10" s="0"/>
      <c r="AMJ10" s="0"/>
    </row>
    <row r="11" s="30" customFormat="true" ht="12.8" hidden="false" customHeight="false" outlineLevel="0" collapsed="false">
      <c r="A11" s="28" t="s">
        <v>100</v>
      </c>
      <c r="B11" s="28" t="n">
        <f aca="false">B10-C11</f>
        <v>11</v>
      </c>
      <c r="C11" s="28" t="n">
        <f aca="false">COUNTIF(E$17:E$995, "Completed Day 4")</f>
        <v>5</v>
      </c>
      <c r="D11" s="28"/>
      <c r="E11" s="28"/>
      <c r="F11" s="28"/>
      <c r="AMI11" s="0"/>
      <c r="AMJ11" s="0"/>
    </row>
    <row r="12" s="30" customFormat="true" ht="12.8" hidden="false" customHeight="false" outlineLevel="0" collapsed="false">
      <c r="A12" s="28" t="s">
        <v>101</v>
      </c>
      <c r="B12" s="28" t="n">
        <f aca="false">B11-C12</f>
        <v>4</v>
      </c>
      <c r="C12" s="28" t="n">
        <f aca="false">COUNTIF(E$17:E$995, "Completed Day 5")</f>
        <v>7</v>
      </c>
      <c r="D12" s="28"/>
      <c r="E12" s="28"/>
      <c r="F12" s="28"/>
      <c r="AMI12" s="0"/>
      <c r="AMJ12" s="0"/>
    </row>
    <row r="13" s="30" customFormat="true" ht="12.8" hidden="false" customHeight="false" outlineLevel="0" collapsed="false">
      <c r="A13" s="28" t="s">
        <v>102</v>
      </c>
      <c r="B13" s="28" t="n">
        <f aca="false">B12-C13</f>
        <v>4</v>
      </c>
      <c r="C13" s="28" t="n">
        <f aca="false">COUNTIF(E$17:E$995, "Completed Day 6")</f>
        <v>0</v>
      </c>
      <c r="D13" s="28"/>
      <c r="E13" s="28"/>
      <c r="F13" s="28"/>
      <c r="AMI13" s="0"/>
      <c r="AMJ13" s="0"/>
    </row>
    <row r="14" s="30" customFormat="true" ht="12.8" hidden="false" customHeight="false" outlineLevel="0" collapsed="false">
      <c r="A14" s="28" t="s">
        <v>103</v>
      </c>
      <c r="B14" s="28" t="n">
        <f aca="false">B13-C14</f>
        <v>4</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104</v>
      </c>
      <c r="B16" s="35" t="s">
        <v>23</v>
      </c>
      <c r="C16" s="35" t="s">
        <v>105</v>
      </c>
      <c r="D16" s="35" t="s">
        <v>106</v>
      </c>
      <c r="E16" s="35" t="s">
        <v>28</v>
      </c>
      <c r="F16" s="35" t="s">
        <v>32</v>
      </c>
    </row>
    <row r="17" customFormat="false" ht="12.8" hidden="false" customHeight="false" outlineLevel="0" collapsed="false">
      <c r="A17" s="0" t="n">
        <v>1</v>
      </c>
      <c r="B17" s="36"/>
      <c r="D17" s="40" t="s">
        <v>152</v>
      </c>
      <c r="E17" s="37"/>
      <c r="F17" s="38"/>
    </row>
    <row r="18" customFormat="false" ht="12.8" hidden="false" customHeight="false" outlineLevel="0" collapsed="false">
      <c r="A18" s="0" t="n">
        <v>2</v>
      </c>
      <c r="B18" s="36" t="s">
        <v>64</v>
      </c>
      <c r="D18" s="36" t="s">
        <v>153</v>
      </c>
      <c r="E18" s="37" t="s">
        <v>115</v>
      </c>
      <c r="F18" s="38" t="s">
        <v>154</v>
      </c>
    </row>
    <row r="19" customFormat="false" ht="12.8" hidden="false" customHeight="false" outlineLevel="0" collapsed="false">
      <c r="A19" s="0" t="n">
        <v>3</v>
      </c>
      <c r="B19" s="36" t="s">
        <v>64</v>
      </c>
      <c r="D19" s="36" t="s">
        <v>155</v>
      </c>
      <c r="E19" s="37" t="s">
        <v>115</v>
      </c>
      <c r="F19" s="38" t="s">
        <v>156</v>
      </c>
    </row>
    <row r="20" customFormat="false" ht="12.8" hidden="false" customHeight="false" outlineLevel="0" collapsed="false">
      <c r="A20" s="0" t="n">
        <v>4</v>
      </c>
      <c r="B20" s="36" t="s">
        <v>69</v>
      </c>
      <c r="D20" s="36" t="s">
        <v>157</v>
      </c>
      <c r="E20" s="37" t="s">
        <v>115</v>
      </c>
      <c r="F20" s="38" t="s">
        <v>158</v>
      </c>
    </row>
    <row r="21" customFormat="false" ht="12.8" hidden="false" customHeight="false" outlineLevel="0" collapsed="false">
      <c r="A21" s="0" t="n">
        <v>5</v>
      </c>
      <c r="B21" s="36" t="s">
        <v>72</v>
      </c>
      <c r="D21" s="36" t="s">
        <v>159</v>
      </c>
      <c r="E21" s="37" t="s">
        <v>115</v>
      </c>
      <c r="F21" s="38" t="s">
        <v>158</v>
      </c>
    </row>
    <row r="22" customFormat="false" ht="12.8" hidden="false" customHeight="false" outlineLevel="0" collapsed="false">
      <c r="A22" s="0" t="n">
        <v>6</v>
      </c>
      <c r="B22" s="36"/>
      <c r="D22" s="36" t="s">
        <v>160</v>
      </c>
      <c r="E22" s="37"/>
      <c r="F22" s="38"/>
    </row>
    <row r="23" customFormat="false" ht="12.8" hidden="false" customHeight="false" outlineLevel="0" collapsed="false">
      <c r="A23" s="0" t="n">
        <v>7</v>
      </c>
      <c r="B23" s="36" t="s">
        <v>69</v>
      </c>
      <c r="D23" s="36" t="s">
        <v>161</v>
      </c>
      <c r="E23" s="37" t="s">
        <v>115</v>
      </c>
      <c r="F23" s="38" t="s">
        <v>162</v>
      </c>
    </row>
    <row r="24" customFormat="false" ht="12.8" hidden="false" customHeight="false" outlineLevel="0" collapsed="false">
      <c r="A24" s="0" t="n">
        <v>8</v>
      </c>
      <c r="B24" s="36" t="s">
        <v>72</v>
      </c>
      <c r="D24" s="36" t="s">
        <v>163</v>
      </c>
      <c r="E24" s="37" t="s">
        <v>115</v>
      </c>
      <c r="F24" s="38" t="s">
        <v>162</v>
      </c>
    </row>
    <row r="25" customFormat="false" ht="12.8" hidden="false" customHeight="false" outlineLevel="0" collapsed="false">
      <c r="A25" s="0" t="n">
        <v>9</v>
      </c>
      <c r="B25" s="36" t="s">
        <v>64</v>
      </c>
      <c r="D25" s="36" t="s">
        <v>164</v>
      </c>
      <c r="E25" s="37" t="s">
        <v>115</v>
      </c>
      <c r="F25" s="38" t="s">
        <v>165</v>
      </c>
    </row>
    <row r="26" customFormat="false" ht="12.8" hidden="false" customHeight="false" outlineLevel="0" collapsed="false">
      <c r="A26" s="0" t="n">
        <v>10</v>
      </c>
      <c r="B26" s="36"/>
      <c r="D26" s="36"/>
      <c r="E26" s="37"/>
      <c r="F26" s="38"/>
    </row>
    <row r="27" customFormat="false" ht="12.8" hidden="false" customHeight="false" outlineLevel="0" collapsed="false">
      <c r="A27" s="0" t="n">
        <v>11</v>
      </c>
      <c r="B27" s="36" t="s">
        <v>64</v>
      </c>
      <c r="D27" s="36" t="s">
        <v>166</v>
      </c>
      <c r="E27" s="37"/>
      <c r="F27" s="38" t="s">
        <v>167</v>
      </c>
    </row>
    <row r="28" customFormat="false" ht="12.8" hidden="false" customHeight="false" outlineLevel="0" collapsed="false">
      <c r="A28" s="0" t="n">
        <v>12</v>
      </c>
      <c r="B28" s="36" t="s">
        <v>72</v>
      </c>
      <c r="D28" s="36" t="s">
        <v>168</v>
      </c>
      <c r="E28" s="37"/>
      <c r="F28" s="38" t="s">
        <v>169</v>
      </c>
    </row>
    <row r="29" customFormat="false" ht="12.8" hidden="false" customHeight="false" outlineLevel="0" collapsed="false">
      <c r="A29" s="0" t="n">
        <v>13</v>
      </c>
      <c r="B29" s="36" t="s">
        <v>64</v>
      </c>
      <c r="D29" s="36" t="s">
        <v>170</v>
      </c>
      <c r="E29" s="37" t="s">
        <v>123</v>
      </c>
      <c r="F29" s="38"/>
    </row>
    <row r="30" customFormat="false" ht="12.8" hidden="false" customHeight="false" outlineLevel="0" collapsed="false">
      <c r="A30" s="0" t="n">
        <v>14</v>
      </c>
      <c r="B30" s="36" t="s">
        <v>72</v>
      </c>
      <c r="D30" s="36" t="s">
        <v>171</v>
      </c>
      <c r="E30" s="37" t="s">
        <v>123</v>
      </c>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t="s">
        <v>64</v>
      </c>
      <c r="D32" s="36" t="s">
        <v>172</v>
      </c>
      <c r="E32" s="37" t="s">
        <v>123</v>
      </c>
      <c r="F32" s="38"/>
    </row>
    <row r="33" customFormat="false" ht="12.8" hidden="false" customHeight="false" outlineLevel="0" collapsed="false">
      <c r="A33" s="0" t="n">
        <v>17</v>
      </c>
      <c r="B33" s="36" t="s">
        <v>72</v>
      </c>
      <c r="D33" s="36" t="s">
        <v>173</v>
      </c>
      <c r="E33" s="37" t="s">
        <v>123</v>
      </c>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t="s">
        <v>64</v>
      </c>
      <c r="D35" s="36" t="s">
        <v>174</v>
      </c>
      <c r="E35" s="37" t="s">
        <v>134</v>
      </c>
      <c r="F35" s="38"/>
    </row>
    <row r="36" customFormat="false" ht="12.8" hidden="false" customHeight="false" outlineLevel="0" collapsed="false">
      <c r="A36" s="0" t="n">
        <v>20</v>
      </c>
      <c r="B36" s="36" t="s">
        <v>72</v>
      </c>
      <c r="D36" s="36" t="s">
        <v>175</v>
      </c>
      <c r="E36" s="37" t="s">
        <v>134</v>
      </c>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t="s">
        <v>64</v>
      </c>
      <c r="D38" s="36" t="s">
        <v>176</v>
      </c>
      <c r="E38" s="37" t="s">
        <v>134</v>
      </c>
      <c r="F38" s="38"/>
    </row>
    <row r="39" customFormat="false" ht="12.8" hidden="false" customHeight="false" outlineLevel="0" collapsed="false">
      <c r="A39" s="0" t="n">
        <v>23</v>
      </c>
      <c r="B39" s="36" t="s">
        <v>72</v>
      </c>
      <c r="D39" s="36" t="s">
        <v>177</v>
      </c>
      <c r="E39" s="37" t="s">
        <v>134</v>
      </c>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t="s">
        <v>64</v>
      </c>
      <c r="D41" s="36" t="s">
        <v>178</v>
      </c>
      <c r="E41" s="37" t="s">
        <v>123</v>
      </c>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t="s">
        <v>85</v>
      </c>
      <c r="D43" s="36" t="s">
        <v>179</v>
      </c>
      <c r="E43" s="37" t="s">
        <v>134</v>
      </c>
      <c r="F43" s="38"/>
    </row>
    <row r="44" customFormat="false" ht="12.8" hidden="false" customHeight="false" outlineLevel="0" collapsed="false">
      <c r="A44" s="0" t="n">
        <v>28</v>
      </c>
      <c r="B44" s="36" t="s">
        <v>81</v>
      </c>
      <c r="D44" s="36" t="s">
        <v>180</v>
      </c>
      <c r="E44" s="37" t="s">
        <v>134</v>
      </c>
      <c r="F44" s="38"/>
    </row>
    <row r="45" customFormat="false" ht="12.8" hidden="false" customHeight="false" outlineLevel="0" collapsed="false">
      <c r="A45" s="0" t="n">
        <v>29</v>
      </c>
      <c r="B45" s="36" t="s">
        <v>83</v>
      </c>
      <c r="D45" s="36" t="s">
        <v>181</v>
      </c>
      <c r="E45" s="37" t="s">
        <v>134</v>
      </c>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03 Backlog'!B1+1</f>
        <v>4</v>
      </c>
      <c r="C1" s="28"/>
      <c r="D1" s="29" t="s">
        <v>2</v>
      </c>
      <c r="E1" s="0"/>
      <c r="F1" s="28"/>
      <c r="AMI1" s="0"/>
      <c r="AMJ1" s="0"/>
    </row>
    <row r="2" s="30" customFormat="true" ht="12.8" hidden="false" customHeight="false" outlineLevel="0" collapsed="false">
      <c r="A2" s="28" t="s">
        <v>90</v>
      </c>
      <c r="B2" s="31" t="n">
        <f aca="false">'Sprint 03 Backlog'!B2+7</f>
        <v>43928</v>
      </c>
      <c r="C2" s="28"/>
      <c r="D2" s="32" t="s">
        <v>91</v>
      </c>
      <c r="E2" s="28"/>
      <c r="F2" s="28"/>
      <c r="AMI2" s="0"/>
      <c r="AMJ2" s="0"/>
    </row>
    <row r="3" s="30" customFormat="true" ht="12.8" hidden="false" customHeight="false" outlineLevel="0" collapsed="false">
      <c r="A3" s="28" t="s">
        <v>92</v>
      </c>
      <c r="B3" s="31" t="n">
        <f aca="false">B2+14</f>
        <v>43942</v>
      </c>
      <c r="C3" s="28"/>
      <c r="D3" s="28"/>
      <c r="E3" s="28"/>
      <c r="F3" s="28"/>
      <c r="AMI3" s="0"/>
      <c r="AMJ3" s="0"/>
    </row>
    <row r="4" s="30" customFormat="true" ht="12.8" hidden="false" customHeight="false" outlineLevel="0" collapsed="false">
      <c r="A4" s="28" t="s">
        <v>93</v>
      </c>
      <c r="B4" s="33" t="s">
        <v>94</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95</v>
      </c>
      <c r="D6" s="28"/>
      <c r="E6" s="28"/>
      <c r="F6" s="28"/>
      <c r="AMI6" s="0"/>
      <c r="AMJ6" s="0"/>
    </row>
    <row r="7" s="30" customFormat="true" ht="12.8" hidden="false" customHeight="false" outlineLevel="0" collapsed="false">
      <c r="A7" s="28" t="s">
        <v>96</v>
      </c>
      <c r="B7" s="28" t="n">
        <f aca="false">COUNTA(D17:D995)</f>
        <v>1</v>
      </c>
      <c r="C7" s="28"/>
      <c r="D7" s="28"/>
      <c r="E7" s="28"/>
      <c r="F7" s="28"/>
      <c r="AMI7" s="0"/>
      <c r="AMJ7" s="0"/>
    </row>
    <row r="8" s="30" customFormat="true" ht="12.8" hidden="false" customHeight="false" outlineLevel="0" collapsed="false">
      <c r="A8" s="28" t="s">
        <v>97</v>
      </c>
      <c r="B8" s="28" t="n">
        <f aca="false">B7-C8</f>
        <v>1</v>
      </c>
      <c r="C8" s="28" t="n">
        <f aca="false">COUNTIF(E$17:E$995, "Completed Day 1")</f>
        <v>0</v>
      </c>
      <c r="D8" s="28"/>
      <c r="E8" s="28"/>
      <c r="F8" s="28"/>
      <c r="AMI8" s="0"/>
      <c r="AMJ8" s="0"/>
    </row>
    <row r="9" s="30" customFormat="true" ht="12.8" hidden="false" customHeight="false" outlineLevel="0" collapsed="false">
      <c r="A9" s="28" t="s">
        <v>98</v>
      </c>
      <c r="B9" s="28" t="n">
        <f aca="false">B8-C9</f>
        <v>1</v>
      </c>
      <c r="C9" s="28" t="n">
        <f aca="false">COUNTIF(E$17:E$995, "Completed Day 2")</f>
        <v>0</v>
      </c>
      <c r="D9" s="28"/>
      <c r="E9" s="28"/>
      <c r="F9" s="28"/>
      <c r="AMI9" s="0"/>
      <c r="AMJ9" s="0"/>
    </row>
    <row r="10" s="30" customFormat="true" ht="12.8" hidden="false" customHeight="false" outlineLevel="0" collapsed="false">
      <c r="A10" s="28" t="s">
        <v>99</v>
      </c>
      <c r="B10" s="28" t="n">
        <f aca="false">B9-C10</f>
        <v>1</v>
      </c>
      <c r="C10" s="28" t="n">
        <f aca="false">COUNTIF(E$17:E$995, "Completed Day 3")</f>
        <v>0</v>
      </c>
      <c r="D10" s="28"/>
      <c r="E10" s="28"/>
      <c r="F10" s="28"/>
      <c r="AMI10" s="0"/>
      <c r="AMJ10" s="0"/>
    </row>
    <row r="11" s="30" customFormat="true" ht="12.8" hidden="false" customHeight="false" outlineLevel="0" collapsed="false">
      <c r="A11" s="28" t="s">
        <v>100</v>
      </c>
      <c r="B11" s="28" t="n">
        <f aca="false">B10-C11</f>
        <v>1</v>
      </c>
      <c r="C11" s="28" t="n">
        <f aca="false">COUNTIF(E$17:E$995, "Completed Day 4")</f>
        <v>0</v>
      </c>
      <c r="D11" s="28"/>
      <c r="E11" s="28"/>
      <c r="F11" s="28"/>
      <c r="AMI11" s="0"/>
      <c r="AMJ11" s="0"/>
    </row>
    <row r="12" s="30" customFormat="true" ht="12.8" hidden="false" customHeight="false" outlineLevel="0" collapsed="false">
      <c r="A12" s="28" t="s">
        <v>101</v>
      </c>
      <c r="B12" s="28" t="n">
        <f aca="false">B11-C12</f>
        <v>1</v>
      </c>
      <c r="C12" s="28" t="n">
        <f aca="false">COUNTIF(E$17:E$995, "Completed Day 5")</f>
        <v>0</v>
      </c>
      <c r="D12" s="28"/>
      <c r="E12" s="28"/>
      <c r="F12" s="28"/>
      <c r="AMI12" s="0"/>
      <c r="AMJ12" s="0"/>
    </row>
    <row r="13" s="30" customFormat="true" ht="12.8" hidden="false" customHeight="false" outlineLevel="0" collapsed="false">
      <c r="A13" s="28" t="s">
        <v>102</v>
      </c>
      <c r="B13" s="28" t="n">
        <f aca="false">B12-C13</f>
        <v>1</v>
      </c>
      <c r="C13" s="28" t="n">
        <f aca="false">COUNTIF(E$17:E$995, "Completed Day 6")</f>
        <v>0</v>
      </c>
      <c r="D13" s="28"/>
      <c r="E13" s="28"/>
      <c r="F13" s="28"/>
      <c r="AMI13" s="0"/>
      <c r="AMJ13" s="0"/>
    </row>
    <row r="14" s="30" customFormat="true" ht="12.8" hidden="false" customHeight="false" outlineLevel="0" collapsed="false">
      <c r="A14" s="28" t="s">
        <v>103</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104</v>
      </c>
      <c r="B16" s="35" t="s">
        <v>23</v>
      </c>
      <c r="C16" s="35" t="s">
        <v>105</v>
      </c>
      <c r="D16" s="35" t="s">
        <v>106</v>
      </c>
      <c r="E16" s="35" t="s">
        <v>28</v>
      </c>
      <c r="F16" s="35" t="s">
        <v>32</v>
      </c>
    </row>
    <row r="17" customFormat="false" ht="12.8" hidden="false" customHeight="false" outlineLevel="0" collapsed="false">
      <c r="A17" s="0" t="n">
        <v>1</v>
      </c>
      <c r="B17" s="36"/>
      <c r="D17" s="40" t="s">
        <v>152</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c r="D19" s="36"/>
      <c r="E19" s="41"/>
      <c r="F19" s="38"/>
    </row>
    <row r="20" customFormat="false" ht="12.8" hidden="false" customHeight="false" outlineLevel="0" collapsed="false">
      <c r="A20" s="0" t="n">
        <v>4</v>
      </c>
      <c r="B20" s="36"/>
      <c r="D20" s="36"/>
      <c r="E20" s="41"/>
      <c r="F20" s="38"/>
    </row>
    <row r="21" customFormat="false" ht="12.8" hidden="false" customHeight="false" outlineLevel="0" collapsed="false">
      <c r="A21" s="0" t="n">
        <v>5</v>
      </c>
      <c r="B21" s="36"/>
      <c r="D21" s="36"/>
      <c r="E21" s="41"/>
      <c r="F21" s="38"/>
    </row>
    <row r="22" customFormat="false" ht="12.8" hidden="false" customHeight="false" outlineLevel="0" collapsed="false">
      <c r="A22" s="0" t="n">
        <v>6</v>
      </c>
      <c r="B22" s="36"/>
      <c r="D22" s="36"/>
      <c r="E22" s="41"/>
      <c r="F22" s="38"/>
    </row>
    <row r="23" customFormat="false" ht="12.8" hidden="false" customHeight="false" outlineLevel="0" collapsed="false">
      <c r="A23" s="0" t="n">
        <v>7</v>
      </c>
      <c r="B23" s="36"/>
      <c r="D23" s="36"/>
      <c r="E23" s="41"/>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c r="D26" s="36"/>
      <c r="E26" s="41"/>
      <c r="F26" s="38"/>
    </row>
    <row r="27" customFormat="false" ht="12.8" hidden="false" customHeight="false" outlineLevel="0" collapsed="false">
      <c r="A27" s="0" t="n">
        <v>11</v>
      </c>
      <c r="B27" s="36"/>
      <c r="D27" s="36"/>
      <c r="E27" s="41"/>
      <c r="F27" s="38"/>
    </row>
    <row r="28" customFormat="false" ht="12.8" hidden="false" customHeight="false" outlineLevel="0" collapsed="false">
      <c r="A28" s="0" t="n">
        <v>12</v>
      </c>
      <c r="B28" s="36"/>
      <c r="D28" s="36"/>
      <c r="E28" s="41"/>
      <c r="F28" s="38"/>
    </row>
    <row r="29" customFormat="false" ht="12.8" hidden="false" customHeight="false" outlineLevel="0" collapsed="false">
      <c r="A29" s="0" t="n">
        <v>13</v>
      </c>
      <c r="B29" s="36"/>
      <c r="D29" s="36"/>
      <c r="E29" s="41"/>
      <c r="F29" s="38"/>
    </row>
    <row r="30" customFormat="false" ht="12.8" hidden="false" customHeight="false" outlineLevel="0" collapsed="false">
      <c r="A30" s="0" t="n">
        <v>14</v>
      </c>
      <c r="B30" s="36"/>
      <c r="D30" s="36"/>
      <c r="E30" s="41"/>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c r="D32" s="36"/>
      <c r="E32" s="41"/>
      <c r="F32" s="38"/>
    </row>
    <row r="33" customFormat="false" ht="12.8" hidden="false" customHeight="false" outlineLevel="0" collapsed="false">
      <c r="A33" s="0" t="n">
        <v>17</v>
      </c>
      <c r="B33" s="36"/>
      <c r="D33" s="36"/>
      <c r="E33" s="41"/>
      <c r="F33" s="38"/>
    </row>
    <row r="34" customFormat="false" ht="12.8" hidden="false" customHeight="false" outlineLevel="0" collapsed="false">
      <c r="A34" s="0" t="n">
        <v>18</v>
      </c>
      <c r="B34" s="36"/>
      <c r="D34" s="36"/>
      <c r="E34" s="41"/>
      <c r="F34" s="38"/>
    </row>
    <row r="35" customFormat="false" ht="12.8" hidden="false" customHeight="false" outlineLevel="0" collapsed="false">
      <c r="A35" s="0" t="n">
        <v>19</v>
      </c>
      <c r="B35" s="36"/>
      <c r="D35" s="36"/>
      <c r="E35" s="41"/>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c r="D39" s="36"/>
      <c r="E39" s="41"/>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c r="D44" s="36"/>
      <c r="E44" s="41"/>
      <c r="F44" s="38"/>
    </row>
    <row r="45" customFormat="false" ht="12.8" hidden="false" customHeight="false" outlineLevel="0" collapsed="false">
      <c r="A45" s="0" t="n">
        <v>29</v>
      </c>
      <c r="B45" s="36"/>
      <c r="D45" s="36"/>
      <c r="E45" s="41"/>
      <c r="F45" s="38"/>
    </row>
    <row r="46" customFormat="false" ht="12.8" hidden="false" customHeight="false" outlineLevel="0" collapsed="false">
      <c r="A46" s="0" t="n">
        <v>30</v>
      </c>
      <c r="B46" s="36"/>
      <c r="D46" s="36"/>
      <c r="E46" s="41"/>
      <c r="F46" s="38"/>
    </row>
    <row r="47" customFormat="false" ht="12.8" hidden="false" customHeight="false" outlineLevel="0" collapsed="false">
      <c r="A47" s="0" t="n">
        <v>31</v>
      </c>
      <c r="B47" s="36"/>
      <c r="D47" s="36"/>
      <c r="E47" s="41"/>
      <c r="F47" s="38"/>
    </row>
    <row r="48" customFormat="false" ht="12.8" hidden="false" customHeight="false" outlineLevel="0" collapsed="false">
      <c r="A48" s="0" t="n">
        <v>32</v>
      </c>
      <c r="B48" s="36"/>
      <c r="D48" s="36"/>
      <c r="E48" s="41"/>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c r="D54" s="36"/>
      <c r="E54" s="41"/>
      <c r="F54" s="38"/>
    </row>
    <row r="55" customFormat="false" ht="12.8" hidden="false" customHeight="false" outlineLevel="0" collapsed="false">
      <c r="A55" s="0" t="n">
        <v>39</v>
      </c>
      <c r="B55" s="36"/>
      <c r="D55" s="36"/>
      <c r="E55" s="41"/>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c r="D57" s="36"/>
      <c r="E57" s="41"/>
      <c r="F57" s="38"/>
    </row>
    <row r="58" customFormat="false" ht="12.8" hidden="false" customHeight="false" outlineLevel="0" collapsed="false">
      <c r="A58" s="0" t="n">
        <v>42</v>
      </c>
      <c r="B58" s="36"/>
      <c r="D58" s="36"/>
      <c r="E58" s="41"/>
      <c r="F58" s="38"/>
    </row>
    <row r="59" customFormat="false" ht="12.8" hidden="false" customHeight="false" outlineLevel="0" collapsed="false">
      <c r="A59" s="0" t="n">
        <v>43</v>
      </c>
      <c r="B59" s="36"/>
      <c r="D59" s="36"/>
      <c r="E59" s="41"/>
      <c r="F59" s="38"/>
    </row>
    <row r="60" customFormat="false" ht="12.8" hidden="false" customHeight="false" outlineLevel="0" collapsed="false">
      <c r="A60" s="0" t="n">
        <v>44</v>
      </c>
      <c r="B60" s="36"/>
      <c r="D60" s="36"/>
      <c r="E60" s="41"/>
      <c r="F60" s="38"/>
    </row>
    <row r="61" customFormat="false" ht="12.8" hidden="false" customHeight="false" outlineLevel="0" collapsed="false">
      <c r="A61" s="0" t="n">
        <v>45</v>
      </c>
      <c r="B61" s="36"/>
      <c r="D61" s="36"/>
      <c r="E61" s="41"/>
      <c r="F61" s="38"/>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04 Backlog'!B1+1</f>
        <v>5</v>
      </c>
      <c r="C1" s="28"/>
      <c r="D1" s="29" t="s">
        <v>2</v>
      </c>
      <c r="E1" s="0"/>
      <c r="F1" s="28"/>
      <c r="AMI1" s="0"/>
      <c r="AMJ1" s="0"/>
    </row>
    <row r="2" s="30" customFormat="true" ht="12.8" hidden="false" customHeight="false" outlineLevel="0" collapsed="false">
      <c r="A2" s="28" t="s">
        <v>90</v>
      </c>
      <c r="B2" s="31" t="n">
        <f aca="false">'Sprint 04 Backlog'!B3</f>
        <v>43942</v>
      </c>
      <c r="C2" s="28"/>
      <c r="D2" s="32" t="s">
        <v>91</v>
      </c>
      <c r="E2" s="28"/>
      <c r="F2" s="28"/>
      <c r="AMI2" s="0"/>
      <c r="AMJ2" s="0"/>
    </row>
    <row r="3" s="30" customFormat="true" ht="12.8" hidden="false" customHeight="false" outlineLevel="0" collapsed="false">
      <c r="A3" s="28" t="s">
        <v>92</v>
      </c>
      <c r="B3" s="31" t="n">
        <f aca="false">B2+7</f>
        <v>43949</v>
      </c>
      <c r="C3" s="28"/>
      <c r="D3" s="28"/>
      <c r="E3" s="28"/>
      <c r="F3" s="28"/>
      <c r="AMI3" s="0"/>
      <c r="AMJ3" s="0"/>
    </row>
    <row r="4" s="30" customFormat="true" ht="12.8" hidden="false" customHeight="false" outlineLevel="0" collapsed="false">
      <c r="A4" s="28" t="s">
        <v>93</v>
      </c>
      <c r="B4" s="33" t="s">
        <v>94</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95</v>
      </c>
      <c r="D6" s="28"/>
      <c r="E6" s="28"/>
      <c r="F6" s="28"/>
      <c r="AMI6" s="0"/>
      <c r="AMJ6" s="0"/>
    </row>
    <row r="7" s="30" customFormat="true" ht="12.8" hidden="false" customHeight="false" outlineLevel="0" collapsed="false">
      <c r="A7" s="28" t="s">
        <v>96</v>
      </c>
      <c r="B7" s="28" t="n">
        <f aca="false">COUNTA(D17:D995)</f>
        <v>1</v>
      </c>
      <c r="C7" s="28"/>
      <c r="D7" s="28"/>
      <c r="E7" s="28"/>
      <c r="F7" s="28"/>
      <c r="AMI7" s="0"/>
      <c r="AMJ7" s="0"/>
    </row>
    <row r="8" s="30" customFormat="true" ht="12.8" hidden="false" customHeight="false" outlineLevel="0" collapsed="false">
      <c r="A8" s="28" t="s">
        <v>97</v>
      </c>
      <c r="B8" s="28" t="n">
        <f aca="false">B7-C8</f>
        <v>1</v>
      </c>
      <c r="C8" s="28" t="n">
        <f aca="false">COUNTIF(E$17:E$995, "Completed Day 1")</f>
        <v>0</v>
      </c>
      <c r="D8" s="28"/>
      <c r="E8" s="28"/>
      <c r="F8" s="28"/>
      <c r="AMI8" s="0"/>
      <c r="AMJ8" s="0"/>
    </row>
    <row r="9" s="30" customFormat="true" ht="12.8" hidden="false" customHeight="false" outlineLevel="0" collapsed="false">
      <c r="A9" s="28" t="s">
        <v>98</v>
      </c>
      <c r="B9" s="28" t="n">
        <f aca="false">B8-C9</f>
        <v>1</v>
      </c>
      <c r="C9" s="28" t="n">
        <f aca="false">COUNTIF(E$17:E$995, "Completed Day 2")</f>
        <v>0</v>
      </c>
      <c r="D9" s="28"/>
      <c r="E9" s="28"/>
      <c r="F9" s="28"/>
      <c r="AMI9" s="0"/>
      <c r="AMJ9" s="0"/>
    </row>
    <row r="10" s="30" customFormat="true" ht="12.8" hidden="false" customHeight="false" outlineLevel="0" collapsed="false">
      <c r="A10" s="28" t="s">
        <v>99</v>
      </c>
      <c r="B10" s="28" t="n">
        <f aca="false">B9-C10</f>
        <v>1</v>
      </c>
      <c r="C10" s="28" t="n">
        <f aca="false">COUNTIF(E$17:E$995, "Completed Day 3")</f>
        <v>0</v>
      </c>
      <c r="D10" s="28"/>
      <c r="E10" s="28"/>
      <c r="F10" s="28"/>
      <c r="AMI10" s="0"/>
      <c r="AMJ10" s="0"/>
    </row>
    <row r="11" s="30" customFormat="true" ht="12.8" hidden="false" customHeight="false" outlineLevel="0" collapsed="false">
      <c r="A11" s="28" t="s">
        <v>100</v>
      </c>
      <c r="B11" s="28" t="n">
        <f aca="false">B10-C11</f>
        <v>1</v>
      </c>
      <c r="C11" s="28" t="n">
        <f aca="false">COUNTIF(E$17:E$995, "Completed Day 4")</f>
        <v>0</v>
      </c>
      <c r="D11" s="28"/>
      <c r="E11" s="28"/>
      <c r="F11" s="28"/>
      <c r="AMI11" s="0"/>
      <c r="AMJ11" s="0"/>
    </row>
    <row r="12" s="30" customFormat="true" ht="12.8" hidden="false" customHeight="false" outlineLevel="0" collapsed="false">
      <c r="A12" s="28" t="s">
        <v>101</v>
      </c>
      <c r="B12" s="28" t="n">
        <f aca="false">B11-C12</f>
        <v>1</v>
      </c>
      <c r="C12" s="28" t="n">
        <f aca="false">COUNTIF(E$17:E$995, "Completed Day 5")</f>
        <v>0</v>
      </c>
      <c r="D12" s="28"/>
      <c r="E12" s="28"/>
      <c r="F12" s="28"/>
      <c r="AMI12" s="0"/>
      <c r="AMJ12" s="0"/>
    </row>
    <row r="13" s="30" customFormat="true" ht="12.8" hidden="false" customHeight="false" outlineLevel="0" collapsed="false">
      <c r="A13" s="28" t="s">
        <v>102</v>
      </c>
      <c r="B13" s="28" t="n">
        <f aca="false">B12-C13</f>
        <v>1</v>
      </c>
      <c r="C13" s="28" t="n">
        <f aca="false">COUNTIF(E$17:E$995, "Completed Day 6")</f>
        <v>0</v>
      </c>
      <c r="D13" s="28"/>
      <c r="E13" s="28"/>
      <c r="F13" s="28"/>
      <c r="AMI13" s="0"/>
      <c r="AMJ13" s="0"/>
    </row>
    <row r="14" s="30" customFormat="true" ht="12.8" hidden="false" customHeight="false" outlineLevel="0" collapsed="false">
      <c r="A14" s="28" t="s">
        <v>103</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104</v>
      </c>
      <c r="B16" s="35" t="s">
        <v>23</v>
      </c>
      <c r="C16" s="35" t="s">
        <v>105</v>
      </c>
      <c r="D16" s="35" t="s">
        <v>106</v>
      </c>
      <c r="E16" s="35" t="s">
        <v>28</v>
      </c>
      <c r="F16" s="35" t="s">
        <v>32</v>
      </c>
    </row>
    <row r="17" customFormat="false" ht="12.8" hidden="false" customHeight="false" outlineLevel="0" collapsed="false">
      <c r="A17" s="0" t="n">
        <v>1</v>
      </c>
      <c r="B17" s="36"/>
      <c r="D17" s="40" t="s">
        <v>152</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c r="D19" s="36"/>
      <c r="E19" s="41"/>
      <c r="F19" s="38"/>
    </row>
    <row r="20" customFormat="false" ht="12.8" hidden="false" customHeight="false" outlineLevel="0" collapsed="false">
      <c r="A20" s="0" t="n">
        <v>4</v>
      </c>
      <c r="B20" s="36"/>
      <c r="D20" s="36"/>
      <c r="E20" s="41"/>
      <c r="F20" s="38"/>
    </row>
    <row r="21" customFormat="false" ht="12.8" hidden="false" customHeight="false" outlineLevel="0" collapsed="false">
      <c r="A21" s="0" t="n">
        <v>5</v>
      </c>
      <c r="B21" s="36"/>
      <c r="D21" s="36"/>
      <c r="E21" s="41"/>
      <c r="F21" s="38"/>
    </row>
    <row r="22" customFormat="false" ht="12.8" hidden="false" customHeight="false" outlineLevel="0" collapsed="false">
      <c r="A22" s="0" t="n">
        <v>6</v>
      </c>
      <c r="B22" s="36"/>
      <c r="D22" s="36"/>
      <c r="E22" s="41"/>
      <c r="F22" s="38"/>
    </row>
    <row r="23" customFormat="false" ht="12.8" hidden="false" customHeight="false" outlineLevel="0" collapsed="false">
      <c r="A23" s="0" t="n">
        <v>7</v>
      </c>
      <c r="B23" s="36"/>
      <c r="D23" s="36"/>
      <c r="E23" s="41"/>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c r="D26" s="36"/>
      <c r="E26" s="41"/>
      <c r="F26" s="38"/>
    </row>
    <row r="27" customFormat="false" ht="12.8" hidden="false" customHeight="false" outlineLevel="0" collapsed="false">
      <c r="A27" s="0" t="n">
        <v>11</v>
      </c>
      <c r="B27" s="36"/>
      <c r="D27" s="36"/>
      <c r="E27" s="41"/>
      <c r="F27" s="38"/>
    </row>
    <row r="28" customFormat="false" ht="12.8" hidden="false" customHeight="false" outlineLevel="0" collapsed="false">
      <c r="A28" s="0" t="n">
        <v>12</v>
      </c>
      <c r="B28" s="36"/>
      <c r="D28" s="36"/>
      <c r="E28" s="41"/>
      <c r="F28" s="38"/>
    </row>
    <row r="29" customFormat="false" ht="12.8" hidden="false" customHeight="false" outlineLevel="0" collapsed="false">
      <c r="A29" s="0" t="n">
        <v>13</v>
      </c>
      <c r="B29" s="36"/>
      <c r="D29" s="36"/>
      <c r="E29" s="41"/>
      <c r="F29" s="38"/>
    </row>
    <row r="30" customFormat="false" ht="12.8" hidden="false" customHeight="false" outlineLevel="0" collapsed="false">
      <c r="A30" s="0" t="n">
        <v>14</v>
      </c>
      <c r="B30" s="36"/>
      <c r="D30" s="36"/>
      <c r="E30" s="41"/>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c r="D32" s="36"/>
      <c r="E32" s="41"/>
      <c r="F32" s="38"/>
    </row>
    <row r="33" customFormat="false" ht="12.8" hidden="false" customHeight="false" outlineLevel="0" collapsed="false">
      <c r="A33" s="0" t="n">
        <v>17</v>
      </c>
      <c r="B33" s="36"/>
      <c r="D33" s="36"/>
      <c r="E33" s="41"/>
      <c r="F33" s="38"/>
    </row>
    <row r="34" customFormat="false" ht="12.8" hidden="false" customHeight="false" outlineLevel="0" collapsed="false">
      <c r="A34" s="0" t="n">
        <v>18</v>
      </c>
      <c r="B34" s="36"/>
      <c r="D34" s="36"/>
      <c r="E34" s="41"/>
      <c r="F34" s="38"/>
    </row>
    <row r="35" customFormat="false" ht="12.8" hidden="false" customHeight="false" outlineLevel="0" collapsed="false">
      <c r="A35" s="0" t="n">
        <v>19</v>
      </c>
      <c r="B35" s="36"/>
      <c r="D35" s="36"/>
      <c r="E35" s="41"/>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c r="D39" s="36"/>
      <c r="E39" s="41"/>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c r="D44" s="36"/>
      <c r="E44" s="41"/>
      <c r="F44" s="38"/>
    </row>
    <row r="45" customFormat="false" ht="12.8" hidden="false" customHeight="false" outlineLevel="0" collapsed="false">
      <c r="A45" s="0" t="n">
        <v>29</v>
      </c>
      <c r="B45" s="36"/>
      <c r="D45" s="36"/>
      <c r="E45" s="41"/>
      <c r="F45" s="38"/>
    </row>
    <row r="46" customFormat="false" ht="12.8" hidden="false" customHeight="false" outlineLevel="0" collapsed="false">
      <c r="A46" s="0" t="n">
        <v>30</v>
      </c>
      <c r="B46" s="36"/>
      <c r="D46" s="36"/>
      <c r="E46" s="41"/>
      <c r="F46" s="38"/>
    </row>
    <row r="47" customFormat="false" ht="12.8" hidden="false" customHeight="false" outlineLevel="0" collapsed="false">
      <c r="A47" s="0" t="n">
        <v>31</v>
      </c>
      <c r="B47" s="36"/>
      <c r="D47" s="36"/>
      <c r="E47" s="41"/>
      <c r="F47" s="38"/>
    </row>
    <row r="48" customFormat="false" ht="12.8" hidden="false" customHeight="false" outlineLevel="0" collapsed="false">
      <c r="A48" s="0" t="n">
        <v>32</v>
      </c>
      <c r="B48" s="36"/>
      <c r="D48" s="36"/>
      <c r="E48" s="41"/>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c r="D54" s="36"/>
      <c r="E54" s="41"/>
      <c r="F54" s="38"/>
    </row>
    <row r="55" customFormat="false" ht="12.8" hidden="false" customHeight="false" outlineLevel="0" collapsed="false">
      <c r="A55" s="0" t="n">
        <v>39</v>
      </c>
      <c r="B55" s="36"/>
      <c r="D55" s="36"/>
      <c r="E55" s="41"/>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c r="D57" s="36"/>
      <c r="E57" s="41"/>
      <c r="F57" s="38"/>
    </row>
    <row r="58" customFormat="false" ht="12.8" hidden="false" customHeight="false" outlineLevel="0" collapsed="false">
      <c r="A58" s="0" t="n">
        <v>42</v>
      </c>
      <c r="B58" s="36"/>
      <c r="D58" s="36"/>
      <c r="E58" s="41"/>
      <c r="F58" s="38"/>
    </row>
    <row r="59" customFormat="false" ht="12.8" hidden="false" customHeight="false" outlineLevel="0" collapsed="false">
      <c r="A59" s="0" t="n">
        <v>43</v>
      </c>
      <c r="B59" s="36"/>
      <c r="D59" s="36"/>
      <c r="E59" s="41"/>
      <c r="F59" s="38"/>
    </row>
    <row r="60" customFormat="false" ht="12.8" hidden="false" customHeight="false" outlineLevel="0" collapsed="false">
      <c r="A60" s="0" t="n">
        <v>44</v>
      </c>
      <c r="B60" s="36"/>
      <c r="D60" s="36"/>
      <c r="E60" s="41"/>
      <c r="F60" s="38"/>
    </row>
    <row r="61" customFormat="false" ht="12.8" hidden="false" customHeight="false" outlineLevel="0" collapsed="false">
      <c r="A61" s="0" t="n">
        <v>45</v>
      </c>
      <c r="B61" s="36"/>
      <c r="D61" s="36"/>
      <c r="E61" s="41"/>
      <c r="F61" s="38"/>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4572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2020-04-05T20:01:28Z</dcterms:modified>
  <cp:revision>190</cp:revision>
  <dc:subject/>
  <dc:title/>
</cp:coreProperties>
</file>