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648" activeTab="1"/>
  </bookViews>
  <sheets>
    <sheet name="Sheet1" sheetId="3" r:id="rId1"/>
    <sheet name="Sheet2" sheetId="4" r:id="rId2"/>
  </sheets>
  <definedNames>
    <definedName name="AppName" comment="NGÀNH">Sheet1!#REF!</definedName>
    <definedName name="GroupName" comment="NHÓM KHÁCH HÀNG">Sheet1!#REF!</definedName>
    <definedName name="ObjectName" comment="KHÁCH HÀNG">Sheet1!#REF!</definedName>
    <definedName name="ReportDate" comment="Xem báo cáo đến tháng: ">Sheet1!$B$4</definedName>
    <definedName name="StoreCategoryName" comment="NHÓM">Sheet1!#REF!</definedName>
    <definedName name="StoreName" comment="CHI NHÁNH BẢO LỘC">Sheet1!#REF!</definedName>
  </definedNames>
  <calcPr calcId="162913"/>
</workbook>
</file>

<file path=xl/calcChain.xml><?xml version="1.0" encoding="utf-8"?>
<calcChain xmlns="http://schemas.openxmlformats.org/spreadsheetml/2006/main">
  <c r="E37" i="4" l="1"/>
  <c r="F39" i="4" s="1"/>
  <c r="F32" i="4"/>
  <c r="F33" i="4"/>
  <c r="F34" i="4"/>
  <c r="F35" i="4"/>
  <c r="E29" i="4"/>
  <c r="F36" i="4" s="1"/>
  <c r="E24" i="4"/>
  <c r="F27" i="4" s="1"/>
  <c r="E20" i="4"/>
  <c r="F22" i="4" s="1"/>
  <c r="E8" i="4"/>
  <c r="F15" i="4" s="1"/>
  <c r="F14" i="4" l="1"/>
  <c r="F9" i="4"/>
  <c r="E23" i="4"/>
  <c r="E28" i="4" s="1"/>
  <c r="E52" i="4" s="1"/>
  <c r="F13" i="4"/>
  <c r="F25" i="4"/>
  <c r="F11" i="4"/>
  <c r="F18" i="4"/>
  <c r="F10" i="4"/>
  <c r="F26" i="4"/>
  <c r="F31" i="4"/>
  <c r="F12" i="4"/>
  <c r="F19" i="4"/>
  <c r="F17" i="4"/>
  <c r="F16" i="4"/>
  <c r="F21" i="4"/>
  <c r="F30" i="4"/>
  <c r="F38" i="4"/>
  <c r="F44" i="4"/>
  <c r="F51" i="4"/>
  <c r="F43" i="4"/>
  <c r="F46" i="4"/>
  <c r="F50" i="4"/>
  <c r="F42" i="4"/>
  <c r="F45" i="4"/>
  <c r="F49" i="4"/>
  <c r="F41" i="4"/>
  <c r="F48" i="4"/>
  <c r="F40" i="4"/>
  <c r="F47" i="4"/>
</calcChain>
</file>

<file path=xl/sharedStrings.xml><?xml version="1.0" encoding="utf-8"?>
<sst xmlns="http://schemas.openxmlformats.org/spreadsheetml/2006/main" count="212" uniqueCount="140">
  <si>
    <t>BÁO CÁO KẾT QUẢ KINH DOANH</t>
  </si>
  <si>
    <t>Xem báo cáo tháng: 12/2019</t>
  </si>
  <si>
    <t>STT</t>
  </si>
  <si>
    <t>MÃ TK</t>
  </si>
  <si>
    <t xml:space="preserve"> THUYẾT MINH</t>
  </si>
  <si>
    <t>THÁNG</t>
  </si>
  <si>
    <t>Số tiền</t>
  </si>
  <si>
    <t xml:space="preserve"> Tỷ trọng(%)</t>
  </si>
  <si>
    <t>I</t>
  </si>
  <si>
    <t>511</t>
  </si>
  <si>
    <t>DOANH THU BÁN HÀNG</t>
  </si>
  <si>
    <t>1</t>
  </si>
  <si>
    <t>5111</t>
  </si>
  <si>
    <t>Doanh thu trà + cà phê TC</t>
  </si>
  <si>
    <t>2</t>
  </si>
  <si>
    <t>5112</t>
  </si>
  <si>
    <t>Doanh thu hàng hóa khác</t>
  </si>
  <si>
    <t>3</t>
  </si>
  <si>
    <t>5113</t>
  </si>
  <si>
    <t>Doanh thu dịch vụ nhà hàng</t>
  </si>
  <si>
    <t>4</t>
  </si>
  <si>
    <t>515</t>
  </si>
  <si>
    <t>Thu nhập tài chính</t>
  </si>
  <si>
    <t>5</t>
  </si>
  <si>
    <t>711</t>
  </si>
  <si>
    <t>Thu nhập khác</t>
  </si>
  <si>
    <t>II</t>
  </si>
  <si>
    <t>521</t>
  </si>
  <si>
    <t>CÁC KHOẢN GIẢM DOANH THU</t>
  </si>
  <si>
    <t>5211</t>
  </si>
  <si>
    <t>Chiết khấu bán hàng</t>
  </si>
  <si>
    <t>5212</t>
  </si>
  <si>
    <t>Hàng bán bị trả lại(đã trừ chiết khấu)</t>
  </si>
  <si>
    <t>III</t>
  </si>
  <si>
    <t/>
  </si>
  <si>
    <t>DOANH THU THUẦN(III = I - II)</t>
  </si>
  <si>
    <t>IV</t>
  </si>
  <si>
    <t>632</t>
  </si>
  <si>
    <t>GIÁ VỐN HÀNG BÁN</t>
  </si>
  <si>
    <t>6321</t>
  </si>
  <si>
    <t>Giá vốn hàng bán trà + cà phê Tâm Châu</t>
  </si>
  <si>
    <t>6322</t>
  </si>
  <si>
    <t>Giá vốn hàng hóa khác</t>
  </si>
  <si>
    <t>6323</t>
  </si>
  <si>
    <t>Giá vốn dịch vụ nhà hàng</t>
  </si>
  <si>
    <t>6324</t>
  </si>
  <si>
    <t>Giá vốn hàng trả</t>
  </si>
  <si>
    <t>V</t>
  </si>
  <si>
    <t>LỢI NHUẬN TỪ HOẠT ĐỘNG BÁN HÀNG(V =  III - IV)</t>
  </si>
  <si>
    <t>VI</t>
  </si>
  <si>
    <t>641</t>
  </si>
  <si>
    <t>CHI PHÍ BÁN HÀNG TRỰC TIẾP</t>
  </si>
  <si>
    <t>6410</t>
  </si>
  <si>
    <t>Chiết khấu khách hàng(CK thanh toán, hỗ trợ, thưởng doanh số)</t>
  </si>
  <si>
    <t>6411</t>
  </si>
  <si>
    <t>Chi phí nhân viên(lương NV, thưởng, trích bảo hiểm)</t>
  </si>
  <si>
    <t>6412</t>
  </si>
  <si>
    <t>Chi phí vật liệu, bao bì, CC-DC, VPP</t>
  </si>
  <si>
    <t>6413</t>
  </si>
  <si>
    <t>Thuê nhà, thuê kệ</t>
  </si>
  <si>
    <t>6414</t>
  </si>
  <si>
    <t>Trích khấu hao TSCĐ</t>
  </si>
  <si>
    <t>6</t>
  </si>
  <si>
    <t>6415</t>
  </si>
  <si>
    <t>Khuyến mãi bằng sản phẩm hàng hóa</t>
  </si>
  <si>
    <t>7</t>
  </si>
  <si>
    <t>6416</t>
  </si>
  <si>
    <t>Chi phí vận chuyển</t>
  </si>
  <si>
    <t>8</t>
  </si>
  <si>
    <t>6417</t>
  </si>
  <si>
    <t>Chi phí dịch vụ mua ngoài(Điện, nước, internet, điện thoại, bảo hành, bảo trì...)</t>
  </si>
  <si>
    <t>9</t>
  </si>
  <si>
    <t>6418</t>
  </si>
  <si>
    <t>Phí công tác, tiếp khách</t>
  </si>
  <si>
    <t>10</t>
  </si>
  <si>
    <t>6419</t>
  </si>
  <si>
    <t>Quảng cáo, tiếp thị, marketing</t>
  </si>
  <si>
    <t>VII</t>
  </si>
  <si>
    <t>642</t>
  </si>
  <si>
    <t>CHI PHÍ QUẢN LÝ BÁN HÀNG CHUNG</t>
  </si>
  <si>
    <t>6421</t>
  </si>
  <si>
    <t>6422</t>
  </si>
  <si>
    <t>6423</t>
  </si>
  <si>
    <t>6424</t>
  </si>
  <si>
    <t>6425</t>
  </si>
  <si>
    <t>Chi hướng dẫn và tài xế</t>
  </si>
  <si>
    <t>6426</t>
  </si>
  <si>
    <t>6427</t>
  </si>
  <si>
    <t>6428</t>
  </si>
  <si>
    <t>Phí công tác, tiếp khách, quà biếu của quản lý</t>
  </si>
  <si>
    <t>6429</t>
  </si>
  <si>
    <t>Quảng cáo, tiếp thị, marketing, xuất mẫu, dùng thử</t>
  </si>
  <si>
    <t>635</t>
  </si>
  <si>
    <t>Chi phí tài chính(lãi vay)</t>
  </si>
  <si>
    <t>11</t>
  </si>
  <si>
    <t>811</t>
  </si>
  <si>
    <t>Chi phí khác, kiểm kho, xuất huỷ hàng</t>
  </si>
  <si>
    <t>12</t>
  </si>
  <si>
    <t>821</t>
  </si>
  <si>
    <t>Thuế, phí và lệ phí(Thuế môn bài, thuế khoán, VAT, TNDN)</t>
  </si>
  <si>
    <t>VIII</t>
  </si>
  <si>
    <t>HIỆU QUẢ KINH DOANH(XIII = V - VI - VII)</t>
  </si>
  <si>
    <t>Ngày ….. Tháng ……. Năm 20…………</t>
  </si>
  <si>
    <t xml:space="preserve">  Người lập báo cáo</t>
  </si>
  <si>
    <t xml:space="preserve">     Kế toán trưởng</t>
  </si>
  <si>
    <t xml:space="preserve">    Kế toán trưởng</t>
  </si>
  <si>
    <t>(Ký, ghi rõ họ tên)</t>
  </si>
  <si>
    <t xml:space="preserve">   (Ký, ghi rõ họ tên)</t>
  </si>
  <si>
    <t>TỔNG HỢP DOANH THU</t>
  </si>
  <si>
    <t>Sản phụ/phụ khoa</t>
  </si>
  <si>
    <t>Khoa nội/Bác sĩ gia đình</t>
  </si>
  <si>
    <t>Khoa nhi</t>
  </si>
  <si>
    <t>Khoa tiêm ngừa</t>
  </si>
  <si>
    <t>Khoa cấp cứu</t>
  </si>
  <si>
    <t>Thu nhập từ hoạt động tài chính</t>
  </si>
  <si>
    <t>Giá vốn hàng hóa</t>
  </si>
  <si>
    <t>DIỄN GIẢI</t>
  </si>
  <si>
    <t>CHI PHÍ TRỰC TIẾP</t>
  </si>
  <si>
    <t>Chẩn đoán hình ảnh/CLS</t>
  </si>
  <si>
    <t>Xét nghiệm</t>
  </si>
  <si>
    <t>Procedure</t>
  </si>
  <si>
    <t>Khoa dược(Nhà thuốc)</t>
  </si>
  <si>
    <t>Giá vốn hóa chất xét nghiệm</t>
  </si>
  <si>
    <t>Trích khấu hao TSCĐ/CCDC</t>
  </si>
  <si>
    <t>Khấu hao xe, xăng xe, phí cầu đường</t>
  </si>
  <si>
    <t>Chi phí vật tư tiêu hao(Bông, băng, gặc...)</t>
  </si>
  <si>
    <t>Chi phí nhân viên(Lương NV, thưởng, trích bảo hiểm...)</t>
  </si>
  <si>
    <t>Chi phí văn phòng phẩm(Giấy, mực, bút...)</t>
  </si>
  <si>
    <t>Thuê nhà, dịch vụ</t>
  </si>
  <si>
    <t>Chi phí kiểm kho do mất mát</t>
  </si>
  <si>
    <t>Chi phí nhân viên (Lương NV, thưởng, trích bảo hiểm)</t>
  </si>
  <si>
    <t>Chi phí dịch vụ mua ngoài (Điện, nước, internet, điện thoại, bảo hành, bảo trì...)</t>
  </si>
  <si>
    <t>Hàng hóa hết hạn sử dụng, hư, vỡ</t>
  </si>
  <si>
    <t>Chi phí khác</t>
  </si>
  <si>
    <t>Chi phí tài chính (lãi vay)</t>
  </si>
  <si>
    <t>Chi phí văn phòng phẩm (Giấy, mực, bút...)</t>
  </si>
  <si>
    <t>Thuế, phí và lệ phí (Thuế môn bài, thuế khoán, VAT, TNDN)</t>
  </si>
  <si>
    <t>Xem báo cáo tháng: 11/2019</t>
  </si>
  <si>
    <t>LŨY KẾ ĐẾN THÁNG 11</t>
  </si>
  <si>
    <t>THÁNG 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</si>
</sst>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₫_-;\-* #,##0.00\ _₫_-;_-* &quot;-&quot;??\ _₫_-;_-@_-"/>
    <numFmt numFmtId="165" formatCode="dd/mm/yyyy\ hh:mm"/>
    <numFmt numFmtId="166" formatCode="_-* #,##0\ _₫_-;\-* #,##0\ _₫_-;_-* &quot;-&quot;??\ _₫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9"/>
      <color theme="1"/>
      <name val="Times New Roman"/>
      <family val="1"/>
    </font>
    <font>
      <sz val="9"/>
      <color theme="1" tint="0.249977111117893"/>
      <name val="Times New Roman"/>
      <family val="1"/>
    </font>
    <font>
      <b/>
      <sz val="8"/>
      <color theme="1" tint="0.249977111117893"/>
      <name val="Times New Roman"/>
      <family val="1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164" fontId="1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166" fontId="2" fillId="2" borderId="0" xfId="1" applyNumberFormat="1" applyFont="1" applyFill="1" applyAlignment="1">
      <alignment horizontal="center" vertical="center" wrapText="1"/>
    </xf>
    <xf numFmtId="0" fontId="3" fillId="2" borderId="0" xfId="0" applyFont="1" applyFill="1"/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left"/>
    </xf>
    <xf numFmtId="3" fontId="4" fillId="2" borderId="7" xfId="0" applyNumberFormat="1" applyFont="1" applyFill="1" applyBorder="1" applyAlignment="1">
      <alignment horizontal="right"/>
    </xf>
    <xf numFmtId="4" fontId="4" fillId="2" borderId="7" xfId="0" applyNumberFormat="1" applyFont="1" applyFill="1" applyBorder="1" applyAlignment="1">
      <alignment horizontal="right"/>
    </xf>
    <xf numFmtId="0" fontId="4" fillId="2" borderId="6" xfId="0" applyFont="1" applyFill="1" applyBorder="1"/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7" fillId="2" borderId="0" xfId="0" applyFont="1" applyFill="1"/>
    <xf numFmtId="0" fontId="8" fillId="4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left"/>
    </xf>
    <xf numFmtId="3" fontId="8" fillId="4" borderId="7" xfId="0" applyNumberFormat="1" applyFont="1" applyFill="1" applyBorder="1" applyAlignment="1">
      <alignment horizontal="right"/>
    </xf>
    <xf numFmtId="4" fontId="8" fillId="4" borderId="7" xfId="0" applyNumberFormat="1" applyFont="1" applyFill="1" applyBorder="1" applyAlignment="1">
      <alignment horizontal="right"/>
    </xf>
    <xf numFmtId="0" fontId="4" fillId="2" borderId="8" xfId="0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left"/>
    </xf>
    <xf numFmtId="0" fontId="3" fillId="2" borderId="9" xfId="0" applyFont="1" applyFill="1" applyBorder="1"/>
    <xf numFmtId="0" fontId="3" fillId="2" borderId="9" xfId="0" applyFont="1" applyFill="1" applyBorder="1" applyAlignment="1">
      <alignment horizontal="center"/>
    </xf>
    <xf numFmtId="0" fontId="7" fillId="2" borderId="9" xfId="0" applyFont="1" applyFill="1" applyBorder="1"/>
    <xf numFmtId="0" fontId="4" fillId="2" borderId="9" xfId="0" applyFont="1" applyFill="1" applyBorder="1"/>
    <xf numFmtId="0" fontId="8" fillId="4" borderId="10" xfId="0" applyFont="1" applyFill="1" applyBorder="1" applyAlignment="1">
      <alignment horizontal="center"/>
    </xf>
    <xf numFmtId="4" fontId="8" fillId="4" borderId="12" xfId="0" applyNumberFormat="1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center"/>
    </xf>
    <xf numFmtId="3" fontId="8" fillId="4" borderId="10" xfId="0" applyNumberFormat="1" applyFont="1" applyFill="1" applyBorder="1" applyAlignment="1">
      <alignment horizontal="right"/>
    </xf>
    <xf numFmtId="3" fontId="4" fillId="2" borderId="10" xfId="0" applyNumberFormat="1" applyFont="1" applyFill="1" applyBorder="1" applyAlignment="1">
      <alignment horizontal="right"/>
    </xf>
    <xf numFmtId="3" fontId="4" fillId="2" borderId="14" xfId="0" applyNumberFormat="1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center" wrapText="1"/>
    </xf>
    <xf numFmtId="3" fontId="4" fillId="2" borderId="17" xfId="0" applyNumberFormat="1" applyFont="1" applyFill="1" applyBorder="1" applyAlignment="1">
      <alignment horizontal="right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18" xfId="0" applyFont="1" applyFill="1" applyBorder="1"/>
    <xf numFmtId="0" fontId="6" fillId="2" borderId="0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/>
    </xf>
    <xf numFmtId="3" fontId="8" fillId="4" borderId="22" xfId="0" applyNumberFormat="1" applyFont="1" applyFill="1" applyBorder="1" applyAlignment="1">
      <alignment horizontal="right"/>
    </xf>
    <xf numFmtId="3" fontId="8" fillId="4" borderId="21" xfId="0" applyNumberFormat="1" applyFont="1" applyFill="1" applyBorder="1" applyAlignment="1">
      <alignment horizontal="right"/>
    </xf>
    <xf numFmtId="0" fontId="8" fillId="4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left" indent="1"/>
    </xf>
    <xf numFmtId="0" fontId="4" fillId="2" borderId="12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4" fillId="2" borderId="9" xfId="0" applyFont="1" applyFill="1" applyBorder="1" applyAlignment="1">
      <alignment horizontal="left" indent="1"/>
    </xf>
    <xf numFmtId="0" fontId="8" fillId="4" borderId="22" xfId="0" applyFont="1" applyFill="1" applyBorder="1" applyAlignment="1">
      <alignment horizontal="left" indent="1"/>
    </xf>
    <xf numFmtId="0" fontId="4" fillId="2" borderId="10" xfId="0" applyNumberFormat="1" applyFont="1" applyFill="1" applyBorder="1" applyAlignment="1">
      <alignment horizontal="center"/>
    </xf>
    <xf numFmtId="0" fontId="4" fillId="2" borderId="14" xfId="0" applyNumberFormat="1" applyFont="1" applyFill="1" applyBorder="1" applyAlignment="1">
      <alignment horizontal="center"/>
    </xf>
    <xf numFmtId="0" fontId="8" fillId="4" borderId="12" xfId="0" applyNumberFormat="1" applyFont="1" applyFill="1" applyBorder="1" applyAlignment="1">
      <alignment horizontal="center"/>
    </xf>
    <xf numFmtId="0" fontId="4" fillId="2" borderId="12" xfId="0" applyNumberFormat="1" applyFont="1" applyFill="1" applyBorder="1" applyAlignment="1">
      <alignment horizontal="center"/>
    </xf>
    <xf numFmtId="0" fontId="4" fillId="2" borderId="11" xfId="0" applyNumberFormat="1" applyFont="1" applyFill="1" applyBorder="1" applyAlignment="1">
      <alignment horizontal="center"/>
    </xf>
    <xf numFmtId="0" fontId="8" fillId="4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21" xfId="0" applyFont="1" applyFill="1" applyBorder="1" applyAlignment="1">
      <alignment horizontal="left" indent="1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4" fillId="2" borderId="10" xfId="2" applyFont="1" applyFill="1" applyBorder="1" applyAlignment="1">
      <alignment horizontal="right"/>
    </xf>
    <xf numFmtId="3" fontId="8" fillId="4" borderId="12" xfId="0" applyNumberFormat="1" applyFont="1" applyFill="1" applyBorder="1" applyAlignment="1">
      <alignment horizontal="right"/>
    </xf>
    <xf numFmtId="9" fontId="4" fillId="2" borderId="14" xfId="2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8"/>
  <sheetViews>
    <sheetView topLeftCell="A4" workbookViewId="0">
      <selection activeCell="D20" sqref="A1:XFD1048576"/>
    </sheetView>
  </sheetViews>
  <sheetFormatPr defaultColWidth="8.89453125" defaultRowHeight="11.4" x14ac:dyDescent="0.4"/>
  <cols>
    <col min="1" max="1" width="8.89453125" style="3"/>
    <col min="2" max="2" width="4.68359375" style="12" customWidth="1"/>
    <col min="3" max="3" width="7.7890625" style="12" customWidth="1"/>
    <col min="4" max="4" width="50.89453125" style="12" bestFit="1" customWidth="1"/>
    <col min="5" max="5" width="10.5234375" style="12" bestFit="1" customWidth="1"/>
    <col min="6" max="6" width="9.578125" style="13" bestFit="1" customWidth="1"/>
    <col min="7" max="7" width="8.89453125" style="3" customWidth="1"/>
    <col min="8" max="16384" width="8.89453125" style="3"/>
  </cols>
  <sheetData>
    <row r="3" spans="2:6" x14ac:dyDescent="0.4">
      <c r="B3" s="59" t="s">
        <v>0</v>
      </c>
      <c r="C3" s="59"/>
      <c r="D3" s="59"/>
      <c r="E3" s="59"/>
      <c r="F3" s="59"/>
    </row>
    <row r="4" spans="2:6" x14ac:dyDescent="0.4">
      <c r="B4" s="60" t="s">
        <v>1</v>
      </c>
      <c r="C4" s="60"/>
      <c r="D4" s="60"/>
      <c r="E4" s="60"/>
      <c r="F4" s="60"/>
    </row>
    <row r="6" spans="2:6" s="2" customFormat="1" x14ac:dyDescent="0.4">
      <c r="B6" s="63" t="s">
        <v>2</v>
      </c>
      <c r="C6" s="63" t="s">
        <v>3</v>
      </c>
      <c r="D6" s="63" t="s">
        <v>4</v>
      </c>
      <c r="E6" s="61" t="s">
        <v>5</v>
      </c>
      <c r="F6" s="62"/>
    </row>
    <row r="7" spans="2:6" s="6" customFormat="1" x14ac:dyDescent="0.4">
      <c r="B7" s="64"/>
      <c r="C7" s="64"/>
      <c r="D7" s="64"/>
      <c r="E7" s="4" t="s">
        <v>6</v>
      </c>
      <c r="F7" s="5" t="s">
        <v>7</v>
      </c>
    </row>
    <row r="8" spans="2:6" s="17" customFormat="1" x14ac:dyDescent="0.4">
      <c r="B8" s="18" t="s">
        <v>8</v>
      </c>
      <c r="C8" s="18" t="s">
        <v>9</v>
      </c>
      <c r="D8" s="19" t="s">
        <v>10</v>
      </c>
      <c r="E8" s="20">
        <v>10601385856</v>
      </c>
      <c r="F8" s="21">
        <v>100</v>
      </c>
    </row>
    <row r="9" spans="2:6" x14ac:dyDescent="0.4">
      <c r="B9" s="7" t="s">
        <v>11</v>
      </c>
      <c r="C9" s="7" t="s">
        <v>12</v>
      </c>
      <c r="D9" s="8" t="s">
        <v>13</v>
      </c>
      <c r="E9" s="9">
        <v>8164131406</v>
      </c>
      <c r="F9" s="10">
        <v>77.0100392240643</v>
      </c>
    </row>
    <row r="10" spans="2:6" x14ac:dyDescent="0.4">
      <c r="B10" s="7" t="s">
        <v>14</v>
      </c>
      <c r="C10" s="7" t="s">
        <v>15</v>
      </c>
      <c r="D10" s="8" t="s">
        <v>16</v>
      </c>
      <c r="E10" s="9">
        <v>2437254450</v>
      </c>
      <c r="F10" s="10">
        <v>22.9899607759357</v>
      </c>
    </row>
    <row r="11" spans="2:6" x14ac:dyDescent="0.4">
      <c r="B11" s="7" t="s">
        <v>17</v>
      </c>
      <c r="C11" s="7" t="s">
        <v>18</v>
      </c>
      <c r="D11" s="8" t="s">
        <v>19</v>
      </c>
      <c r="E11" s="9">
        <v>0</v>
      </c>
      <c r="F11" s="10">
        <v>0</v>
      </c>
    </row>
    <row r="12" spans="2:6" x14ac:dyDescent="0.4">
      <c r="B12" s="7" t="s">
        <v>20</v>
      </c>
      <c r="C12" s="7" t="s">
        <v>21</v>
      </c>
      <c r="D12" s="8" t="s">
        <v>22</v>
      </c>
      <c r="E12" s="9">
        <v>0</v>
      </c>
      <c r="F12" s="10">
        <v>0</v>
      </c>
    </row>
    <row r="13" spans="2:6" x14ac:dyDescent="0.4">
      <c r="B13" s="7" t="s">
        <v>23</v>
      </c>
      <c r="C13" s="7" t="s">
        <v>24</v>
      </c>
      <c r="D13" s="8" t="s">
        <v>25</v>
      </c>
      <c r="E13" s="9">
        <v>0</v>
      </c>
      <c r="F13" s="10">
        <v>0</v>
      </c>
    </row>
    <row r="14" spans="2:6" s="17" customFormat="1" x14ac:dyDescent="0.4">
      <c r="B14" s="18" t="s">
        <v>26</v>
      </c>
      <c r="C14" s="18" t="s">
        <v>27</v>
      </c>
      <c r="D14" s="19" t="s">
        <v>28</v>
      </c>
      <c r="E14" s="20">
        <v>1278879797.8199999</v>
      </c>
      <c r="F14" s="21">
        <v>12.063326580045199</v>
      </c>
    </row>
    <row r="15" spans="2:6" x14ac:dyDescent="0.4">
      <c r="B15" s="7" t="s">
        <v>11</v>
      </c>
      <c r="C15" s="7" t="s">
        <v>29</v>
      </c>
      <c r="D15" s="8" t="s">
        <v>30</v>
      </c>
      <c r="E15" s="9">
        <v>1223237422.8199999</v>
      </c>
      <c r="F15" s="10">
        <v>11.538467134725501</v>
      </c>
    </row>
    <row r="16" spans="2:6" x14ac:dyDescent="0.4">
      <c r="B16" s="7" t="s">
        <v>14</v>
      </c>
      <c r="C16" s="7" t="s">
        <v>31</v>
      </c>
      <c r="D16" s="8" t="s">
        <v>32</v>
      </c>
      <c r="E16" s="9">
        <v>55642375</v>
      </c>
      <c r="F16" s="10">
        <v>0.52485944531967399</v>
      </c>
    </row>
    <row r="17" spans="2:6" s="17" customFormat="1" x14ac:dyDescent="0.4">
      <c r="B17" s="18" t="s">
        <v>33</v>
      </c>
      <c r="C17" s="18" t="s">
        <v>34</v>
      </c>
      <c r="D17" s="19" t="s">
        <v>35</v>
      </c>
      <c r="E17" s="20">
        <v>9322506058.1800003</v>
      </c>
      <c r="F17" s="21">
        <v>87.936673419954801</v>
      </c>
    </row>
    <row r="18" spans="2:6" s="17" customFormat="1" x14ac:dyDescent="0.4">
      <c r="B18" s="18" t="s">
        <v>36</v>
      </c>
      <c r="C18" s="18" t="s">
        <v>37</v>
      </c>
      <c r="D18" s="19" t="s">
        <v>38</v>
      </c>
      <c r="E18" s="20">
        <v>4882415458.2299995</v>
      </c>
      <c r="F18" s="21">
        <v>46.054501973123898</v>
      </c>
    </row>
    <row r="19" spans="2:6" x14ac:dyDescent="0.4">
      <c r="B19" s="7" t="s">
        <v>11</v>
      </c>
      <c r="C19" s="7" t="s">
        <v>39</v>
      </c>
      <c r="D19" s="8" t="s">
        <v>40</v>
      </c>
      <c r="E19" s="9">
        <v>3612454218.4000001</v>
      </c>
      <c r="F19" s="10">
        <v>44.247869598780902</v>
      </c>
    </row>
    <row r="20" spans="2:6" x14ac:dyDescent="0.4">
      <c r="B20" s="7" t="s">
        <v>14</v>
      </c>
      <c r="C20" s="7" t="s">
        <v>41</v>
      </c>
      <c r="D20" s="8" t="s">
        <v>42</v>
      </c>
      <c r="E20" s="9">
        <v>1300916074.3399999</v>
      </c>
      <c r="F20" s="10">
        <v>53.37629291599</v>
      </c>
    </row>
    <row r="21" spans="2:6" x14ac:dyDescent="0.4">
      <c r="B21" s="7" t="s">
        <v>17</v>
      </c>
      <c r="C21" s="7" t="s">
        <v>43</v>
      </c>
      <c r="D21" s="8" t="s">
        <v>44</v>
      </c>
      <c r="E21" s="9">
        <v>0</v>
      </c>
      <c r="F21" s="10">
        <v>0</v>
      </c>
    </row>
    <row r="22" spans="2:6" x14ac:dyDescent="0.4">
      <c r="B22" s="7" t="s">
        <v>20</v>
      </c>
      <c r="C22" s="7" t="s">
        <v>45</v>
      </c>
      <c r="D22" s="8" t="s">
        <v>46</v>
      </c>
      <c r="E22" s="9">
        <v>-30954834.510000002</v>
      </c>
      <c r="F22" s="10">
        <v>-0.29198856574473903</v>
      </c>
    </row>
    <row r="23" spans="2:6" s="17" customFormat="1" x14ac:dyDescent="0.4">
      <c r="B23" s="18" t="s">
        <v>47</v>
      </c>
      <c r="C23" s="18" t="s">
        <v>34</v>
      </c>
      <c r="D23" s="19" t="s">
        <v>48</v>
      </c>
      <c r="E23" s="20">
        <v>4440090599.9499998</v>
      </c>
      <c r="F23" s="21">
        <v>41.882171446830903</v>
      </c>
    </row>
    <row r="24" spans="2:6" s="17" customFormat="1" x14ac:dyDescent="0.4">
      <c r="B24" s="18" t="s">
        <v>49</v>
      </c>
      <c r="C24" s="18" t="s">
        <v>50</v>
      </c>
      <c r="D24" s="19" t="s">
        <v>51</v>
      </c>
      <c r="E24" s="20">
        <v>128345585.53</v>
      </c>
      <c r="F24" s="21">
        <v>1.2106491290226999</v>
      </c>
    </row>
    <row r="25" spans="2:6" x14ac:dyDescent="0.4">
      <c r="B25" s="7" t="s">
        <v>11</v>
      </c>
      <c r="C25" s="7" t="s">
        <v>52</v>
      </c>
      <c r="D25" s="8" t="s">
        <v>53</v>
      </c>
      <c r="E25" s="9">
        <v>0</v>
      </c>
      <c r="F25" s="10">
        <v>0</v>
      </c>
    </row>
    <row r="26" spans="2:6" x14ac:dyDescent="0.4">
      <c r="B26" s="7" t="s">
        <v>14</v>
      </c>
      <c r="C26" s="7" t="s">
        <v>54</v>
      </c>
      <c r="D26" s="8" t="s">
        <v>55</v>
      </c>
      <c r="E26" s="9">
        <v>9135614</v>
      </c>
      <c r="F26" s="10">
        <v>8.6173771279E-2</v>
      </c>
    </row>
    <row r="27" spans="2:6" x14ac:dyDescent="0.4">
      <c r="B27" s="7" t="s">
        <v>17</v>
      </c>
      <c r="C27" s="7" t="s">
        <v>56</v>
      </c>
      <c r="D27" s="8" t="s">
        <v>57</v>
      </c>
      <c r="E27" s="9">
        <v>0</v>
      </c>
      <c r="F27" s="10">
        <v>0</v>
      </c>
    </row>
    <row r="28" spans="2:6" x14ac:dyDescent="0.4">
      <c r="B28" s="7" t="s">
        <v>20</v>
      </c>
      <c r="C28" s="7" t="s">
        <v>58</v>
      </c>
      <c r="D28" s="8" t="s">
        <v>59</v>
      </c>
      <c r="E28" s="9">
        <v>93670050</v>
      </c>
      <c r="F28" s="10">
        <v>0.88356419879699999</v>
      </c>
    </row>
    <row r="29" spans="2:6" x14ac:dyDescent="0.4">
      <c r="B29" s="7" t="s">
        <v>23</v>
      </c>
      <c r="C29" s="7" t="s">
        <v>60</v>
      </c>
      <c r="D29" s="8" t="s">
        <v>61</v>
      </c>
      <c r="E29" s="9">
        <v>11702625</v>
      </c>
      <c r="F29" s="10">
        <v>0.110387690429</v>
      </c>
    </row>
    <row r="30" spans="2:6" x14ac:dyDescent="0.4">
      <c r="B30" s="7" t="s">
        <v>62</v>
      </c>
      <c r="C30" s="7" t="s">
        <v>63</v>
      </c>
      <c r="D30" s="8" t="s">
        <v>64</v>
      </c>
      <c r="E30" s="9">
        <v>11448520.529999999</v>
      </c>
      <c r="F30" s="10">
        <v>0.107990791822</v>
      </c>
    </row>
    <row r="31" spans="2:6" x14ac:dyDescent="0.4">
      <c r="B31" s="7" t="s">
        <v>65</v>
      </c>
      <c r="C31" s="7" t="s">
        <v>66</v>
      </c>
      <c r="D31" s="8" t="s">
        <v>67</v>
      </c>
      <c r="E31" s="9">
        <v>0</v>
      </c>
      <c r="F31" s="10">
        <v>0</v>
      </c>
    </row>
    <row r="32" spans="2:6" x14ac:dyDescent="0.4">
      <c r="B32" s="7" t="s">
        <v>68</v>
      </c>
      <c r="C32" s="7" t="s">
        <v>69</v>
      </c>
      <c r="D32" s="8" t="s">
        <v>70</v>
      </c>
      <c r="E32" s="9">
        <v>2388776</v>
      </c>
      <c r="F32" s="10">
        <v>2.2532676692999999E-2</v>
      </c>
    </row>
    <row r="33" spans="2:6" x14ac:dyDescent="0.4">
      <c r="B33" s="7" t="s">
        <v>71</v>
      </c>
      <c r="C33" s="7" t="s">
        <v>72</v>
      </c>
      <c r="D33" s="8" t="s">
        <v>73</v>
      </c>
      <c r="E33" s="9">
        <v>0</v>
      </c>
      <c r="F33" s="10">
        <v>0</v>
      </c>
    </row>
    <row r="34" spans="2:6" x14ac:dyDescent="0.4">
      <c r="B34" s="7" t="s">
        <v>74</v>
      </c>
      <c r="C34" s="7" t="s">
        <v>75</v>
      </c>
      <c r="D34" s="8" t="s">
        <v>76</v>
      </c>
      <c r="E34" s="9">
        <v>0</v>
      </c>
      <c r="F34" s="10">
        <v>0</v>
      </c>
    </row>
    <row r="35" spans="2:6" s="17" customFormat="1" x14ac:dyDescent="0.4">
      <c r="B35" s="18" t="s">
        <v>77</v>
      </c>
      <c r="C35" s="18" t="s">
        <v>78</v>
      </c>
      <c r="D35" s="19" t="s">
        <v>79</v>
      </c>
      <c r="E35" s="20">
        <v>95427686.780000001</v>
      </c>
      <c r="F35" s="21">
        <v>0.90014351025617501</v>
      </c>
    </row>
    <row r="36" spans="2:6" x14ac:dyDescent="0.4">
      <c r="B36" s="7" t="s">
        <v>11</v>
      </c>
      <c r="C36" s="7" t="s">
        <v>80</v>
      </c>
      <c r="D36" s="8" t="s">
        <v>55</v>
      </c>
      <c r="E36" s="9">
        <v>7214601</v>
      </c>
      <c r="F36" s="10">
        <v>6.8053376208999997E-2</v>
      </c>
    </row>
    <row r="37" spans="2:6" x14ac:dyDescent="0.4">
      <c r="B37" s="7" t="s">
        <v>14</v>
      </c>
      <c r="C37" s="7" t="s">
        <v>81</v>
      </c>
      <c r="D37" s="8" t="s">
        <v>57</v>
      </c>
      <c r="E37" s="9">
        <v>0</v>
      </c>
      <c r="F37" s="10">
        <v>0</v>
      </c>
    </row>
    <row r="38" spans="2:6" x14ac:dyDescent="0.4">
      <c r="B38" s="7" t="s">
        <v>17</v>
      </c>
      <c r="C38" s="7" t="s">
        <v>82</v>
      </c>
      <c r="D38" s="8" t="s">
        <v>59</v>
      </c>
      <c r="E38" s="9">
        <v>82140101</v>
      </c>
      <c r="F38" s="10">
        <v>0.77480531428300004</v>
      </c>
    </row>
    <row r="39" spans="2:6" x14ac:dyDescent="0.4">
      <c r="B39" s="7" t="s">
        <v>20</v>
      </c>
      <c r="C39" s="7" t="s">
        <v>83</v>
      </c>
      <c r="D39" s="8" t="s">
        <v>61</v>
      </c>
      <c r="E39" s="9">
        <v>5116362</v>
      </c>
      <c r="F39" s="10">
        <v>4.8261256305999999E-2</v>
      </c>
    </row>
    <row r="40" spans="2:6" x14ac:dyDescent="0.4">
      <c r="B40" s="7" t="s">
        <v>23</v>
      </c>
      <c r="C40" s="7" t="s">
        <v>84</v>
      </c>
      <c r="D40" s="8" t="s">
        <v>85</v>
      </c>
      <c r="E40" s="9">
        <v>0</v>
      </c>
      <c r="F40" s="10">
        <v>0</v>
      </c>
    </row>
    <row r="41" spans="2:6" x14ac:dyDescent="0.4">
      <c r="B41" s="7" t="s">
        <v>62</v>
      </c>
      <c r="C41" s="7" t="s">
        <v>86</v>
      </c>
      <c r="D41" s="8" t="s">
        <v>67</v>
      </c>
      <c r="E41" s="9">
        <v>0</v>
      </c>
      <c r="F41" s="10">
        <v>0</v>
      </c>
    </row>
    <row r="42" spans="2:6" x14ac:dyDescent="0.4">
      <c r="B42" s="7" t="s">
        <v>65</v>
      </c>
      <c r="C42" s="7" t="s">
        <v>87</v>
      </c>
      <c r="D42" s="8" t="s">
        <v>70</v>
      </c>
      <c r="E42" s="9">
        <v>0</v>
      </c>
      <c r="F42" s="10">
        <v>0</v>
      </c>
    </row>
    <row r="43" spans="2:6" x14ac:dyDescent="0.4">
      <c r="B43" s="7" t="s">
        <v>68</v>
      </c>
      <c r="C43" s="7" t="s">
        <v>88</v>
      </c>
      <c r="D43" s="8" t="s">
        <v>89</v>
      </c>
      <c r="E43" s="9">
        <v>790075.39</v>
      </c>
      <c r="F43" s="10">
        <v>7.452567058E-3</v>
      </c>
    </row>
    <row r="44" spans="2:6" x14ac:dyDescent="0.4">
      <c r="B44" s="7" t="s">
        <v>71</v>
      </c>
      <c r="C44" s="7" t="s">
        <v>90</v>
      </c>
      <c r="D44" s="8" t="s">
        <v>91</v>
      </c>
      <c r="E44" s="9">
        <v>166547.39000000001</v>
      </c>
      <c r="F44" s="10">
        <v>1.570996398E-3</v>
      </c>
    </row>
    <row r="45" spans="2:6" x14ac:dyDescent="0.4">
      <c r="B45" s="7" t="s">
        <v>74</v>
      </c>
      <c r="C45" s="7" t="s">
        <v>92</v>
      </c>
      <c r="D45" s="8" t="s">
        <v>93</v>
      </c>
      <c r="E45" s="9">
        <v>0</v>
      </c>
      <c r="F45" s="10">
        <v>0</v>
      </c>
    </row>
    <row r="46" spans="2:6" x14ac:dyDescent="0.4">
      <c r="B46" s="7" t="s">
        <v>94</v>
      </c>
      <c r="C46" s="7" t="s">
        <v>95</v>
      </c>
      <c r="D46" s="8" t="s">
        <v>96</v>
      </c>
      <c r="E46" s="9">
        <v>0</v>
      </c>
      <c r="F46" s="10">
        <v>0</v>
      </c>
    </row>
    <row r="47" spans="2:6" x14ac:dyDescent="0.4">
      <c r="B47" s="7" t="s">
        <v>97</v>
      </c>
      <c r="C47" s="7" t="s">
        <v>98</v>
      </c>
      <c r="D47" s="8" t="s">
        <v>99</v>
      </c>
      <c r="E47" s="9">
        <v>0</v>
      </c>
      <c r="F47" s="10">
        <v>0</v>
      </c>
    </row>
    <row r="48" spans="2:6" s="17" customFormat="1" x14ac:dyDescent="0.4">
      <c r="B48" s="18" t="s">
        <v>100</v>
      </c>
      <c r="C48" s="18" t="s">
        <v>34</v>
      </c>
      <c r="D48" s="19" t="s">
        <v>101</v>
      </c>
      <c r="E48" s="20">
        <v>4216317327.6399999</v>
      </c>
      <c r="F48" s="21">
        <v>39.771378807551997</v>
      </c>
    </row>
    <row r="49" spans="2:6" x14ac:dyDescent="0.4">
      <c r="B49" s="11"/>
      <c r="C49" s="16"/>
      <c r="D49" s="11"/>
      <c r="E49" s="11"/>
      <c r="F49" s="11"/>
    </row>
    <row r="50" spans="2:6" x14ac:dyDescent="0.4">
      <c r="D50" s="3"/>
    </row>
    <row r="51" spans="2:6" x14ac:dyDescent="0.4">
      <c r="E51" s="68" t="s">
        <v>102</v>
      </c>
      <c r="F51" s="68"/>
    </row>
    <row r="52" spans="2:6" ht="14.4" customHeight="1" x14ac:dyDescent="0.4">
      <c r="B52" s="65" t="s">
        <v>103</v>
      </c>
      <c r="C52" s="65"/>
      <c r="D52" s="14" t="s">
        <v>104</v>
      </c>
      <c r="E52" s="65" t="s">
        <v>105</v>
      </c>
      <c r="F52" s="65"/>
    </row>
    <row r="53" spans="2:6" ht="14.4" customHeight="1" x14ac:dyDescent="0.4">
      <c r="B53" s="66" t="s">
        <v>106</v>
      </c>
      <c r="C53" s="66"/>
      <c r="D53" s="15" t="s">
        <v>107</v>
      </c>
      <c r="E53" s="67" t="s">
        <v>106</v>
      </c>
      <c r="F53" s="67"/>
    </row>
    <row r="57" spans="2:6" ht="13.8" customHeight="1" x14ac:dyDescent="0.4">
      <c r="F57" s="1"/>
    </row>
    <row r="58" spans="2:6" x14ac:dyDescent="0.4">
      <c r="F58" s="6"/>
    </row>
  </sheetData>
  <mergeCells count="11">
    <mergeCell ref="B52:C52"/>
    <mergeCell ref="B53:C53"/>
    <mergeCell ref="E52:F52"/>
    <mergeCell ref="E53:F53"/>
    <mergeCell ref="E51:F51"/>
    <mergeCell ref="B3:F3"/>
    <mergeCell ref="B4:F4"/>
    <mergeCell ref="E6:F6"/>
    <mergeCell ref="B6:B7"/>
    <mergeCell ref="C6:C7"/>
    <mergeCell ref="D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2"/>
  <sheetViews>
    <sheetView tabSelected="1" topLeftCell="A19" workbookViewId="0">
      <selection activeCell="H61" sqref="H61"/>
    </sheetView>
  </sheetViews>
  <sheetFormatPr defaultColWidth="8.89453125" defaultRowHeight="11.4" x14ac:dyDescent="0.4"/>
  <cols>
    <col min="1" max="1" width="4.41796875" style="3" customWidth="1"/>
    <col min="2" max="2" width="4.68359375" style="12" customWidth="1"/>
    <col min="3" max="3" width="7.7890625" style="12" customWidth="1"/>
    <col min="4" max="4" width="52.578125" style="12" bestFit="1" customWidth="1"/>
    <col min="5" max="5" width="10.5234375" style="12" bestFit="1" customWidth="1"/>
    <col min="6" max="6" width="9.578125" style="13" customWidth="1"/>
    <col min="7" max="7" width="10.15625" style="3" customWidth="1"/>
    <col min="8" max="16384" width="8.89453125" style="3"/>
  </cols>
  <sheetData>
    <row r="3" spans="1:8" x14ac:dyDescent="0.4">
      <c r="B3" s="59" t="s">
        <v>0</v>
      </c>
      <c r="C3" s="59"/>
      <c r="D3" s="59"/>
      <c r="E3" s="59"/>
      <c r="F3" s="59"/>
    </row>
    <row r="4" spans="1:8" x14ac:dyDescent="0.4">
      <c r="B4" s="60" t="s">
        <v>137</v>
      </c>
      <c r="C4" s="60"/>
      <c r="D4" s="60"/>
      <c r="E4" s="60"/>
      <c r="F4" s="60"/>
    </row>
    <row r="5" spans="1:8" x14ac:dyDescent="0.4">
      <c r="B5" s="22"/>
      <c r="C5" s="22"/>
      <c r="D5" s="22"/>
      <c r="E5" s="22"/>
      <c r="F5" s="23"/>
    </row>
    <row r="6" spans="1:8" s="2" customFormat="1" x14ac:dyDescent="0.4">
      <c r="A6" s="24"/>
      <c r="B6" s="69" t="s">
        <v>2</v>
      </c>
      <c r="C6" s="69" t="s">
        <v>3</v>
      </c>
      <c r="D6" s="69" t="s">
        <v>116</v>
      </c>
      <c r="E6" s="71" t="s">
        <v>139</v>
      </c>
      <c r="F6" s="72"/>
      <c r="G6" s="71" t="s">
        <v>138</v>
      </c>
      <c r="H6" s="72"/>
    </row>
    <row r="7" spans="1:8" s="6" customFormat="1" ht="22.8" x14ac:dyDescent="0.4">
      <c r="A7" s="25"/>
      <c r="B7" s="70"/>
      <c r="C7" s="70"/>
      <c r="D7" s="70"/>
      <c r="E7" s="30" t="s">
        <v>6</v>
      </c>
      <c r="F7" s="34" t="s">
        <v>7</v>
      </c>
      <c r="G7" s="30" t="s">
        <v>6</v>
      </c>
      <c r="H7" s="34" t="s">
        <v>7</v>
      </c>
    </row>
    <row r="8" spans="1:8" s="17" customFormat="1" x14ac:dyDescent="0.4">
      <c r="A8" s="26"/>
      <c r="B8" s="28" t="s">
        <v>8</v>
      </c>
      <c r="C8" s="53">
        <v>511</v>
      </c>
      <c r="D8" s="46" t="s">
        <v>108</v>
      </c>
      <c r="E8" s="31">
        <f>SUM(E9:E19)</f>
        <v>572000000</v>
      </c>
      <c r="F8" s="31">
        <v>100</v>
      </c>
      <c r="G8" s="31">
        <v>572000000</v>
      </c>
      <c r="H8" s="31">
        <v>100</v>
      </c>
    </row>
    <row r="9" spans="1:8" x14ac:dyDescent="0.4">
      <c r="A9" s="27"/>
      <c r="B9" s="51">
        <v>1</v>
      </c>
      <c r="C9" s="54">
        <v>5111</v>
      </c>
      <c r="D9" s="47" t="s">
        <v>109</v>
      </c>
      <c r="E9" s="32">
        <v>80000000</v>
      </c>
      <c r="F9" s="73">
        <f>(E9/E$8)</f>
        <v>0.13986013986013987</v>
      </c>
      <c r="G9" s="32">
        <v>80000000</v>
      </c>
      <c r="H9" s="73">
        <v>0.13986013986013987</v>
      </c>
    </row>
    <row r="10" spans="1:8" x14ac:dyDescent="0.4">
      <c r="A10" s="27"/>
      <c r="B10" s="52">
        <v>2</v>
      </c>
      <c r="C10" s="55">
        <v>5112</v>
      </c>
      <c r="D10" s="48" t="s">
        <v>110</v>
      </c>
      <c r="E10" s="33">
        <v>70000000</v>
      </c>
      <c r="F10" s="73">
        <f t="shared" ref="F10:H19" si="0">(E10/E$8)</f>
        <v>0.12237762237762238</v>
      </c>
      <c r="G10" s="32">
        <v>70000000</v>
      </c>
      <c r="H10" s="73">
        <v>0.12237762237762238</v>
      </c>
    </row>
    <row r="11" spans="1:8" x14ac:dyDescent="0.4">
      <c r="A11" s="27"/>
      <c r="B11" s="51">
        <v>3</v>
      </c>
      <c r="C11" s="54">
        <v>5113</v>
      </c>
      <c r="D11" s="48" t="s">
        <v>111</v>
      </c>
      <c r="E11" s="33">
        <v>100000000</v>
      </c>
      <c r="F11" s="73">
        <f t="shared" si="0"/>
        <v>0.17482517482517482</v>
      </c>
      <c r="G11" s="32">
        <v>100000000</v>
      </c>
      <c r="H11" s="73">
        <v>0.17482517482517482</v>
      </c>
    </row>
    <row r="12" spans="1:8" x14ac:dyDescent="0.4">
      <c r="A12" s="27"/>
      <c r="B12" s="52">
        <v>4</v>
      </c>
      <c r="C12" s="55">
        <v>5114</v>
      </c>
      <c r="D12" s="48" t="s">
        <v>112</v>
      </c>
      <c r="E12" s="33">
        <v>0</v>
      </c>
      <c r="F12" s="73">
        <f t="shared" si="0"/>
        <v>0</v>
      </c>
      <c r="G12" s="32">
        <v>0</v>
      </c>
      <c r="H12" s="73">
        <v>0</v>
      </c>
    </row>
    <row r="13" spans="1:8" x14ac:dyDescent="0.4">
      <c r="A13" s="27"/>
      <c r="B13" s="51">
        <v>5</v>
      </c>
      <c r="C13" s="54">
        <v>5115</v>
      </c>
      <c r="D13" s="48" t="s">
        <v>113</v>
      </c>
      <c r="E13" s="33">
        <v>50000000</v>
      </c>
      <c r="F13" s="73">
        <f t="shared" si="0"/>
        <v>8.7412587412587409E-2</v>
      </c>
      <c r="G13" s="32">
        <v>50000000</v>
      </c>
      <c r="H13" s="73">
        <v>8.7412587412587409E-2</v>
      </c>
    </row>
    <row r="14" spans="1:8" x14ac:dyDescent="0.4">
      <c r="A14" s="27"/>
      <c r="B14" s="52">
        <v>6</v>
      </c>
      <c r="C14" s="55">
        <v>5116</v>
      </c>
      <c r="D14" s="48" t="s">
        <v>118</v>
      </c>
      <c r="E14" s="33">
        <v>65000000</v>
      </c>
      <c r="F14" s="73">
        <f t="shared" si="0"/>
        <v>0.11363636363636363</v>
      </c>
      <c r="G14" s="32">
        <v>65000000</v>
      </c>
      <c r="H14" s="73">
        <v>0.11363636363636363</v>
      </c>
    </row>
    <row r="15" spans="1:8" x14ac:dyDescent="0.4">
      <c r="A15" s="27"/>
      <c r="B15" s="51">
        <v>7</v>
      </c>
      <c r="C15" s="54">
        <v>5117</v>
      </c>
      <c r="D15" s="48" t="s">
        <v>119</v>
      </c>
      <c r="E15" s="33">
        <v>70000000</v>
      </c>
      <c r="F15" s="73">
        <f t="shared" si="0"/>
        <v>0.12237762237762238</v>
      </c>
      <c r="G15" s="32">
        <v>70000000</v>
      </c>
      <c r="H15" s="73">
        <v>0.12237762237762238</v>
      </c>
    </row>
    <row r="16" spans="1:8" x14ac:dyDescent="0.4">
      <c r="A16" s="27"/>
      <c r="B16" s="52">
        <v>8</v>
      </c>
      <c r="C16" s="55">
        <v>5118</v>
      </c>
      <c r="D16" s="48" t="s">
        <v>120</v>
      </c>
      <c r="E16" s="33">
        <v>15000000</v>
      </c>
      <c r="F16" s="73">
        <f t="shared" si="0"/>
        <v>2.6223776223776224E-2</v>
      </c>
      <c r="G16" s="32">
        <v>15000000</v>
      </c>
      <c r="H16" s="73">
        <v>2.6223776223776224E-2</v>
      </c>
    </row>
    <row r="17" spans="1:8" x14ac:dyDescent="0.4">
      <c r="A17" s="27"/>
      <c r="B17" s="51">
        <v>9</v>
      </c>
      <c r="C17" s="54">
        <v>5119</v>
      </c>
      <c r="D17" s="48" t="s">
        <v>121</v>
      </c>
      <c r="E17" s="33">
        <v>120000000</v>
      </c>
      <c r="F17" s="73">
        <f t="shared" si="0"/>
        <v>0.20979020979020979</v>
      </c>
      <c r="G17" s="32">
        <v>120000000</v>
      </c>
      <c r="H17" s="73">
        <v>0.20979020979020979</v>
      </c>
    </row>
    <row r="18" spans="1:8" x14ac:dyDescent="0.4">
      <c r="A18" s="27"/>
      <c r="B18" s="52">
        <v>10</v>
      </c>
      <c r="C18" s="55">
        <v>5120</v>
      </c>
      <c r="D18" s="48" t="s">
        <v>114</v>
      </c>
      <c r="E18" s="33">
        <v>0</v>
      </c>
      <c r="F18" s="73">
        <f t="shared" si="0"/>
        <v>0</v>
      </c>
      <c r="G18" s="32">
        <v>0</v>
      </c>
      <c r="H18" s="73">
        <v>0</v>
      </c>
    </row>
    <row r="19" spans="1:8" x14ac:dyDescent="0.4">
      <c r="A19" s="27"/>
      <c r="B19" s="51">
        <v>11</v>
      </c>
      <c r="C19" s="55">
        <v>711</v>
      </c>
      <c r="D19" s="49" t="s">
        <v>25</v>
      </c>
      <c r="E19" s="35">
        <v>2000000</v>
      </c>
      <c r="F19" s="73">
        <f t="shared" si="0"/>
        <v>3.4965034965034965E-3</v>
      </c>
      <c r="G19" s="32">
        <v>2000000</v>
      </c>
      <c r="H19" s="73">
        <v>3.4965034965034965E-3</v>
      </c>
    </row>
    <row r="20" spans="1:8" s="17" customFormat="1" x14ac:dyDescent="0.4">
      <c r="B20" s="42" t="s">
        <v>26</v>
      </c>
      <c r="C20" s="56">
        <v>521</v>
      </c>
      <c r="D20" s="50" t="s">
        <v>28</v>
      </c>
      <c r="E20" s="43">
        <f>SUM(E21:E22)</f>
        <v>80000000</v>
      </c>
      <c r="F20" s="74">
        <v>100</v>
      </c>
      <c r="G20" s="74">
        <v>80000000</v>
      </c>
      <c r="H20" s="74">
        <v>100</v>
      </c>
    </row>
    <row r="21" spans="1:8" x14ac:dyDescent="0.4">
      <c r="A21" s="27"/>
      <c r="B21" s="52">
        <v>1</v>
      </c>
      <c r="C21" s="55">
        <v>5211</v>
      </c>
      <c r="D21" s="48" t="s">
        <v>30</v>
      </c>
      <c r="E21" s="33">
        <v>75000000</v>
      </c>
      <c r="F21" s="75">
        <f>(E21/E$20)</f>
        <v>0.9375</v>
      </c>
      <c r="G21" s="33">
        <v>75000000</v>
      </c>
      <c r="H21" s="75">
        <v>0.9375</v>
      </c>
    </row>
    <row r="22" spans="1:8" x14ac:dyDescent="0.4">
      <c r="A22" s="27"/>
      <c r="B22" s="52">
        <v>2</v>
      </c>
      <c r="C22" s="55">
        <v>5212</v>
      </c>
      <c r="D22" s="48" t="s">
        <v>32</v>
      </c>
      <c r="E22" s="33">
        <v>5000000</v>
      </c>
      <c r="F22" s="75">
        <f>(E22/E$20)</f>
        <v>6.25E-2</v>
      </c>
      <c r="G22" s="33">
        <v>5000000</v>
      </c>
      <c r="H22" s="75">
        <v>6.25E-2</v>
      </c>
    </row>
    <row r="23" spans="1:8" s="17" customFormat="1" x14ac:dyDescent="0.4">
      <c r="B23" s="42" t="s">
        <v>33</v>
      </c>
      <c r="C23" s="45" t="s">
        <v>34</v>
      </c>
      <c r="D23" s="58" t="s">
        <v>35</v>
      </c>
      <c r="E23" s="44">
        <f>E8-E20</f>
        <v>492000000</v>
      </c>
      <c r="F23" s="74">
        <v>100</v>
      </c>
      <c r="G23" s="74">
        <v>492000000</v>
      </c>
      <c r="H23" s="74">
        <v>100</v>
      </c>
    </row>
    <row r="24" spans="1:8" s="17" customFormat="1" x14ac:dyDescent="0.4">
      <c r="B24" s="42" t="s">
        <v>36</v>
      </c>
      <c r="C24" s="57">
        <v>632</v>
      </c>
      <c r="D24" s="58" t="s">
        <v>38</v>
      </c>
      <c r="E24" s="44">
        <f>SUM(E25:E27)</f>
        <v>177000000</v>
      </c>
      <c r="F24" s="74">
        <v>100</v>
      </c>
      <c r="G24" s="74">
        <v>177000000</v>
      </c>
      <c r="H24" s="74">
        <v>100</v>
      </c>
    </row>
    <row r="25" spans="1:8" x14ac:dyDescent="0.4">
      <c r="A25" s="27"/>
      <c r="B25" s="52">
        <v>1</v>
      </c>
      <c r="C25" s="55">
        <v>6321</v>
      </c>
      <c r="D25" s="48" t="s">
        <v>115</v>
      </c>
      <c r="E25" s="33">
        <v>150000000</v>
      </c>
      <c r="F25" s="75">
        <f>E25/E$24</f>
        <v>0.84745762711864403</v>
      </c>
      <c r="G25" s="33">
        <v>150000000</v>
      </c>
      <c r="H25" s="75">
        <v>0.84745762711864403</v>
      </c>
    </row>
    <row r="26" spans="1:8" x14ac:dyDescent="0.4">
      <c r="A26" s="27"/>
      <c r="B26" s="52">
        <v>2</v>
      </c>
      <c r="C26" s="55">
        <v>6322</v>
      </c>
      <c r="D26" s="48" t="s">
        <v>122</v>
      </c>
      <c r="E26" s="33">
        <v>23000000</v>
      </c>
      <c r="F26" s="75">
        <f t="shared" ref="F26:H27" si="1">E26/E$24</f>
        <v>0.12994350282485875</v>
      </c>
      <c r="G26" s="33">
        <v>23000000</v>
      </c>
      <c r="H26" s="75">
        <v>0.12994350282485875</v>
      </c>
    </row>
    <row r="27" spans="1:8" x14ac:dyDescent="0.4">
      <c r="A27" s="27"/>
      <c r="B27" s="52">
        <v>3</v>
      </c>
      <c r="C27" s="55">
        <v>6323</v>
      </c>
      <c r="D27" s="48" t="s">
        <v>46</v>
      </c>
      <c r="E27" s="33">
        <v>4000000</v>
      </c>
      <c r="F27" s="75">
        <f t="shared" si="1"/>
        <v>2.2598870056497175E-2</v>
      </c>
      <c r="G27" s="33">
        <v>4000000</v>
      </c>
      <c r="H27" s="75">
        <v>2.2598870056497175E-2</v>
      </c>
    </row>
    <row r="28" spans="1:8" s="17" customFormat="1" x14ac:dyDescent="0.4">
      <c r="B28" s="42" t="s">
        <v>47</v>
      </c>
      <c r="C28" s="41" t="s">
        <v>34</v>
      </c>
      <c r="D28" s="58" t="s">
        <v>48</v>
      </c>
      <c r="E28" s="43">
        <f>E23-E24</f>
        <v>315000000</v>
      </c>
      <c r="F28" s="29">
        <v>41.882171446830903</v>
      </c>
      <c r="G28" s="43">
        <v>315000000</v>
      </c>
      <c r="H28" s="43">
        <v>41.882171446830903</v>
      </c>
    </row>
    <row r="29" spans="1:8" s="17" customFormat="1" x14ac:dyDescent="0.4">
      <c r="B29" s="42" t="s">
        <v>49</v>
      </c>
      <c r="C29" s="56">
        <v>641</v>
      </c>
      <c r="D29" s="58" t="s">
        <v>117</v>
      </c>
      <c r="E29" s="43">
        <f>SUM(E30:E36)</f>
        <v>119388776</v>
      </c>
      <c r="F29" s="29">
        <v>100</v>
      </c>
      <c r="G29" s="43">
        <v>119388776</v>
      </c>
      <c r="H29" s="43">
        <v>100</v>
      </c>
    </row>
    <row r="30" spans="1:8" x14ac:dyDescent="0.4">
      <c r="A30" s="27"/>
      <c r="B30" s="52">
        <v>1</v>
      </c>
      <c r="C30" s="55">
        <v>6410</v>
      </c>
      <c r="D30" s="48" t="s">
        <v>30</v>
      </c>
      <c r="E30" s="33">
        <v>0</v>
      </c>
      <c r="F30" s="75">
        <f>E30/E$29</f>
        <v>0</v>
      </c>
      <c r="G30" s="33">
        <v>0</v>
      </c>
      <c r="H30" s="75">
        <v>0</v>
      </c>
    </row>
    <row r="31" spans="1:8" x14ac:dyDescent="0.4">
      <c r="A31" s="27"/>
      <c r="B31" s="52">
        <v>2</v>
      </c>
      <c r="C31" s="55">
        <v>6411</v>
      </c>
      <c r="D31" s="48" t="s">
        <v>125</v>
      </c>
      <c r="E31" s="33">
        <v>6000000</v>
      </c>
      <c r="F31" s="75">
        <f t="shared" ref="F31:H36" si="2">E31/E$29</f>
        <v>5.0255980511936901E-2</v>
      </c>
      <c r="G31" s="33">
        <v>6000000</v>
      </c>
      <c r="H31" s="75">
        <v>5.0255980511936901E-2</v>
      </c>
    </row>
    <row r="32" spans="1:8" x14ac:dyDescent="0.4">
      <c r="A32" s="27"/>
      <c r="B32" s="52">
        <v>3</v>
      </c>
      <c r="C32" s="55">
        <v>6412</v>
      </c>
      <c r="D32" s="48" t="s">
        <v>126</v>
      </c>
      <c r="E32" s="33">
        <v>56000000</v>
      </c>
      <c r="F32" s="75">
        <f t="shared" si="2"/>
        <v>0.46905581811141106</v>
      </c>
      <c r="G32" s="33">
        <v>56000000</v>
      </c>
      <c r="H32" s="75">
        <v>0.46905581811141106</v>
      </c>
    </row>
    <row r="33" spans="1:8" x14ac:dyDescent="0.4">
      <c r="A33" s="27"/>
      <c r="B33" s="52">
        <v>4</v>
      </c>
      <c r="C33" s="55">
        <v>6413</v>
      </c>
      <c r="D33" s="48" t="s">
        <v>123</v>
      </c>
      <c r="E33" s="33">
        <v>55000000</v>
      </c>
      <c r="F33" s="75">
        <f t="shared" si="2"/>
        <v>0.46067982135942159</v>
      </c>
      <c r="G33" s="33">
        <v>55000000</v>
      </c>
      <c r="H33" s="75">
        <v>0.46067982135942159</v>
      </c>
    </row>
    <row r="34" spans="1:8" x14ac:dyDescent="0.4">
      <c r="A34" s="27"/>
      <c r="B34" s="52">
        <v>5</v>
      </c>
      <c r="C34" s="55">
        <v>6414</v>
      </c>
      <c r="D34" s="48" t="s">
        <v>70</v>
      </c>
      <c r="E34" s="33">
        <v>2388776</v>
      </c>
      <c r="F34" s="75">
        <f t="shared" si="2"/>
        <v>2.0008380017230432E-2</v>
      </c>
      <c r="G34" s="33">
        <v>2388776</v>
      </c>
      <c r="H34" s="75">
        <v>2.0008380017230432E-2</v>
      </c>
    </row>
    <row r="35" spans="1:8" x14ac:dyDescent="0.4">
      <c r="A35" s="27"/>
      <c r="B35" s="52">
        <v>6</v>
      </c>
      <c r="C35" s="55">
        <v>6415</v>
      </c>
      <c r="D35" s="48" t="s">
        <v>73</v>
      </c>
      <c r="E35" s="33">
        <v>0</v>
      </c>
      <c r="F35" s="75">
        <f t="shared" si="2"/>
        <v>0</v>
      </c>
      <c r="G35" s="33">
        <v>0</v>
      </c>
      <c r="H35" s="75">
        <v>0</v>
      </c>
    </row>
    <row r="36" spans="1:8" x14ac:dyDescent="0.4">
      <c r="A36" s="27"/>
      <c r="B36" s="52">
        <v>7</v>
      </c>
      <c r="C36" s="55">
        <v>6416</v>
      </c>
      <c r="D36" s="48" t="s">
        <v>76</v>
      </c>
      <c r="E36" s="33">
        <v>0</v>
      </c>
      <c r="F36" s="75">
        <f t="shared" si="2"/>
        <v>0</v>
      </c>
      <c r="G36" s="33">
        <v>0</v>
      </c>
      <c r="H36" s="75">
        <v>0</v>
      </c>
    </row>
    <row r="37" spans="1:8" s="17" customFormat="1" x14ac:dyDescent="0.4">
      <c r="B37" s="42" t="s">
        <v>77</v>
      </c>
      <c r="C37" s="57">
        <v>642</v>
      </c>
      <c r="D37" s="50" t="s">
        <v>79</v>
      </c>
      <c r="E37" s="43">
        <f>SUM(E38:E51)</f>
        <v>35956622.780000001</v>
      </c>
      <c r="F37" s="74">
        <v>100</v>
      </c>
      <c r="G37" s="74">
        <v>35956622.780000001</v>
      </c>
      <c r="H37" s="74">
        <v>100</v>
      </c>
    </row>
    <row r="38" spans="1:8" x14ac:dyDescent="0.4">
      <c r="A38" s="27"/>
      <c r="B38" s="52">
        <v>1</v>
      </c>
      <c r="C38" s="55">
        <v>6421</v>
      </c>
      <c r="D38" s="48" t="s">
        <v>130</v>
      </c>
      <c r="E38" s="33">
        <v>1000000</v>
      </c>
      <c r="F38" s="75">
        <f>E38/E$37</f>
        <v>2.7811288232448397E-2</v>
      </c>
      <c r="G38" s="33">
        <v>1000000</v>
      </c>
      <c r="H38" s="75">
        <v>2.7811288232448397E-2</v>
      </c>
    </row>
    <row r="39" spans="1:8" x14ac:dyDescent="0.4">
      <c r="A39" s="27"/>
      <c r="B39" s="52">
        <v>2</v>
      </c>
      <c r="C39" s="55">
        <v>6422</v>
      </c>
      <c r="D39" s="48" t="s">
        <v>123</v>
      </c>
      <c r="E39" s="33">
        <v>4000000</v>
      </c>
      <c r="F39" s="75">
        <f t="shared" ref="F39:H51" si="3">E39/E$37</f>
        <v>0.11124515292979359</v>
      </c>
      <c r="G39" s="33">
        <v>4000000</v>
      </c>
      <c r="H39" s="75">
        <v>0.11124515292979359</v>
      </c>
    </row>
    <row r="40" spans="1:8" x14ac:dyDescent="0.4">
      <c r="A40" s="27"/>
      <c r="B40" s="52">
        <v>3</v>
      </c>
      <c r="C40" s="55">
        <v>6423</v>
      </c>
      <c r="D40" s="48" t="s">
        <v>131</v>
      </c>
      <c r="E40" s="33">
        <v>0</v>
      </c>
      <c r="F40" s="75">
        <f t="shared" si="3"/>
        <v>0</v>
      </c>
      <c r="G40" s="33">
        <v>0</v>
      </c>
      <c r="H40" s="75">
        <v>0</v>
      </c>
    </row>
    <row r="41" spans="1:8" x14ac:dyDescent="0.4">
      <c r="A41" s="27"/>
      <c r="B41" s="52">
        <v>4</v>
      </c>
      <c r="C41" s="55">
        <v>6424</v>
      </c>
      <c r="D41" s="48" t="s">
        <v>76</v>
      </c>
      <c r="E41" s="33">
        <v>0</v>
      </c>
      <c r="F41" s="75">
        <f t="shared" si="3"/>
        <v>0</v>
      </c>
      <c r="G41" s="33">
        <v>0</v>
      </c>
      <c r="H41" s="75">
        <v>0</v>
      </c>
    </row>
    <row r="42" spans="1:8" x14ac:dyDescent="0.4">
      <c r="A42" s="27"/>
      <c r="B42" s="52">
        <v>5</v>
      </c>
      <c r="C42" s="55">
        <v>6425</v>
      </c>
      <c r="D42" s="48" t="s">
        <v>89</v>
      </c>
      <c r="E42" s="33">
        <v>790075.39</v>
      </c>
      <c r="F42" s="75">
        <f t="shared" si="3"/>
        <v>2.1973014396654077E-2</v>
      </c>
      <c r="G42" s="33">
        <v>790075.39</v>
      </c>
      <c r="H42" s="75">
        <v>2.1973014396654077E-2</v>
      </c>
    </row>
    <row r="43" spans="1:8" x14ac:dyDescent="0.4">
      <c r="A43" s="27"/>
      <c r="B43" s="52">
        <v>6</v>
      </c>
      <c r="C43" s="55">
        <v>6426</v>
      </c>
      <c r="D43" s="48" t="s">
        <v>127</v>
      </c>
      <c r="E43" s="33">
        <v>166547.39000000001</v>
      </c>
      <c r="F43" s="75">
        <f t="shared" si="3"/>
        <v>4.6318974676519938E-3</v>
      </c>
      <c r="G43" s="33">
        <v>166547.39000000001</v>
      </c>
      <c r="H43" s="75">
        <v>4.6318974676519938E-3</v>
      </c>
    </row>
    <row r="44" spans="1:8" x14ac:dyDescent="0.4">
      <c r="A44" s="27"/>
      <c r="B44" s="52">
        <v>7</v>
      </c>
      <c r="C44" s="55">
        <v>6427</v>
      </c>
      <c r="D44" s="48" t="s">
        <v>132</v>
      </c>
      <c r="E44" s="33">
        <v>0</v>
      </c>
      <c r="F44" s="75">
        <f t="shared" si="3"/>
        <v>0</v>
      </c>
      <c r="G44" s="33">
        <v>0</v>
      </c>
      <c r="H44" s="75">
        <v>0</v>
      </c>
    </row>
    <row r="45" spans="1:8" x14ac:dyDescent="0.4">
      <c r="A45" s="27"/>
      <c r="B45" s="52">
        <v>8</v>
      </c>
      <c r="C45" s="55">
        <v>6428</v>
      </c>
      <c r="D45" s="48" t="s">
        <v>129</v>
      </c>
      <c r="E45" s="33">
        <v>0</v>
      </c>
      <c r="F45" s="75">
        <f t="shared" si="3"/>
        <v>0</v>
      </c>
      <c r="G45" s="33">
        <v>0</v>
      </c>
      <c r="H45" s="75">
        <v>0</v>
      </c>
    </row>
    <row r="46" spans="1:8" x14ac:dyDescent="0.4">
      <c r="A46" s="27"/>
      <c r="B46" s="52">
        <v>9</v>
      </c>
      <c r="C46" s="55">
        <v>6429</v>
      </c>
      <c r="D46" s="48" t="s">
        <v>128</v>
      </c>
      <c r="E46" s="33">
        <v>30000000</v>
      </c>
      <c r="F46" s="75">
        <f t="shared" si="3"/>
        <v>0.83433864697345195</v>
      </c>
      <c r="G46" s="33">
        <v>30000000</v>
      </c>
      <c r="H46" s="75">
        <v>0.83433864697345195</v>
      </c>
    </row>
    <row r="47" spans="1:8" x14ac:dyDescent="0.4">
      <c r="A47" s="27"/>
      <c r="B47" s="52">
        <v>10</v>
      </c>
      <c r="C47" s="55">
        <v>6430</v>
      </c>
      <c r="D47" s="48" t="s">
        <v>136</v>
      </c>
      <c r="E47" s="33">
        <v>0</v>
      </c>
      <c r="F47" s="75">
        <f t="shared" si="3"/>
        <v>0</v>
      </c>
      <c r="G47" s="33">
        <v>0</v>
      </c>
      <c r="H47" s="75">
        <v>0</v>
      </c>
    </row>
    <row r="48" spans="1:8" x14ac:dyDescent="0.4">
      <c r="A48" s="27"/>
      <c r="B48" s="52">
        <v>11</v>
      </c>
      <c r="C48" s="55">
        <v>6431</v>
      </c>
      <c r="D48" s="48" t="s">
        <v>135</v>
      </c>
      <c r="E48" s="33">
        <v>0</v>
      </c>
      <c r="F48" s="75">
        <f t="shared" si="3"/>
        <v>0</v>
      </c>
      <c r="G48" s="33">
        <v>0</v>
      </c>
      <c r="H48" s="75">
        <v>0</v>
      </c>
    </row>
    <row r="49" spans="1:8" x14ac:dyDescent="0.4">
      <c r="A49" s="27"/>
      <c r="B49" s="52">
        <v>12</v>
      </c>
      <c r="C49" s="55">
        <v>6432</v>
      </c>
      <c r="D49" s="48" t="s">
        <v>124</v>
      </c>
      <c r="E49" s="33">
        <v>0</v>
      </c>
      <c r="F49" s="75">
        <f t="shared" si="3"/>
        <v>0</v>
      </c>
      <c r="G49" s="33">
        <v>0</v>
      </c>
      <c r="H49" s="75">
        <v>0</v>
      </c>
    </row>
    <row r="50" spans="1:8" x14ac:dyDescent="0.4">
      <c r="A50" s="27"/>
      <c r="B50" s="52">
        <v>13</v>
      </c>
      <c r="C50" s="55">
        <v>6433</v>
      </c>
      <c r="D50" s="48" t="s">
        <v>134</v>
      </c>
      <c r="E50" s="33">
        <v>0</v>
      </c>
      <c r="F50" s="75">
        <f t="shared" si="3"/>
        <v>0</v>
      </c>
      <c r="G50" s="33">
        <v>0</v>
      </c>
      <c r="H50" s="75">
        <v>0</v>
      </c>
    </row>
    <row r="51" spans="1:8" x14ac:dyDescent="0.4">
      <c r="A51" s="36"/>
      <c r="B51" s="52">
        <v>14</v>
      </c>
      <c r="C51" s="55">
        <v>6434</v>
      </c>
      <c r="D51" s="48" t="s">
        <v>133</v>
      </c>
      <c r="E51" s="33">
        <v>0</v>
      </c>
      <c r="F51" s="75">
        <f t="shared" si="3"/>
        <v>0</v>
      </c>
      <c r="G51" s="33">
        <v>0</v>
      </c>
      <c r="H51" s="75">
        <v>0</v>
      </c>
    </row>
    <row r="52" spans="1:8" s="17" customFormat="1" x14ac:dyDescent="0.4">
      <c r="B52" s="28" t="s">
        <v>100</v>
      </c>
      <c r="C52" s="28" t="s">
        <v>34</v>
      </c>
      <c r="D52" s="46" t="s">
        <v>101</v>
      </c>
      <c r="E52" s="31">
        <f>E28-E29-E37</f>
        <v>159654601.22</v>
      </c>
      <c r="F52" s="29">
        <v>100</v>
      </c>
      <c r="G52" s="31">
        <v>159654601.22</v>
      </c>
      <c r="H52" s="31">
        <v>100</v>
      </c>
    </row>
    <row r="53" spans="1:8" x14ac:dyDescent="0.4">
      <c r="B53" s="36"/>
      <c r="C53" s="37"/>
      <c r="D53" s="36"/>
      <c r="E53" s="36"/>
      <c r="F53" s="36"/>
    </row>
    <row r="54" spans="1:8" x14ac:dyDescent="0.4">
      <c r="D54" s="3"/>
    </row>
    <row r="55" spans="1:8" x14ac:dyDescent="0.4">
      <c r="E55" s="68" t="s">
        <v>102</v>
      </c>
      <c r="F55" s="68"/>
    </row>
    <row r="56" spans="1:8" ht="14.4" customHeight="1" x14ac:dyDescent="0.4">
      <c r="B56" s="65" t="s">
        <v>103</v>
      </c>
      <c r="C56" s="65"/>
      <c r="D56" s="39" t="s">
        <v>104</v>
      </c>
      <c r="E56" s="65" t="s">
        <v>105</v>
      </c>
      <c r="F56" s="65"/>
      <c r="G56" s="38"/>
    </row>
    <row r="57" spans="1:8" ht="14.4" customHeight="1" x14ac:dyDescent="0.4">
      <c r="B57" s="66" t="s">
        <v>106</v>
      </c>
      <c r="C57" s="66"/>
      <c r="D57" s="40" t="s">
        <v>107</v>
      </c>
      <c r="E57" s="67" t="s">
        <v>106</v>
      </c>
      <c r="F57" s="67"/>
    </row>
    <row r="61" spans="1:8" ht="13.8" customHeight="1" x14ac:dyDescent="0.4">
      <c r="F61" s="1"/>
    </row>
    <row r="62" spans="1:8" x14ac:dyDescent="0.4">
      <c r="F62" s="6"/>
    </row>
  </sheetData>
  <mergeCells count="12">
    <mergeCell ref="G6:H6"/>
    <mergeCell ref="B3:F3"/>
    <mergeCell ref="B4:F4"/>
    <mergeCell ref="B6:B7"/>
    <mergeCell ref="C6:C7"/>
    <mergeCell ref="D6:D7"/>
    <mergeCell ref="E6:F6"/>
    <mergeCell ref="E55:F55"/>
    <mergeCell ref="B56:C56"/>
    <mergeCell ref="E56:F56"/>
    <mergeCell ref="B57:C57"/>
    <mergeCell ref="E57:F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ReportDate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2019-12-22T07:56:40Z</dcterms:modified>
</cp:coreProperties>
</file>