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tables/table5.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70" windowWidth="14810" windowHeight="7950"/>
  </bookViews>
  <sheets>
    <sheet name="Avancement" sheetId="1" r:id="rId1"/>
    <sheet name="corrections_evols" sheetId="2" r:id="rId2"/>
    <sheet name="tarification_initiale" sheetId="3" r:id="rId3"/>
    <sheet name="tarification_adoptée" sheetId="4" r:id="rId4"/>
    <sheet name="quantification du taf" sheetId="5" r:id="rId5"/>
  </sheets>
  <definedNames>
    <definedName name="NOK">Avancement!$J$33:$J$37</definedName>
  </definedNames>
  <calcPr calcId="124519"/>
</workbook>
</file>

<file path=xl/calcChain.xml><?xml version="1.0" encoding="utf-8"?>
<calcChain xmlns="http://schemas.openxmlformats.org/spreadsheetml/2006/main">
  <c r="Q66" i="1"/>
  <c r="Q65"/>
  <c r="Q63"/>
  <c r="R63" s="1"/>
  <c r="Q62"/>
  <c r="R62" s="1"/>
  <c r="Q61"/>
  <c r="R61" s="1"/>
  <c r="Q60"/>
  <c r="R60" s="1"/>
  <c r="R59"/>
  <c r="N66"/>
  <c r="N65"/>
  <c r="N63"/>
  <c r="O63" s="1"/>
  <c r="N62"/>
  <c r="O62" s="1"/>
  <c r="N61"/>
  <c r="O61" s="1"/>
  <c r="N60"/>
  <c r="O60" s="1"/>
  <c r="O59"/>
  <c r="B6" i="5"/>
  <c r="B4"/>
  <c r="B3"/>
  <c r="K66" i="1"/>
  <c r="K65"/>
  <c r="K63"/>
  <c r="L63" s="1"/>
  <c r="K62"/>
  <c r="L62" s="1"/>
  <c r="K61"/>
  <c r="L61" s="1"/>
  <c r="K60"/>
  <c r="L60" s="1"/>
  <c r="L59"/>
  <c r="H66"/>
  <c r="H65"/>
  <c r="H63"/>
  <c r="I63" s="1"/>
  <c r="H62"/>
  <c r="I62" s="1"/>
  <c r="H61"/>
  <c r="I61" s="1"/>
  <c r="H60"/>
  <c r="I60" s="1"/>
  <c r="I59"/>
  <c r="F59"/>
  <c r="C59"/>
  <c r="E66"/>
  <c r="B66"/>
  <c r="E65"/>
  <c r="E63"/>
  <c r="F63" s="1"/>
  <c r="E62"/>
  <c r="F62" s="1"/>
  <c r="E61"/>
  <c r="F61" s="1"/>
  <c r="E60"/>
  <c r="F60" s="1"/>
  <c r="B63"/>
  <c r="C63" s="1"/>
  <c r="B62"/>
  <c r="C62" s="1"/>
  <c r="B61"/>
  <c r="C61" s="1"/>
  <c r="B60"/>
  <c r="C60" s="1"/>
  <c r="B65"/>
  <c r="Q59" l="1"/>
  <c r="N59"/>
  <c r="H59"/>
  <c r="K59"/>
  <c r="E59"/>
  <c r="B59"/>
</calcChain>
</file>

<file path=xl/sharedStrings.xml><?xml version="1.0" encoding="utf-8"?>
<sst xmlns="http://schemas.openxmlformats.org/spreadsheetml/2006/main" count="747" uniqueCount="291">
  <si>
    <t>Tableau récapitulatif</t>
  </si>
  <si>
    <t>Total</t>
  </si>
  <si>
    <t>OK</t>
  </si>
  <si>
    <t>Date</t>
  </si>
  <si>
    <t>NOK</t>
  </si>
  <si>
    <t>Nom de l'essai</t>
  </si>
  <si>
    <t>Etat</t>
  </si>
  <si>
    <t>Installation Galette</t>
  </si>
  <si>
    <t>Mise à disposition Galette sur serveur web</t>
  </si>
  <si>
    <t>Installation pluggin</t>
  </si>
  <si>
    <t>Corrections</t>
  </si>
  <si>
    <t>Validation/qualification</t>
  </si>
  <si>
    <t>Class activity</t>
  </si>
  <si>
    <t>Class file</t>
  </si>
  <si>
    <t>Class subscription</t>
  </si>
  <si>
    <t>Class followup</t>
  </si>
  <si>
    <t>NT</t>
  </si>
  <si>
    <t>NTA</t>
  </si>
  <si>
    <t>Traduction</t>
  </si>
  <si>
    <t>Commentaires</t>
  </si>
  <si>
    <t>V0.1</t>
  </si>
  <si>
    <t>ok</t>
  </si>
  <si>
    <t>tests phase 2 + documentation pour présentation</t>
  </si>
  <si>
    <t>subcription_tables.xls
AS_Nexter_presentation_galette.ppt
cahier des charges outils gestion adhérents_indA.doc</t>
  </si>
  <si>
    <t>Date de remontée du bug</t>
  </si>
  <si>
    <t>sujet</t>
  </si>
  <si>
    <t>réponse</t>
  </si>
  <si>
    <t>détecteur</t>
  </si>
  <si>
    <t>mercredi 7 mai 2014 08:35</t>
  </si>
  <si>
    <t>Fabien</t>
  </si>
  <si>
    <t>mieux gérer l'affichage des statuts (en dynamique dans le code)</t>
  </si>
  <si>
    <t>Amaury</t>
  </si>
  <si>
    <t>Bug/Evol</t>
  </si>
  <si>
    <t>E</t>
  </si>
  <si>
    <t>fait?</t>
  </si>
  <si>
    <t>B</t>
  </si>
  <si>
    <t>Ajouter un champ dans le suivi: "demande FCD faite?"</t>
  </si>
  <si>
    <t>non</t>
  </si>
  <si>
    <t xml:space="preserve"> les champs obligatoires n’apparaissent pas en rouge comme c’est indiqué</t>
  </si>
  <si>
    <t>Quand on s’inscrit et que l’on valide (enter) avant l’enregistrement final, c’est enregistré dans la base sans que la personne le sache et lui permettent de revenir dessus car il n’a pas mis le mot de passe. Cela demande ensuite à le supprimer dans la base.</t>
  </si>
  <si>
    <t>Sur le champ genre, est ce obligatoire le terme « non spécifié » ?</t>
  </si>
  <si>
    <t>08/05/14: ce champ est en natif sur Galette, il est impossible de le modifier. On peut toujours le rendre invisible et rajouter à la fin un champ dynamique avec liste déroulant homme/femme mais je pense que çe serait moche. Qu'en penses tu?</t>
  </si>
  <si>
    <t>Quand on s’inscrit la 1ère fois, on n’est pas obligé de mettre sa photo, c’est à faire ensuite une fois inscrit.</t>
  </si>
  <si>
    <t>Quand on fait une nouvelle demande d’abonnement, on retrouve à chaque fois l’adhésion AS alors que l’on devrait la trouver qu’une fois.</t>
  </si>
  <si>
    <t>08/05/14: oui, la gestion de la photo est en natif sur Galette et il n'est pas possible de rendre la photo obligatoire. 
Toutefois j'ai rajouter un control dans le pluggin: si un membre n'a pas de photo, un message l'invite à en mettre une lors d'une inscription (2eme page "envoyer des fichiers)" ou lorsqu'il visionne les détails d'une section ou encore dans le suivi d'un abonnement:
"Vous n'avez pas de photo dans votre profil. Nous en avons besoin pour la licence
Ajouter une photo à mon profil (lien vers sa fiche d'adhérent)"
(ce message n'apparait pas si l'adhérent a déjà une photo)</t>
  </si>
  <si>
    <t>08/05/14 La demande d'adhésion AS est gérée de manière automatique:
1-tant que l'adhérent n'a pas un abonnement contenant "l'adhésion AS" avec le statut "payé", il est possible de refaire une nouvelle demande d'abonnement. Cette nouvelle demande d'abonnement cochera une nouvelle fois "l'adhésion AS" pour éviter de l'oublier si l'abonnement précédent n'est pas traité ou supprimé.
2-si l'adhésion AS est payée (statut=payé dans un abonnement), la case sera alors non cochée et grisée, il ne sera donc pas possible de la payer 2 fois
Ce dernier point est valable pour les autres activités, si on a payé une activité, la case non cochée de l'activité est grisée.
Ce fonctionnement te convient il? Sinon, je vais devoir développer du code pour ce cas particulier</t>
  </si>
  <si>
    <t>dans le suivi séparer les messages adh et ceux du bureau dans 2 colonnes au lieu d'une</t>
  </si>
  <si>
    <t>Modification des tarifs de groupe uniquement pour Fabien/ haut bureau</t>
  </si>
  <si>
    <t>soldé?</t>
  </si>
  <si>
    <t>Utiliser les champs libre de feedback. Voir l'évol 2</t>
  </si>
  <si>
    <t>-L’origine de l’adhérent avec liste définie pour correspondre aux inscriptions FCD
-  Le nom du conjoint si la personne s’inscrit au titre de la famille
- La société d’appartenance pour extérieur
J’ai créé un champ Provenance pour connaître l ‘origine des gens pour la licence FCD
29 Civil extérieur Ministère de la Défense
33 Civil d'autres ministères
28 Civil du Ministère de la Défense
30 Famille de militaire en activité
31 Famille de civil du Ministère de la Défense
32 Famille de militaire ou civil retraité
22 Militaire sous contrat
23 Militaire de carrière
26 Militaire retraité
J’ai créé un champ licence FCD pour moi pour cocher quand je ferais les licences FCD des personnes.
+gestion des statuts/Encadrant priorité 99 voir dossier 2.</t>
  </si>
  <si>
    <t>50% fait reste envoi des fichiers (ajouter ds bdd "file_return" pour différencier formulaires et fichiers informatifs) (-&gt;fait)
Script de nettoyage
  * recherche dans la bdd si le fichier est dans la bdd + non vierge &amp;&amp; date_record &gt;2ans &amp;&amp; fichier existe-&gt;delete + delete bdd
  * ou si le fichier n'est pas dans la bdd mais est présent dans le répertoire-&gt; delete
  *  ou si fichier n'existe pas dans le répertoire mais présent dans la bdd, on supprime juste sa ligne ds la bdd
  * script appelé à chaque suppression d'un fichier par qqn du staff.
penser à nettoyer les fichiers si on supprime une activité -&gt; pris en compte par le on delete cascade + script de nettoyage si absent de la bdd (-&gt;fait)
ajouter un séparateur dans le nom du fichier ex: _5_1.pdf (act 5, fichier 1) pour éviter de retomber sur timestamp 51. (-&gt;fait)</t>
  </si>
  <si>
    <t>Supression des fichier à mettre au point (-&gt;fait)
fichiers de l'adhérent à faire getlistadh (-&gt;fait)
2 vues différentes: files of group et personal files (fait)
attention au cas particulier de management_subs2 où id_adh est celui de l'adh géré (vérifier suppression)(fait)</t>
  </si>
  <si>
    <t>modification pour gérer l'enregistrement des descriptions des fichiers après send_file.php (-&gt;fait)
reste à faire reset_saison avec delete files (fait grace au on delete cascade + script de nettoyage)</t>
  </si>
  <si>
    <t>Script de nettoyage
  * recherche dans la bdd si le fichier est dans la bdd + non vierge &amp;&amp; date_record &gt;2ans &amp;&amp; fichier existe-&gt;delete + delete bdd
  * ou si le fichier n'est pas dans la bdd mais est présent dans le répertoire-&gt; delete
  *  ou si fichier n'existe pas dans le répertoire mais présent dans la bdd, on supprime juste sa ligne ds la bdd
  * script appelé à chaque suppression d'un fichier par qqn du staff.</t>
  </si>
  <si>
    <t>Voir pour répondre à la problématique des tarifs multiplexé pour la plongé
ex: je suis intéressé par PL1 avec license + assurance et j'ai 28ans</t>
  </si>
  <si>
    <t>Critères</t>
  </si>
  <si>
    <t>age</t>
  </si>
  <si>
    <t>appartenance</t>
  </si>
  <si>
    <t>fonction</t>
  </si>
  <si>
    <t>seuils</t>
  </si>
  <si>
    <t>Tarifications</t>
  </si>
  <si>
    <t>Tarif 1</t>
  </si>
  <si>
    <t>Tarif 2</t>
  </si>
  <si>
    <t>Tarif 3</t>
  </si>
  <si>
    <t>Tarif 4</t>
  </si>
  <si>
    <t>effets</t>
  </si>
  <si>
    <t>1-Personnel Nexter Satory</t>
  </si>
  <si>
    <t>3-Personnel extérieur Nexter</t>
  </si>
  <si>
    <t>1-Assistance technique, intérimaire, stagiaire, TNS MArs</t>
  </si>
  <si>
    <t>1-Personnel retraité Nexter Satory</t>
  </si>
  <si>
    <t>1-Personnel civil de la base de soutien</t>
  </si>
  <si>
    <t>1-Personnel militaire de la base de soutien</t>
  </si>
  <si>
    <t>Pratiquant</t>
  </si>
  <si>
    <t>Président de l'AS</t>
  </si>
  <si>
    <t>Trésorier de l'AS</t>
  </si>
  <si>
    <t>Secrétaire de l'AS</t>
  </si>
  <si>
    <t>Membre d'honneur de l'AS</t>
  </si>
  <si>
    <t>Responsable d'activité (encadrant)</t>
  </si>
  <si>
    <t>x</t>
  </si>
  <si>
    <t>Tarif1</t>
  </si>
  <si>
    <t>Explications</t>
  </si>
  <si>
    <t>Nexter</t>
  </si>
  <si>
    <t>Extérieurs et enfants NS &gt;25ans</t>
  </si>
  <si>
    <t>Enfant NS &lt;=25ans</t>
  </si>
  <si>
    <t>Enfant NS &lt;18ans</t>
  </si>
  <si>
    <t>tarif4</t>
  </si>
  <si>
    <t>tarif1</t>
  </si>
  <si>
    <t>&lt;18ans &lt;=25ans &gt;25ans au 01/09/2014</t>
  </si>
  <si>
    <t>Tarif 2, 3, 4</t>
  </si>
  <si>
    <t xml:space="preserve"> = statut</t>
  </si>
  <si>
    <t>x=sans effet</t>
  </si>
  <si>
    <t>1-Conjoint personnel civil ou militaire base de soutien</t>
  </si>
  <si>
    <t>1-Conjoint retraité Nexter</t>
  </si>
  <si>
    <t>2-Enfant personnel Nexter</t>
  </si>
  <si>
    <t>2-Enfant personnel civil ou militaire base de soutien</t>
  </si>
  <si>
    <t>1-Conjoint du personnel Nexter Satory</t>
  </si>
  <si>
    <t>Afficher un texte si aucun fichier + description dans la bulle du lien au lieu de l'emplacement (fait)</t>
  </si>
  <si>
    <t>Grisé si complet ou déjà inscrit + adhésion AS précoché si non membre (fait)
inscription suivant le statut extérieur/NS + age (fait)
rendre le getFixedValues(5) dynamique(fait)</t>
  </si>
  <si>
    <t>rendre le getFixedValues(5) dynamique (fait)</t>
  </si>
  <si>
    <t>x=sans effet dans galette</t>
  </si>
  <si>
    <t>0€ en réalité</t>
  </si>
  <si>
    <t>tarif 1</t>
  </si>
  <si>
    <t>Assistance technique, intérimaire, stagiaire, TNS MArs</t>
  </si>
  <si>
    <t>Retraité Nexter ou conjoint</t>
  </si>
  <si>
    <t>Base de Soutien ou famille (civil ou militaire)</t>
  </si>
  <si>
    <t>Extérieur</t>
  </si>
  <si>
    <t>Ajout et changement du champ dynamique "statut":
J’ai créé un champ Appartenance qui reprend les statuts des personnels (j’ai changé le nom pour ne pas confondre avec statut de galette)
+ mail du 10/06:
Bonjour
Je comprends mais on a besoin de conserver un certain nombre de données pour la vision de l’association et par rapport à la FCD aussi qui nous demande un certain nombre de choses sur ces statuts.
Mais effectivement on peut faire plus simple et je propose ces classifications.
Appartenance :
Personnel Nexter : Tarif 1
Famille Nexter (conjoint ou enfant &lt;=25 ans) : Tarif 1 ou 2 (si &lt;18 ans)
Assistance Technique, intérimaire, stagiaire, TNS mars : Tarif 1
Retraité Nexter ou conjoint : tarif 1
Base de Soutien ou famille (civil ou militaire): Tarif 1
Extérieur : Tarif 4
Statut :
Membres d’honneur : 0
Encadrant extérieur : Tarif 1
Mais si c’est trop compliqué, on peut ne pas prendre en compte le statut car cela ne concerne pas beaucoup de monde.</t>
  </si>
  <si>
    <t>Fait le 09/06 la recherche du critère de tarification de fait sur le champ "Appartenance" et la position des lignes du champs dynamique</t>
  </si>
  <si>
    <t>&lt;18ans &lt;=25ans &gt;25ans au 01/09/(2014) en fin de saison normallement (dans Galette le calcule se fait par rapport à la date courante lors de la souscription à un abonnement)</t>
  </si>
  <si>
    <t>oui</t>
  </si>
  <si>
    <t>taille du feu tricolore à augmenter + description du feu</t>
  </si>
  <si>
    <t>ok, à faire + modif code tarification
Le 10/06: restriction: pas de prise en compte du "statut" + calcule de l'age par rapport à la date courante et non par rapport au 01/09 en fin de saison. Voir l'onglet "tarification adoptée"</t>
  </si>
  <si>
    <t>Les exeptions seront gérées au cas par cas</t>
  </si>
  <si>
    <t>Fait le 12/06/14</t>
  </si>
  <si>
    <t>08/05/14 lors de la présentation je me suis rendu compte que ma résolution n'était pas à 100% mais inférieure. La taille du feu doit elle être tout de même augmentée?
12/06/14 pas d'augmentation de la taille mais ajout des descriptions</t>
  </si>
  <si>
    <t>il est nécessaire d’utiliser firefox car il ne supporte pas la version explorer actuellement en place à Satory. Notamment pour les champs obligatoire qui doivent être en rouge (pas de rouge si bug).</t>
  </si>
  <si>
    <t>08/05/2014 Ok pour prise en compte, facile à faire avec les champs dynamiques
10/06/14: pour la tarifacation, simplification, voir l'onglet "tarification adoptée"
14/06/14: actualisation des champs Code compta, statuts, provenance, license FCD et section par rapport à la version en ligne</t>
  </si>
  <si>
    <t>08/05/2014 à tester, probablement dû à la version du navigateur trop ancienne (les champs en rouge fonctionnent sous chrome, IE11 et firefox 27.0.1)
14/06/14: voir bug #1</t>
  </si>
  <si>
    <t>08/05/2014 à tester, probablement dû à la version du navigateur trop ancienne (lors d'une inscription sous chrome, IE11 et firefox 27.0.1 si l'utilisateur appui sur entrer avant la fin de l'inscription, rien n'est enregistré et le dernier champ rouge est en surbrillance)
14/06/14 C'est effectivement dû à la version du navigateur</t>
  </si>
  <si>
    <t>Tout est fait sauf Envoyer mail(fait)</t>
  </si>
  <si>
    <t>Le champ autovalidation n'est pas préférable car les responsables de section doivent être attentifs à qui s'inscrit ou pas</t>
  </si>
  <si>
    <t>17/06/14 le champ n'est visible que par le bureau</t>
  </si>
  <si>
    <t>-penser à la navigation-&gt;fait
-trombi?non
-autovalidation-&gt;fait
-reset saison uniquement fabien
-séparer messages adh et bureau</t>
  </si>
  <si>
    <t>Le montant affiché dans la page confirmation2.php est arrondie et n'affiche pas les décimales</t>
  </si>
  <si>
    <t>23/06/14: Modification du fichier pour prise en compte</t>
  </si>
  <si>
    <t>index.php</t>
  </si>
  <si>
    <t>index.tpl</t>
  </si>
  <si>
    <t>Modification du fichier natif de galette pour la détection du navigateur</t>
  </si>
  <si>
    <t>date de naissance au format dd/mm/00yy --&gt; bug dans la tarification</t>
  </si>
  <si>
    <t>soldé le 12/07/14 par ajout du filtre si age&gt;200ans dans la class Adherent de galette--&gt; message d'erreur
Correction faite en local et sur asnexter.fr + correction/vérifcation des dates des 27 adhérents</t>
  </si>
  <si>
    <t>Ajout des procédures sur la page d'accueil</t>
  </si>
  <si>
    <t>Ajout des documents:
-AS_Nexter_presentation_galette_indB.pptx
-procedure_inscription_AS_Nexter_2014_B.pdf
-procedure_responsable_2014_B.pdf
dans le footer situé dans le fichier footer.tpl dans galette\templates\default
Les fichiers sont dans {$subscription_dir}download/</t>
  </si>
  <si>
    <t>Francis</t>
  </si>
  <si>
    <t>Fautes de frappe, voir les captures</t>
  </si>
  <si>
    <t>Génération de la fiche adh en pdf (plugin galette fullcard). Tout est ok, sauf si on est responsable de section comme Francis, la génération de la carte d'un membre se fait avec les données de Francis -&gt;Nok</t>
  </si>
  <si>
    <t>Dans la liste des membres, l'icône du plugin Fullcard n'apparait pas dans la légende</t>
  </si>
  <si>
    <t>Ajouter un onglet "informations/ groupes" (duplication de la page nouvel demande d'abonnement sans les cases à cocher) pour une meilleur ergonomie du site
Déplacer "gestion des groupes" dans cette rubrique</t>
  </si>
  <si>
    <t>Créer une page maintenance pour bloquer le site pendant que j'effectue des mises à jour ou des sauvegardes (certains se connecte même le dimanche!)</t>
  </si>
  <si>
    <t>Prise en compte dans la V0.2</t>
  </si>
  <si>
    <t>Modifier le nom du bouton "ajouter des fichiers ou des formulaires pour le groupe" par ajouter/voir dans la page management_group
+ modifier "ajoutez par ajouter" dans management_subs2</t>
  </si>
  <si>
    <t>Modification du fichier natif de galette pour la détection du navigateur
include: navigator_detection.php</t>
  </si>
  <si>
    <t>V0.2</t>
  </si>
  <si>
    <t>about_group.tpl</t>
  </si>
  <si>
    <t>menu.tpl</t>
  </si>
  <si>
    <t>modification ajouter une page d'info evol #23</t>
  </si>
  <si>
    <t>Correction pour bug #1 utilisation de l'upload seulement sous chrome</t>
  </si>
  <si>
    <t>about_group.php</t>
  </si>
  <si>
    <t>priorité 
(1=forte)2</t>
  </si>
  <si>
    <t>ID2</t>
  </si>
  <si>
    <t>Lorsqu'un responsable de section modifie le nom de sa section, elle pert son lien de parenté avec l'AS. Elle devient elle-même parente et sa case abonnement se grise non cochée</t>
  </si>
  <si>
    <t>Problème d'encodage lors de l'export au format CSV exemple: Ã© -&gt; é , Ã« -&gt; ë</t>
  </si>
  <si>
    <t>group.tpl</t>
  </si>
  <si>
    <t>Prise en compte dans la V0.2
modification des pages liste des adhérents + voir adhérent pour que les manager ne voient pas les logos "fiche adhérent". 
-&gt;désactiver le pluggin, c'est plus simple.</t>
  </si>
  <si>
    <t xml:space="preserve">08/05/14: voir pour une détection du navigateur sur la page d'accueil avec un lien pour utiliser firefox
14/06/14: Résumé du bug: à Satory on a encore des PC avec IE 6.0 (NOK mais encart rouge d'information) et Firefox 3.6.13 (NOK et aucune détection d'obsolescence) où la navigation n'est pas acceptable. Sur les nouveaux PC, on a Firefox 15.0.1 (OK) et IE 9.0 (NOK et aucune détection d'obsolescence). Chez moi, j'ai essayé avec IE 11.0 (OK) et Firefox 29.0 (OK) et Chrome 35.0 (OK). Il faut donc que je retouche la détection du navigateur native (Fait sur la page index.php et index.tpl)
25/07/14: Galette P.BOIVIN utilise IE9.0 et n'a pas le msg d'erreur -&gt; à vérifier
30/07/14: Francis D utilise Firefox 15.0.1 + Flash player 10.2.152... et a le 99% de la barre de chargement sans aucun message de non compatibilité -&gt;test impossoble à reproduire avec firefox 3.6 + flash 10.2.152, ni avec Firefox 29.0 et ce même flash -&gt;la capture d'ecran de francis montre "redémarrer pour appliquer les MAJ", c'est peut être ça-&gt;non
31/07/14 IE9.0 NOK pour les champs obligatoire, mais bug aussi avec le player fash à 99% voir les captures Amaury et Florian
03/08/14: La détection du navigateur possède les paramètres suivants: alerte si IE&lt;11 ou Firefox&lt;15 à la page d'accueil. Alerte aux pages send_file.tpl et send_files_standalone.tpl si pas de javascript ou flash player&lt;8. effacement du répertoire template_c de galette. Si ca ne suffit pas, subscription V0.2 modifie la détection de flash en alertant si on n'a pas chrome. -&gt;pris en compte en V0.2
</t>
  </si>
  <si>
    <t>modifications pour bug #20</t>
  </si>
  <si>
    <t>03/08/14: Prise en compte dans la V0.2. ATTENTION, procedure specifique:
Renomer :galette\templates\default\public_page.tpl et index.tpl, puis copier coller les pages galette\plugins\galette-plugin-subcription\maintenance\public_page.tpl et index.tpl à l'endroit précédent
Pour remettre tout dans l'odre, faite l'opération inverse + supprimer tous les les fichiers dans le répertoire galette\templates_c (effacement de données compilées par smarty, évite d'avoir la page maintenance affichée alors qu'elle n'est plus présente).
Le répertoire "maintenance" peut entrainer des pb de traduction, il faut le mettre de coté pour la compliation.</t>
  </si>
  <si>
    <t>modification du fichier natif de galette galette\templates\default\group.tpl pour correction du bug #27</t>
  </si>
  <si>
    <t>Limitation du champ lieu à 200 caractères insuffisant pour Francis D.</t>
  </si>
  <si>
    <t>augmentation de la taille des champs dans activity.class, mysql.sql en remplacant varchar(200) par text</t>
  </si>
  <si>
    <t>footer.tpl</t>
  </si>
  <si>
    <t>Ajout des procédures à télécharger</t>
  </si>
  <si>
    <t>MAJ procédure responsable de section</t>
  </si>
  <si>
    <t>modification pour intégrer l'évol #23</t>
  </si>
  <si>
    <t>MAJ du fichier sql pour bug N°29</t>
  </si>
  <si>
    <t>Modification du guide d'exportation à l'indB. Une modification du fichier source est impossible. Il est nécessaire d'agir à postériori avec l'outils d'import excel.
Complément de Marc: Pour résoudre ponctuellement ce type de difficulté, j’utilise Notepad++
Il suffit donc d’ouvrir le fichier CVS sous Notepad++ et dans le menu « Encodage » faire « Convertir en ANSI » puis sauvegarder.
Notepad++ est un logiciel libre
Cordialement
Marc</t>
  </si>
  <si>
    <t>Faire évoluer le fichier compilation_liste_adh_indB pour inclure les commentaires admin dans la fiche d'inscription</t>
  </si>
  <si>
    <t>Le plugin Fullcard ne servant à rien, il a été désactivé</t>
  </si>
  <si>
    <t>Concernant les tarifs, le conjoint est tarifé 4 au lieu de 1</t>
  </si>
  <si>
    <r>
      <t xml:space="preserve">25/08/14 changement du champ "appartenance":
Personnel Nexter ou </t>
    </r>
    <r>
      <rPr>
        <u/>
        <sz val="11"/>
        <color theme="1"/>
        <rFont val="Calibri"/>
        <family val="2"/>
        <scheme val="minor"/>
      </rPr>
      <t>conjoint</t>
    </r>
    <r>
      <rPr>
        <sz val="11"/>
        <color theme="1"/>
        <rFont val="Calibri"/>
        <family val="2"/>
        <scheme val="minor"/>
      </rPr>
      <t xml:space="preserve">
Famille Nexter (</t>
    </r>
    <r>
      <rPr>
        <u/>
        <sz val="11"/>
        <color theme="1"/>
        <rFont val="Calibri"/>
        <family val="2"/>
        <scheme val="minor"/>
      </rPr>
      <t>enfant</t>
    </r>
    <r>
      <rPr>
        <sz val="11"/>
        <color theme="1"/>
        <rFont val="Calibri"/>
        <family val="2"/>
        <scheme val="minor"/>
      </rPr>
      <t>)
Assistance technique, intérimaire, stagiaire, TNS MArs
Retraité Nexter ou conjoint
Base de Soutien ou famille (civil ou militaire)
Extérieur
Solution non optimale car on ne peut plus savoir si la personne est Nexter ou conjoint</t>
    </r>
  </si>
  <si>
    <t>Le 25/08/14</t>
  </si>
  <si>
    <t>Personnel Nexter ou conjoint</t>
  </si>
  <si>
    <t>Famille Nexter (enfant)</t>
  </si>
  <si>
    <t>Fait le 12/06/14
modifié le 25/08 sur management_subs.tpl en remplacant is_Staff par is_Admin: seuls les administrateurs Galette auront accès au bouton (Amaury et Fabien)</t>
  </si>
  <si>
    <t>modif pour bug #11</t>
  </si>
  <si>
    <t>reset saison uniquement pour Fabien, Didier ou René
-&gt;changement du besoin le 25/08 pour éviter tout reset intempestif, limiter à Fabien uniquement</t>
  </si>
  <si>
    <t>Est il possible de modifier les largeurs des colonnes par exemple sur les abonnements ou le nom de l’adhérent est sur 2 lignes car la colonne est étroite et la  largeur du statut qui est trop grande.
Car comme je commence à en avoir un paquet, cela me permettrait d’éviter de me promener de trop  avec la souris</t>
  </si>
  <si>
    <t>Sinon j’ai vu quand on change le statut d’un adhérent de validé à en cours (le cas de typhaine champy l’autre jour), même si le statut est bien changé, elle reste comptabilisé dans la liste de la section considérée quand on fait un filtre sur la section.
Par exemple pour écrire un mail. pb de cohérence adhérent d'un groupe et statut "en cours/validé"
-&gt;Evolution?</t>
  </si>
  <si>
    <t>si on clique sur "voir le suivi et modifier" j'ai bien la page d'administration de l'adhérent avec son nom, son statut... En revanche si je clique sur son nom dans cette page, j'ai effectivement mon profil qui s'affiche et non celui de l'adhérent. (même chose pour le statut refusé. OK pour les statuts validé et payé)</t>
  </si>
  <si>
    <t>Lorsqu'un adhérent s'inscrit, est-il possible de "forcer" son nom en majuscules, et son prénom en minuscules avec la première lettre en majuscule (et pour les prénoms composés, un tiret et une majuscule au deuxième prénom) Ceci permet d'harmoniser les adhérents, car ...j'ai de tout dans les inscrits, nom et prénom en minuscules, en majuscules, mixés... (je modifie leur nom et prénom pour harmoniser).
Je crois que tu fais cette fonction, dans la liste des adhérents d'une section (navigation / liste des adhérents) lorsqu'ils sont "validés"</t>
  </si>
  <si>
    <t>Imposer que la police des NOM soit en majuscule et le Prénon avec seulement la 1ère lettre afin d’avoir une meilleure ergonomie quand je consulte car c’est plus visible ainsi.
Associée à la demande d’élargir la colonne du nom dans la visu des abonnements ce sera mieux.
Si possible afficher d’abord le nom dans les abonnements avant le prénom dans la colonne Nom</t>
  </si>
  <si>
    <t>on ne peut trier les abonnements dans la visualisation , est ce possible car pour valider les abonnements ils sont triés dans l’ordre du n° d’abonnement mais ce n’est pas pratique</t>
  </si>
  <si>
    <t>Autre chose constaté, certains ont rempli leur date de naissance en mettant l’année actuelle ce qui fausse leur age. Ce n’est pas grave mais ne peut on pas empêcher cela avec un contrôle de date postérieure à la date actuelle. Si c’est simple car seulement 2 cas constatés.</t>
  </si>
  <si>
    <t>25/08/14 compilation_liste_adh_indC
02/09/14 ajout des modifs dans le guide et modification de l'indC car non diffusé pour intégrer les messages/feedback</t>
  </si>
  <si>
    <t>Lorsqu’on valide un adhérent pour le passer de « validé » à « payé », on n’a aucun message de prise en compte de la modif.
Pourras-tu à l’occasion ajouter ce message ? (comme tu le fais lorsqu’on modifie l’adhérent de « en cours » à « validé ».</t>
  </si>
  <si>
    <t>V0.3</t>
  </si>
  <si>
    <t>modifs pour evol #32, 35, 36</t>
  </si>
  <si>
    <r>
      <t>Le but est que le responsable de section puisse modifier/contrôler ses adhérents avant de valider leur abonnement. (quand on a plus de droits comme pour moi et le bureau on n'a pas ces pb. Je connais la cause, je vais étudier la solution).
03/09/14 prise en compte V0.3. Modifications des fichiers:
-</t>
    </r>
    <r>
      <rPr>
        <u/>
        <sz val="11"/>
        <color theme="1"/>
        <rFont val="Calibri"/>
        <family val="2"/>
        <scheme val="minor"/>
      </rPr>
      <t>picture.php</t>
    </r>
    <r>
      <rPr>
        <sz val="11"/>
        <color theme="1"/>
        <rFont val="Calibri"/>
        <family val="2"/>
        <scheme val="minor"/>
      </rPr>
      <t xml:space="preserve"> pour afficher la photo même si l'adh n'est pas dans le groupe
-</t>
    </r>
    <r>
      <rPr>
        <u/>
        <sz val="11"/>
        <color theme="1"/>
        <rFont val="Calibri"/>
        <family val="2"/>
        <scheme val="minor"/>
      </rPr>
      <t>voir_adherent_read_only.php et tpl</t>
    </r>
    <r>
      <rPr>
        <sz val="11"/>
        <color theme="1"/>
        <rFont val="Calibri"/>
        <family val="2"/>
        <scheme val="minor"/>
      </rPr>
      <t xml:space="preserve"> pour afficher un profil sans pouvoir le modifier tant qu'on ne l'a pas validé
-</t>
    </r>
    <r>
      <rPr>
        <u/>
        <sz val="11"/>
        <color theme="1"/>
        <rFont val="Calibri"/>
        <family val="2"/>
        <scheme val="minor"/>
      </rPr>
      <t>management_subs2.tpl</t>
    </r>
    <r>
      <rPr>
        <sz val="11"/>
        <color theme="1"/>
        <rFont val="Calibri"/>
        <family val="2"/>
        <scheme val="minor"/>
      </rPr>
      <t xml:space="preserve"> pour rediriger vers voir_adherent.php si on a validé l'adh et vers voir_adherent_read_only.php sinon</t>
    </r>
  </si>
  <si>
    <t>picture.php</t>
  </si>
  <si>
    <t>Modif pour bug #34</t>
  </si>
  <si>
    <t>Class Adherent</t>
  </si>
  <si>
    <t>modif pour bug #18</t>
  </si>
  <si>
    <t>Modif pour bug #38</t>
  </si>
  <si>
    <r>
      <t xml:space="preserve">03/09/14: prise en compte en V0.3 avec filtre age&lt;1ans
modification du fichier </t>
    </r>
    <r>
      <rPr>
        <u/>
        <sz val="11"/>
        <color theme="1"/>
        <rFont val="Calibri"/>
        <family val="2"/>
        <scheme val="minor"/>
      </rPr>
      <t>Adherent.php</t>
    </r>
  </si>
  <si>
    <r>
      <t>03/09/14: prise en compte dans la V0.3/</t>
    </r>
    <r>
      <rPr>
        <u/>
        <sz val="11"/>
        <color theme="1"/>
        <rFont val="Calibri"/>
        <family val="2"/>
        <scheme val="minor"/>
      </rPr>
      <t>management_subs.tpl</t>
    </r>
  </si>
  <si>
    <r>
      <t>03/09/14: prise en compte dans la V0.3/</t>
    </r>
    <r>
      <rPr>
        <u/>
        <sz val="11"/>
        <color theme="1"/>
        <rFont val="Calibri"/>
        <family val="2"/>
        <scheme val="minor"/>
      </rPr>
      <t xml:space="preserve">management_subs2.tpl et php
</t>
    </r>
    <r>
      <rPr>
        <sz val="11"/>
        <color theme="1"/>
        <rFont val="Calibri"/>
        <family val="2"/>
        <scheme val="minor"/>
      </rPr>
      <t xml:space="preserve">07/09/14: modification de la V0.3 avant diffusion: non prise en compte de cette évol; un contre exemple invalide l'evol. Le cas où on valide un abonnement, l'adherent ira dans le groupe automatiquement mais si on refuse ou on repasse l'adhérent à "en cours" par la suite sur un 2eme abn, on retirerais l'adhérent. </t>
    </r>
  </si>
  <si>
    <t>pas de modif</t>
  </si>
  <si>
    <t>modif pour bug #34</t>
  </si>
  <si>
    <t>prise en compte evol #37</t>
  </si>
  <si>
    <t xml:space="preserve">03/09/14: En faisant le test en V0.2 l'adéhrent reçoit bien un mail quand le responsable de section change le statut de "en cours" à "validé" ainsi qu'un 2eme mail quand change de "validé" à "payé".
Il en va de même pour le statut refusé
07/09/14: En fait le message en vert sert à informer que l'adhérent est maintenant dans le groupe, il se trouve donc dans le tableau des adhérents, on peut lui envoyer des mails...
Ce qui est différent du statut de l'activité (en cours/validé...). La liste déroulante permet de choisir le statut mais l'information prise en comte et enregistrée dans la base de donnée est "valeur actuelle: Validé" par exemple. C'est cette phrase qui informe le responsable de section sur le changement d'état du statut.
Dans la prochaine version de galette il y aura un bandeau vert pour avertir lors d'un refus ou d'un retour au statu en cours: "adhérent retiré du groupe"
</t>
  </si>
  <si>
    <t>07/09/14: difficile à mettre en place</t>
  </si>
  <si>
    <r>
      <t xml:space="preserve">07/09/14: prise en compte dans la V0.3 </t>
    </r>
    <r>
      <rPr>
        <u/>
        <sz val="11"/>
        <color theme="1"/>
        <rFont val="Calibri"/>
        <family val="2"/>
        <scheme val="minor"/>
      </rPr>
      <t>followup.class.php</t>
    </r>
    <r>
      <rPr>
        <sz val="11"/>
        <color theme="1"/>
        <rFont val="Calibri"/>
        <family val="2"/>
        <scheme val="minor"/>
      </rPr>
      <t xml:space="preserve"> où on tri sur le statut puis sur l'id_abn au chargement de la page</t>
    </r>
  </si>
  <si>
    <t>Voir_adherent.php et tpl + Voir_adherent_read_only.php et tpl</t>
  </si>
  <si>
    <r>
      <t>03/09/14: prise en compte dans la V0.3/</t>
    </r>
    <r>
      <rPr>
        <u/>
        <sz val="11"/>
        <color theme="1"/>
        <rFont val="Calibri"/>
        <family val="2"/>
        <scheme val="minor"/>
      </rPr>
      <t>management_subs.tpl et .php</t>
    </r>
    <r>
      <rPr>
        <sz val="11"/>
        <color theme="1"/>
        <rFont val="Calibri"/>
        <family val="2"/>
        <scheme val="minor"/>
      </rPr>
      <t xml:space="preserve"> avec prénom entier car la fonction existait déjà. Ca prend plus de temps pour avoir uniquement la 1ere lettre du prenom</t>
    </r>
  </si>
  <si>
    <t>_define.php</t>
  </si>
  <si>
    <t>nok</t>
  </si>
  <si>
    <t>la version anglaise modifie l'affichage des tarifs</t>
  </si>
  <si>
    <t>Mail de Francis ce jour. Un utilisateur extérieur a bien les bon tarifs en version francaise sur le site. En revanche en version anglaise, la tarif affiché est le 1 au lieu du 4: NOK</t>
  </si>
  <si>
    <t>Salut Marc,
j'aurai besoin de ton aide concernant le partage de l'information et de tes idées.
L'idée serait de définir une façon de faire pour les besoins génériques énoncés ci dessous.
pourrais tu intégrer dans joomla un répertoire file + un "article" ou autre avec les liens visibles par les adhérents et par les responsables de section, par exemple?
les documents qui me viennent à l'esprit (pour les responsables de section uniquement):
-toutes les procédures en cas d'accident + la note en pièce jointe
-les doc de remise de chèque budget des sections?
-modalités d'emprunt du camion
-organiser un pot section, récupérer les clés du frigo...
dans un répertoire différent (pour tous):
-les newsletters en pdf (ou bien sous forme d'article)
-les PV d'assemblées...</t>
  </si>
  <si>
    <t>Christophe Brosteau</t>
  </si>
  <si>
    <t>Sinon ne peut en empecher les gens de s’inscrire 2 fois. Il y en a certains qui ont entré 2 profils et je ne sais pas lequel  est bon.
On empêche d’utiliser  2 fois le même mail, pourquoi pas meme nom , meme prénom et meme date de naissance pour éviter les doublons.</t>
  </si>
  <si>
    <t>Temps de chargement de la page de gestion des abonnées trop long.
Fabien: Par contre ils sont triés par n° d’abonnement . Ne peut on les trier par nom car c’est plus facile à rechercher quand on a un paquet car le n° abonnement m’oblige à le rechercher par ailleurs.
De plus je pense que c’est mieux ensuite pour vérifier ces adhérents.</t>
  </si>
  <si>
    <t>Sinon sur le site , il s’avère que les adhérents ne voient pas leur photo alors que moi je la vois ?</t>
  </si>
  <si>
    <t>J’ai testé l’export mais il y a quelques bugs notamment sur l’extract de  l’onglet liste des abn sur le champ Appartenance field.
1. En effet la plage de recherche va bien au-delà de la ligne 1000 sur l’onglet galette_dynamic_fields_full.
J’ai voulu modifier  la formule mais cela ne marche pas.
2. De plus pour l’onglet  galette_subscription_followup_full.csv 
Tu demandes de l’ouvrir avec  note pad++ mais je ne l’ai pas sur mon pc.
3. Sinon  j’aurais besoin dans l’export des abonnements du statut payé, validé et dans les adhérents du lieu de naissance pour les créer à la FCD et si possible des champs que j’ai créé « licence » et badges.</t>
  </si>
  <si>
    <t>16/09/14 : points 1 pris en compte dans compilation_liste_adh_indD.xls
Pour le point 2 utiliser notepad++ portable téléchargeable sur pas mal de site, sinon demander à la DSI, c'est un soft gratuit et recommandé par la DSI.
Point 3 : Pris en compte dans compilation_liste_adh_indE.xls. Le statut est donné dans la colonne D de l'onglet liste des abn (statut_act 0=en cours/1=validé/2=payé/3=refusé). Pour la licence FCD, c'est la colonne I de l'onglet liste des adh (0=non/1=oui/NA=non renseigné)</t>
  </si>
  <si>
    <t>17/09/14: demande d'info complémentaires. J'ai testé sous chrome en créant un nouvel adhérent + photo: RAS</t>
  </si>
  <si>
    <t>V0.4</t>
  </si>
  <si>
    <t>modif pour evol #42</t>
  </si>
  <si>
    <t>nt</t>
  </si>
  <si>
    <t>modification du fichier include/tarif.php pour prendre en compte le bug #40</t>
  </si>
  <si>
    <r>
      <t>Les responsables de section ne peuvent pas se tromper s'ils utilisent la version francaise car le tarif à payer est le bon (le total "estimmé" peut être erroné car c'est ce que voit l'abonné au moment où il créer son abonnement).
Pris en compte en V0.4: le soucis venait de la traduction des libellés. modification du code "</t>
    </r>
    <r>
      <rPr>
        <u/>
        <sz val="11"/>
        <color theme="1"/>
        <rFont val="Calibri"/>
        <family val="2"/>
        <scheme val="minor"/>
      </rPr>
      <t>include/tarif.php</t>
    </r>
    <r>
      <rPr>
        <sz val="11"/>
        <color theme="1"/>
        <rFont val="Calibri"/>
        <family val="2"/>
        <scheme val="minor"/>
      </rPr>
      <t>"</t>
    </r>
  </si>
  <si>
    <r>
      <t xml:space="preserve">18/09/14: Prise en compte: tri effectué en V0.4 avec les fichiers </t>
    </r>
    <r>
      <rPr>
        <u/>
        <sz val="11"/>
        <color theme="1"/>
        <rFont val="Calibri"/>
        <family val="2"/>
        <scheme val="minor"/>
      </rPr>
      <t xml:space="preserve">management_subs.php, management_subs.tpl et followup.class
</t>
    </r>
    <r>
      <rPr>
        <sz val="11"/>
        <color theme="1"/>
        <rFont val="Calibri"/>
        <family val="2"/>
        <scheme val="minor"/>
      </rPr>
      <t>25/09/14: nombre de ligne par page, numérotation de pages</t>
    </r>
  </si>
  <si>
    <r>
      <t xml:space="preserve">26/09/14: prise en compte en V0.4 avec la modification des fichiers </t>
    </r>
    <r>
      <rPr>
        <u/>
        <sz val="11"/>
        <color theme="1"/>
        <rFont val="Calibri"/>
        <family val="2"/>
        <scheme val="minor"/>
      </rPr>
      <t>Adherent.php et self_adherent.php</t>
    </r>
  </si>
  <si>
    <t>Modif pour evol #43</t>
  </si>
  <si>
    <t>self_adherent.php</t>
  </si>
  <si>
    <t>bug #40 traité</t>
  </si>
  <si>
    <t>date de la mesure</t>
  </si>
  <si>
    <t>nb de fichiers subscription</t>
  </si>
  <si>
    <t>nb lignes de code subscription</t>
  </si>
  <si>
    <t>date de début du projet</t>
  </si>
  <si>
    <t>nb de fichiers galette hors plugin</t>
  </si>
  <si>
    <t>Affichage liste des adhérents avec doublons si ils appartiennent à plusieurs groupes</t>
  </si>
  <si>
    <t>script de sauvegarde base sql</t>
  </si>
  <si>
    <t>Marc</t>
  </si>
  <si>
    <t>Pour la page des abonnements (lorsque je suis connecté en tant que Marc, ce qui me donne beaucoup de droits), ne serait-il pas plus facile d’avoir en haut de page une ListBox avec la liste de toutes les activités (et une activité « Tout » qui donnerait la page actuelle), de n’afficher que l’activité sélectionnée dans la ListBox, (ne pas limiter à 5 mais afficher tous les noms comme à la V1) cela divisera par 20 le nombre de requêtes. Quand je me connecte sur abonnements, je n’ai besoin que d’escalade.</t>
  </si>
  <si>
    <t>Pb de connexion: L’erreur remonté est l’erreur « SQL 1040 too many connection »</t>
  </si>
  <si>
    <t>Nous arrivons de temps à temps à bloquer le site car le nombre de connection simultanée est de 30 sur la base SQL. (vu qu’on arrive à faire des pics à 118 connexions par jour, ca ne m’étonne pas).
Avec notre offre chez OVH, il n’est pas possible de corriger le pb.
-soit on reste comme ça et à la prochaine saison, on connaitra des pb similaires. (A voir car les personnes ont déjà leur profil)
-soit on prend une offre dédiée et non mutualisée et on n’aura pas de soucis. (voir le tarif d’une telle offre nécessairement plus chere).
Fabien: Toutefois si vous pensez que cela améliorera le site, on peut investir un peu pour son fonctionnement.
Voir pièce jointe</t>
  </si>
  <si>
    <t>Fenetre de confirmation reset saison</t>
  </si>
  <si>
    <t>Grégoire</t>
  </si>
  <si>
    <t>bug #34 dans le V04: Grégoire ne peut pas voir le profil d'un adhérent qui n'est pas dans sa section. (Francis non plus)</t>
  </si>
  <si>
    <r>
      <t xml:space="preserve">1. erreur de MAJ fu fichier </t>
    </r>
    <r>
      <rPr>
        <u/>
        <sz val="11"/>
        <color theme="1"/>
        <rFont val="Calibri"/>
        <family val="2"/>
        <scheme val="minor"/>
      </rPr>
      <t>picture.php</t>
    </r>
    <r>
      <rPr>
        <sz val="11"/>
        <color theme="1"/>
        <rFont val="Calibri"/>
        <family val="2"/>
        <scheme val="minor"/>
      </rPr>
      <t xml:space="preserve"> (ne résoud pas le pb).--&gt;modification de management_subs2.tpl pour effectivement rediriger vers Voir_adherent_read_only.php si l'abonné est en cours ou refusé</t>
    </r>
  </si>
  <si>
    <t>modif pour bug #51 et #34</t>
  </si>
  <si>
    <t>pas de mofif</t>
  </si>
  <si>
    <r>
      <t xml:space="preserve">Bonne idée, à faire asap
</t>
    </r>
    <r>
      <rPr>
        <u/>
        <sz val="11"/>
        <color theme="1"/>
        <rFont val="Calibri"/>
        <family val="2"/>
        <scheme val="minor"/>
      </rPr>
      <t>management_subs</t>
    </r>
    <r>
      <rPr>
        <sz val="11"/>
        <color theme="1"/>
        <rFont val="Calibri"/>
        <family val="2"/>
        <scheme val="minor"/>
      </rPr>
      <t>.php et tpl changés
augmentation de l'affichage à 20 mini+liste</t>
    </r>
  </si>
  <si>
    <t>modif pour evol #48</t>
  </si>
  <si>
    <r>
      <t xml:space="preserve">Modification de </t>
    </r>
    <r>
      <rPr>
        <u/>
        <sz val="11"/>
        <color theme="1"/>
        <rFont val="Calibri"/>
        <family val="2"/>
        <scheme val="minor"/>
      </rPr>
      <t>management_subs.tpl</t>
    </r>
    <r>
      <rPr>
        <sz val="11"/>
        <color theme="1"/>
        <rFont val="Calibri"/>
        <family val="2"/>
        <scheme val="minor"/>
      </rPr>
      <t xml:space="preserve"> et création de </t>
    </r>
    <r>
      <rPr>
        <u/>
        <sz val="11"/>
        <color theme="1"/>
        <rFont val="Calibri"/>
        <family val="2"/>
        <scheme val="minor"/>
      </rPr>
      <t>confirmation_reset_saison.php</t>
    </r>
    <r>
      <rPr>
        <sz val="11"/>
        <color theme="1"/>
        <rFont val="Calibri"/>
        <family val="2"/>
        <scheme val="minor"/>
      </rPr>
      <t xml:space="preserve"> et tpl</t>
    </r>
  </si>
  <si>
    <t>modif pour evol #48 et #50</t>
  </si>
  <si>
    <t>confirmation_reset_saison.php</t>
  </si>
  <si>
    <t>confirmation_reset_saison.tpl</t>
  </si>
  <si>
    <t xml:space="preserve"> new_subscription.tpl</t>
  </si>
  <si>
    <t xml:space="preserve"> view_activity.tpl</t>
  </si>
  <si>
    <t xml:space="preserve"> send_files.tpl</t>
  </si>
  <si>
    <t xml:space="preserve"> subs_confirmation.tpl</t>
  </si>
  <si>
    <t xml:space="preserve"> management_groups.tpl</t>
  </si>
  <si>
    <t xml:space="preserve"> management_subs.tpl</t>
  </si>
  <si>
    <t xml:space="preserve"> management_subs2.tpl</t>
  </si>
  <si>
    <t xml:space="preserve"> view_file.tpl</t>
  </si>
  <si>
    <t xml:space="preserve"> followup_sub.tpl</t>
  </si>
  <si>
    <t xml:space="preserve"> confirmation2.tpl</t>
  </si>
  <si>
    <t xml:space="preserve"> send_files_standalone.tpl</t>
  </si>
  <si>
    <t xml:space="preserve"> send_files_standalone.php</t>
  </si>
  <si>
    <t xml:space="preserve"> confirmation2.php</t>
  </si>
  <si>
    <t xml:space="preserve"> new_subscription.php</t>
  </si>
  <si>
    <t xml:space="preserve"> view_activity.php</t>
  </si>
  <si>
    <t xml:space="preserve"> send_files.php</t>
  </si>
  <si>
    <t xml:space="preserve"> upload_process.php</t>
  </si>
  <si>
    <t xml:space="preserve"> subs_confirmation.php</t>
  </si>
  <si>
    <t xml:space="preserve"> management_groups.php</t>
  </si>
  <si>
    <t xml:space="preserve"> management_subs.php</t>
  </si>
  <si>
    <t xml:space="preserve"> management_subs2.php</t>
  </si>
  <si>
    <t xml:space="preserve"> view_file.php</t>
  </si>
  <si>
    <t xml:space="preserve"> followup_sub.php</t>
  </si>
  <si>
    <t>modif pour evol #50</t>
  </si>
  <si>
    <t>ca affecte uniquement la "section" AS car elle est parente des autres, ca nous affiche effectivement 1183 lignes alors qu'il n'y a que 522 adhérents.
Solution palliative: si l'objectif est d'envoyer un mail, il n'y a pas de problème, le mail sera envoyé 1 fois aux 522 adhérents.
Si l'objectif est de sortir une liste, tu peux voir dans navigation/gestion des groupes/ adhérents et faire un export en pdf (tout en bas) ou bien suivre la procédure d'export excel.
Solution définitive: modifier le code source galette mais trop complexe à faire</t>
  </si>
  <si>
    <t xml:space="preserve">Script fonctionnel placé dans le répertoire sauvegarde_bdd
execution du script à une heure non dérangeante: 3h00
Fait une sauvegarde par an (juillet) (ca nous donne le bilan de l'année avant le reset saison)
+ 1 par mois (avec une fenetre temporelle de 12mois en arrière)
+ 1 par jour (avec fenetre temporelle de 7j)
+ efface le reste.
</t>
  </si>
  <si>
    <t>sauvegarde_sql</t>
  </si>
  <si>
    <t>Evol #47</t>
  </si>
  <si>
    <t>V1.0</t>
  </si>
  <si>
    <t>Pour les cartes, il y a effectivement plusieurs bug :
1-     Le numero en bas à droite n’apparait pas toujours mais quand il est présent il correspond à l’id_adh et est l’identifiant de l’adhérant
2-     Lorsqu’il y a + de 10 adhérants, il y a des personnes qui ne sont pas prises en compte et parfois, elles sont en milieu de liste</t>
  </si>
  <si>
    <t>Détails du pb: la cause racine provient des marges si elles sont à 0, on a bien tous les adhérents (testé avec les adhérents AS) 
si elles sont de 15;18;18;28 ça ne fonctionne pas.
Il faut que le paramètre "Espacement vertical " soit de 10mm max (testé avec les autres marges à 0)
La conf retenue par Fabien le 31/07/15: 
MV : 7
MH : 15
EV : 18
EH : 23</t>
  </si>
  <si>
    <t>V1.1</t>
  </si>
  <si>
    <t>export_subs.tpl</t>
  </si>
  <si>
    <t>export_subs.php</t>
  </si>
  <si>
    <t>Patrick lachaise</t>
  </si>
  <si>
    <t>Besoin d'avoir la liste des adhérents de la muscu et de filtrer sur les extérieurs pour les donner au CE de citröen</t>
  </si>
  <si>
    <t>Création de la page "export_subs.tpl et php" et modification de la page "management_subs.tpl" pour télécharger 2 fichiers csv avec la liste des adhérents et la liste des abonnements</t>
  </si>
  <si>
    <t>Création du fichier Evol 52</t>
  </si>
  <si>
    <t>N° version plugin changé à V1.0</t>
  </si>
  <si>
    <t>modification du fichier pour evol #52</t>
  </si>
  <si>
    <t>get_export.php</t>
  </si>
  <si>
    <t>evol #52</t>
  </si>
</sst>
</file>

<file path=xl/styles.xml><?xml version="1.0" encoding="utf-8"?>
<styleSheet xmlns="http://schemas.openxmlformats.org/spreadsheetml/2006/main">
  <numFmts count="2">
    <numFmt numFmtId="6" formatCode="#,##0\ &quot;€&quot;;[Red]\-#,##0\ &quot;€&quot;"/>
    <numFmt numFmtId="164" formatCode="dd/mm/yy;@"/>
  </numFmts>
  <fonts count="5">
    <font>
      <sz val="11"/>
      <color theme="1"/>
      <name val="Calibri"/>
      <family val="2"/>
      <scheme val="minor"/>
    </font>
    <font>
      <sz val="9"/>
      <name val="Arial"/>
      <family val="2"/>
    </font>
    <font>
      <b/>
      <sz val="9"/>
      <name val="Arial"/>
      <family val="2"/>
    </font>
    <font>
      <sz val="10"/>
      <color rgb="FF222222"/>
      <name val="Tahoma"/>
      <family val="2"/>
    </font>
    <font>
      <u/>
      <sz val="11"/>
      <color theme="1"/>
      <name val="Calibri"/>
      <family val="2"/>
      <scheme val="minor"/>
    </font>
  </fonts>
  <fills count="18">
    <fill>
      <patternFill patternType="none"/>
    </fill>
    <fill>
      <patternFill patternType="gray125"/>
    </fill>
    <fill>
      <patternFill patternType="solid">
        <fgColor theme="8" tint="0.39994506668294322"/>
        <bgColor indexed="13"/>
      </patternFill>
    </fill>
    <fill>
      <patternFill patternType="solid">
        <fgColor indexed="11"/>
        <bgColor indexed="51"/>
      </patternFill>
    </fill>
    <fill>
      <patternFill patternType="solid">
        <fgColor indexed="11"/>
        <bgColor indexed="49"/>
      </patternFill>
    </fill>
    <fill>
      <patternFill patternType="solid">
        <fgColor indexed="9"/>
        <bgColor indexed="26"/>
      </patternFill>
    </fill>
    <fill>
      <patternFill patternType="solid">
        <fgColor indexed="10"/>
        <bgColor indexed="60"/>
      </patternFill>
    </fill>
    <fill>
      <patternFill patternType="solid">
        <fgColor rgb="FFFFFF00"/>
        <bgColor indexed="64"/>
      </patternFill>
    </fill>
    <fill>
      <patternFill patternType="solid">
        <fgColor rgb="FFFFC000"/>
        <bgColor indexed="13"/>
      </patternFill>
    </fill>
    <fill>
      <patternFill patternType="solid">
        <fgColor indexed="13"/>
        <bgColor indexed="13"/>
      </patternFill>
    </fill>
    <fill>
      <patternFill patternType="solid">
        <fgColor theme="6"/>
        <bgColor indexed="64"/>
      </patternFill>
    </fill>
    <fill>
      <patternFill patternType="solid">
        <fgColor rgb="FFFF0000"/>
        <bgColor indexed="64"/>
      </patternFill>
    </fill>
    <fill>
      <patternFill patternType="solid">
        <fgColor rgb="FFFFC000"/>
        <bgColor indexed="64"/>
      </patternFill>
    </fill>
    <fill>
      <patternFill patternType="solid">
        <fgColor theme="7" tint="0.39997558519241921"/>
        <bgColor indexed="49"/>
      </patternFill>
    </fill>
    <fill>
      <patternFill patternType="solid">
        <fgColor theme="5" tint="0.59999389629810485"/>
        <bgColor indexed="49"/>
      </patternFill>
    </fill>
    <fill>
      <patternFill patternType="solid">
        <fgColor theme="8" tint="0.59999389629810485"/>
        <bgColor indexed="49"/>
      </patternFill>
    </fill>
    <fill>
      <patternFill patternType="solid">
        <fgColor theme="9" tint="0.59999389629810485"/>
        <bgColor indexed="49"/>
      </patternFill>
    </fill>
    <fill>
      <patternFill patternType="solid">
        <fgColor rgb="FFFFFFCC"/>
        <bgColor indexed="49"/>
      </patternFill>
    </fill>
  </fills>
  <borders count="7">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theme="1"/>
      </left>
      <right style="thin">
        <color theme="1"/>
      </right>
      <top/>
      <bottom style="thin">
        <color theme="1"/>
      </bottom>
      <diagonal/>
    </border>
    <border>
      <left style="thin">
        <color indexed="64"/>
      </left>
      <right style="thin">
        <color indexed="64"/>
      </right>
      <top style="thin">
        <color theme="0"/>
      </top>
      <bottom style="thin">
        <color indexed="64"/>
      </bottom>
      <diagonal/>
    </border>
    <border>
      <left/>
      <right/>
      <top style="thin">
        <color theme="0"/>
      </top>
      <bottom/>
      <diagonal/>
    </border>
  </borders>
  <cellStyleXfs count="1">
    <xf numFmtId="0" fontId="0" fillId="0" borderId="0"/>
  </cellStyleXfs>
  <cellXfs count="56">
    <xf numFmtId="0" fontId="0" fillId="0" borderId="0" xfId="0"/>
    <xf numFmtId="0" fontId="2" fillId="0" borderId="1" xfId="0" applyFont="1" applyBorder="1" applyAlignment="1">
      <alignment horizontal="center" vertical="center" wrapText="1"/>
    </xf>
    <xf numFmtId="0" fontId="2" fillId="2" borderId="1" xfId="0" applyNumberFormat="1" applyFont="1" applyFill="1" applyBorder="1" applyAlignment="1">
      <alignment horizontal="center" vertical="center"/>
    </xf>
    <xf numFmtId="10" fontId="2" fillId="2" borderId="1" xfId="0" applyNumberFormat="1" applyFont="1" applyFill="1" applyBorder="1" applyAlignment="1">
      <alignment horizontal="center" vertical="center"/>
    </xf>
    <xf numFmtId="0" fontId="2" fillId="3" borderId="2" xfId="0" applyNumberFormat="1" applyFont="1" applyFill="1" applyBorder="1" applyAlignment="1">
      <alignment horizontal="center" vertical="center"/>
    </xf>
    <xf numFmtId="10" fontId="2" fillId="3" borderId="1" xfId="0" applyNumberFormat="1" applyFont="1" applyFill="1" applyBorder="1" applyAlignment="1">
      <alignment horizontal="center" vertical="center"/>
    </xf>
    <xf numFmtId="0" fontId="2" fillId="5" borderId="2" xfId="0" applyFont="1" applyFill="1" applyBorder="1" applyAlignment="1">
      <alignment horizontal="justify" vertical="center" wrapText="1"/>
    </xf>
    <xf numFmtId="0" fontId="1" fillId="0" borderId="2" xfId="0" applyFont="1" applyBorder="1" applyAlignment="1">
      <alignment horizontal="justify" vertical="center" wrapText="1"/>
    </xf>
    <xf numFmtId="0" fontId="1" fillId="0" borderId="2" xfId="0" applyFont="1" applyBorder="1" applyAlignment="1">
      <alignment vertical="center" wrapText="1"/>
    </xf>
    <xf numFmtId="0" fontId="0" fillId="0" borderId="0" xfId="0" applyAlignment="1">
      <alignment wrapText="1"/>
    </xf>
    <xf numFmtId="0" fontId="2" fillId="4" borderId="3" xfId="0" applyFont="1" applyFill="1" applyBorder="1" applyAlignment="1">
      <alignment horizontal="left" vertical="center" wrapText="1"/>
    </xf>
    <xf numFmtId="0" fontId="1" fillId="0" borderId="3" xfId="0" applyFont="1" applyFill="1" applyBorder="1" applyAlignment="1">
      <alignment horizontal="center" vertical="center" wrapText="1"/>
    </xf>
    <xf numFmtId="164" fontId="1" fillId="0" borderId="3" xfId="0" applyNumberFormat="1" applyFont="1" applyBorder="1"/>
    <xf numFmtId="0" fontId="1" fillId="0" borderId="3" xfId="0" applyFont="1" applyBorder="1" applyAlignment="1">
      <alignment wrapText="1"/>
    </xf>
    <xf numFmtId="0" fontId="1" fillId="0" borderId="0" xfId="0" applyFont="1" applyAlignment="1">
      <alignment horizontal="center" vertical="center"/>
    </xf>
    <xf numFmtId="0" fontId="2" fillId="6" borderId="2" xfId="0" applyFont="1" applyFill="1" applyBorder="1" applyAlignment="1">
      <alignment horizontal="center" vertical="center"/>
    </xf>
    <xf numFmtId="10" fontId="2" fillId="6" borderId="1" xfId="0" applyNumberFormat="1" applyFont="1" applyFill="1" applyBorder="1" applyAlignment="1">
      <alignment horizontal="center" vertical="center"/>
    </xf>
    <xf numFmtId="0" fontId="2" fillId="8" borderId="2" xfId="0" applyFont="1" applyFill="1" applyBorder="1" applyAlignment="1">
      <alignment horizontal="center" vertical="center"/>
    </xf>
    <xf numFmtId="10" fontId="2" fillId="8" borderId="1" xfId="0" applyNumberFormat="1" applyFont="1" applyFill="1" applyBorder="1" applyAlignment="1">
      <alignment horizontal="center" vertical="center"/>
    </xf>
    <xf numFmtId="0" fontId="2" fillId="9" borderId="2" xfId="0" applyFont="1" applyFill="1" applyBorder="1" applyAlignment="1">
      <alignment horizontal="center" vertical="center"/>
    </xf>
    <xf numFmtId="10" fontId="2" fillId="9" borderId="1" xfId="0" applyNumberFormat="1" applyFont="1" applyFill="1" applyBorder="1" applyAlignment="1">
      <alignment horizontal="center" vertical="center"/>
    </xf>
    <xf numFmtId="0" fontId="1" fillId="0" borderId="0" xfId="0" applyFont="1" applyAlignment="1">
      <alignment vertical="center"/>
    </xf>
    <xf numFmtId="9" fontId="1" fillId="0" borderId="3" xfId="0" applyNumberFormat="1" applyFont="1" applyBorder="1" applyAlignment="1">
      <alignment wrapText="1"/>
    </xf>
    <xf numFmtId="0" fontId="1" fillId="0" borderId="3" xfId="0" quotePrefix="1" applyFont="1" applyBorder="1" applyAlignment="1">
      <alignment wrapText="1"/>
    </xf>
    <xf numFmtId="0" fontId="0" fillId="0" borderId="0" xfId="0" applyAlignment="1">
      <alignment vertical="center" wrapText="1"/>
    </xf>
    <xf numFmtId="0" fontId="0" fillId="0" borderId="0" xfId="0" applyAlignment="1">
      <alignment vertical="center"/>
    </xf>
    <xf numFmtId="0" fontId="0" fillId="0" borderId="0" xfId="0" applyAlignment="1">
      <alignment horizontal="center"/>
    </xf>
    <xf numFmtId="0" fontId="0" fillId="7" borderId="0" xfId="0" applyFill="1"/>
    <xf numFmtId="0" fontId="0" fillId="0" borderId="0" xfId="0" applyAlignment="1" applyProtection="1">
      <alignment horizontal="center"/>
      <protection locked="0"/>
    </xf>
    <xf numFmtId="0" fontId="0" fillId="0" borderId="5" xfId="0" applyBorder="1" applyAlignment="1" applyProtection="1">
      <alignment horizontal="center"/>
      <protection locked="0"/>
    </xf>
    <xf numFmtId="0" fontId="0" fillId="0" borderId="6" xfId="0" applyBorder="1" applyAlignment="1">
      <alignment horizontal="center" wrapText="1"/>
    </xf>
    <xf numFmtId="0" fontId="0" fillId="7" borderId="0" xfId="0" applyFill="1" applyAlignment="1">
      <alignment wrapText="1"/>
    </xf>
    <xf numFmtId="0" fontId="0" fillId="10" borderId="0" xfId="0" applyFill="1" applyAlignment="1">
      <alignment wrapText="1"/>
    </xf>
    <xf numFmtId="6" fontId="0" fillId="11" borderId="0" xfId="0" applyNumberFormat="1" applyFill="1"/>
    <xf numFmtId="0" fontId="0" fillId="12" borderId="0" xfId="0" applyFill="1" applyAlignment="1">
      <alignment wrapText="1"/>
    </xf>
    <xf numFmtId="0" fontId="0" fillId="12" borderId="0" xfId="0" applyFill="1"/>
    <xf numFmtId="14" fontId="0" fillId="0" borderId="0" xfId="0" applyNumberFormat="1"/>
    <xf numFmtId="0" fontId="1" fillId="0" borderId="0" xfId="0" applyFont="1" applyFill="1" applyBorder="1" applyAlignment="1">
      <alignment wrapText="1"/>
    </xf>
    <xf numFmtId="0" fontId="2" fillId="13" borderId="3" xfId="0" applyFont="1" applyFill="1" applyBorder="1" applyAlignment="1">
      <alignment horizontal="left" vertical="center" wrapText="1"/>
    </xf>
    <xf numFmtId="0" fontId="2" fillId="14" borderId="3" xfId="0" applyFont="1" applyFill="1" applyBorder="1" applyAlignment="1">
      <alignment horizontal="left" vertical="center" wrapText="1"/>
    </xf>
    <xf numFmtId="0" fontId="2" fillId="15" borderId="3" xfId="0" applyFont="1" applyFill="1" applyBorder="1" applyAlignment="1">
      <alignment horizontal="left" vertical="center" wrapText="1"/>
    </xf>
    <xf numFmtId="0" fontId="0" fillId="0" borderId="4" xfId="0" applyFont="1" applyFill="1" applyBorder="1" applyAlignment="1">
      <alignment vertical="center"/>
    </xf>
    <xf numFmtId="0" fontId="0" fillId="0" borderId="0" xfId="0" applyFill="1" applyAlignment="1">
      <alignment vertical="center"/>
    </xf>
    <xf numFmtId="16" fontId="0" fillId="0" borderId="0" xfId="0" applyNumberFormat="1" applyFill="1" applyAlignment="1">
      <alignment vertical="center"/>
    </xf>
    <xf numFmtId="0" fontId="0" fillId="0" borderId="0" xfId="0" applyFill="1" applyAlignment="1">
      <alignment vertical="center" wrapText="1"/>
    </xf>
    <xf numFmtId="14" fontId="3" fillId="0" borderId="0" xfId="0" applyNumberFormat="1" applyFont="1" applyFill="1" applyAlignment="1">
      <alignment vertical="center"/>
    </xf>
    <xf numFmtId="0" fontId="3" fillId="0" borderId="0" xfId="0" applyFont="1" applyFill="1" applyAlignment="1">
      <alignment vertical="center"/>
    </xf>
    <xf numFmtId="0" fontId="2" fillId="16" borderId="3" xfId="0" applyFont="1" applyFill="1" applyBorder="1" applyAlignment="1">
      <alignment horizontal="left" vertical="center" wrapText="1"/>
    </xf>
    <xf numFmtId="0" fontId="2" fillId="17" borderId="3" xfId="0" applyFont="1" applyFill="1" applyBorder="1" applyAlignment="1">
      <alignment horizontal="left" vertical="center" wrapText="1"/>
    </xf>
    <xf numFmtId="0" fontId="2" fillId="17" borderId="3" xfId="0" applyFont="1" applyFill="1" applyBorder="1" applyAlignment="1">
      <alignment horizontal="center" vertical="center"/>
    </xf>
    <xf numFmtId="0" fontId="2" fillId="0" borderId="1" xfId="0" applyFont="1" applyBorder="1" applyAlignment="1">
      <alignment horizontal="center" vertical="center" wrapText="1"/>
    </xf>
    <xf numFmtId="0" fontId="2" fillId="16" borderId="3" xfId="0" applyFont="1" applyFill="1" applyBorder="1" applyAlignment="1">
      <alignment horizontal="center" vertical="center"/>
    </xf>
    <xf numFmtId="0" fontId="2" fillId="15" borderId="3" xfId="0" applyFont="1" applyFill="1" applyBorder="1" applyAlignment="1">
      <alignment horizontal="center" vertical="center"/>
    </xf>
    <xf numFmtId="0" fontId="2" fillId="4" borderId="3" xfId="0" applyFont="1" applyFill="1" applyBorder="1" applyAlignment="1">
      <alignment horizontal="center" vertical="center"/>
    </xf>
    <xf numFmtId="0" fontId="2" fillId="13" borderId="3" xfId="0" applyFont="1" applyFill="1" applyBorder="1" applyAlignment="1">
      <alignment horizontal="center" vertical="center"/>
    </xf>
    <xf numFmtId="0" fontId="2" fillId="14" borderId="3" xfId="0" applyFont="1" applyFill="1" applyBorder="1" applyAlignment="1">
      <alignment horizontal="center" vertical="center"/>
    </xf>
  </cellXfs>
  <cellStyles count="1">
    <cellStyle name="Normal" xfId="0" builtinId="0"/>
  </cellStyles>
  <dxfs count="44">
    <dxf>
      <fill>
        <patternFill patternType="solid">
          <fgColor indexed="49"/>
          <bgColor rgb="FFFF9900"/>
        </patternFill>
      </fill>
    </dxf>
    <dxf>
      <fill>
        <patternFill patternType="solid">
          <fgColor indexed="34"/>
          <bgColor indexed="13"/>
        </patternFill>
      </fill>
    </dxf>
    <dxf>
      <fill>
        <patternFill patternType="solid">
          <fgColor indexed="60"/>
          <bgColor indexed="10"/>
        </patternFill>
      </fill>
    </dxf>
    <dxf>
      <fill>
        <patternFill patternType="solid">
          <fgColor indexed="49"/>
          <bgColor indexed="11"/>
        </patternFill>
      </fill>
    </dxf>
    <dxf>
      <fill>
        <patternFill patternType="solid">
          <fgColor indexed="49"/>
          <bgColor rgb="FFFF9900"/>
        </patternFill>
      </fill>
    </dxf>
    <dxf>
      <fill>
        <patternFill patternType="solid">
          <fgColor indexed="34"/>
          <bgColor indexed="13"/>
        </patternFill>
      </fill>
    </dxf>
    <dxf>
      <fill>
        <patternFill patternType="solid">
          <fgColor indexed="60"/>
          <bgColor indexed="10"/>
        </patternFill>
      </fill>
    </dxf>
    <dxf>
      <fill>
        <patternFill patternType="solid">
          <fgColor indexed="49"/>
          <bgColor indexed="11"/>
        </patternFill>
      </fill>
    </dxf>
    <dxf>
      <fill>
        <patternFill patternType="solid">
          <fgColor indexed="49"/>
          <bgColor rgb="FFFF9900"/>
        </patternFill>
      </fill>
    </dxf>
    <dxf>
      <fill>
        <patternFill patternType="solid">
          <fgColor indexed="34"/>
          <bgColor indexed="13"/>
        </patternFill>
      </fill>
    </dxf>
    <dxf>
      <fill>
        <patternFill patternType="solid">
          <fgColor indexed="60"/>
          <bgColor indexed="10"/>
        </patternFill>
      </fill>
    </dxf>
    <dxf>
      <fill>
        <patternFill patternType="solid">
          <fgColor indexed="49"/>
          <bgColor indexed="11"/>
        </patternFill>
      </fill>
    </dxf>
    <dxf>
      <fill>
        <patternFill patternType="solid">
          <fgColor indexed="60"/>
          <bgColor indexed="10"/>
        </patternFill>
      </fill>
    </dxf>
    <dxf>
      <fill>
        <patternFill patternType="solid">
          <fgColor indexed="49"/>
          <bgColor indexed="11"/>
        </patternFill>
      </fill>
    </dxf>
    <dxf>
      <fill>
        <patternFill patternType="solid">
          <fgColor indexed="34"/>
          <bgColor indexed="13"/>
        </patternFill>
      </fill>
    </dxf>
    <dxf>
      <alignment horizontal="general" vertical="bottom" textRotation="0" wrapText="1" indent="0" relativeIndent="0" justifyLastLine="0" shrinkToFit="0" readingOrder="0"/>
    </dxf>
    <dxf>
      <alignment horizontal="center" vertical="bottom" textRotation="0" wrapText="0" indent="0" relativeIndent="0" justifyLastLine="0" shrinkToFit="0" readingOrder="0"/>
    </dxf>
    <dxf>
      <fill>
        <patternFill patternType="solid">
          <fgColor indexed="64"/>
          <bgColor rgb="FFFFFF00"/>
        </patternFill>
      </fill>
      <alignment horizontal="general" vertical="bottom" textRotation="0" wrapText="1" indent="0" relativeIndent="0" justifyLastLine="0" shrinkToFit="0" readingOrder="0"/>
    </dxf>
    <dxf>
      <fill>
        <patternFill patternType="solid">
          <fgColor indexed="64"/>
          <bgColor rgb="FFFFC000"/>
        </patternFill>
      </fill>
      <alignment horizontal="general" vertical="bottom" textRotation="0" wrapText="1" indent="0" relativeIndent="0" justifyLastLine="0" shrinkToFit="0" readingOrder="0"/>
    </dxf>
    <dxf>
      <fill>
        <patternFill patternType="solid">
          <fgColor indexed="64"/>
          <bgColor rgb="FFFFC000"/>
        </patternFill>
      </fill>
      <alignment horizontal="general" vertical="bottom" textRotation="0" wrapText="1" indent="0" relativeIndent="0" justifyLastLine="0" shrinkToFit="0" readingOrder="0"/>
    </dxf>
    <dxf>
      <fill>
        <patternFill patternType="solid">
          <fgColor indexed="64"/>
          <bgColor theme="6"/>
        </patternFill>
      </fill>
      <alignment horizontal="general" vertical="bottom" textRotation="0" wrapText="1" indent="0" relativeIndent="0" justifyLastLine="0" shrinkToFit="0" readingOrder="0"/>
    </dxf>
    <dxf>
      <alignment horizontal="general" vertical="bottom" textRotation="0" wrapText="1" indent="0" relativeIndent="0" justifyLastLine="0" shrinkToFit="0" readingOrder="0"/>
    </dxf>
    <dxf>
      <alignment horizontal="general" vertical="bottom" textRotation="0" wrapText="1" indent="0" relativeIndent="0" justifyLastLine="0" shrinkToFit="0" readingOrder="0"/>
    </dxf>
    <dxf>
      <alignment horizontal="general" vertical="bottom" textRotation="0" wrapText="1" indent="0" relativeIndent="0" justifyLastLine="0" shrinkToFit="0" readingOrder="0"/>
    </dxf>
    <dxf>
      <fill>
        <patternFill patternType="solid">
          <fgColor indexed="64"/>
          <bgColor rgb="FFFFFF00"/>
        </patternFill>
      </fill>
      <alignment horizontal="general" vertical="bottom" textRotation="0" wrapText="1" indent="0" relativeIndent="0" justifyLastLine="0" shrinkToFit="0" readingOrder="0"/>
    </dxf>
    <dxf>
      <fill>
        <patternFill patternType="solid">
          <fgColor indexed="64"/>
          <bgColor rgb="FFFFC000"/>
        </patternFill>
      </fill>
      <alignment horizontal="general" vertical="bottom" textRotation="0" wrapText="1" indent="0" relativeIndent="0" justifyLastLine="0" shrinkToFit="0" readingOrder="0"/>
    </dxf>
    <dxf>
      <fill>
        <patternFill patternType="solid">
          <fgColor indexed="64"/>
          <bgColor rgb="FFFFC000"/>
        </patternFill>
      </fill>
      <alignment horizontal="general" vertical="bottom" textRotation="0" wrapText="1" indent="0" relativeIndent="0" justifyLastLine="0" shrinkToFit="0" readingOrder="0"/>
    </dxf>
    <dxf>
      <fill>
        <patternFill patternType="solid">
          <fgColor indexed="64"/>
          <bgColor theme="6"/>
        </patternFill>
      </fill>
      <alignment horizontal="general" vertical="bottom" textRotation="0" wrapText="1" indent="0" relativeIndent="0" justifyLastLine="0" shrinkToFit="0" readingOrder="0"/>
    </dxf>
    <dxf>
      <alignment horizontal="general" vertical="bottom" textRotation="0" wrapText="1" indent="0" relativeIndent="0" justifyLastLine="0" shrinkToFit="0" readingOrder="0"/>
    </dxf>
    <dxf>
      <alignment horizontal="general" vertical="bottom" textRotation="0" wrapText="1" indent="0" relativeIndent="0" justifyLastLine="0" shrinkToFit="0" readingOrder="0"/>
    </dxf>
    <dxf>
      <alignment horizontal="general" vertical="bottom" textRotation="0" wrapText="1" indent="0" relativeIndent="0" justifyLastLine="0" shrinkToFit="0" readingOrder="0"/>
    </dxf>
    <dxf>
      <alignment horizontal="general" vertical="bottom" textRotation="0" wrapText="1" indent="0" relativeIndent="0" justifyLastLine="0" shrinkToFit="0" readingOrder="0"/>
    </dxf>
    <dxf>
      <alignment horizontal="center" vertical="bottom" textRotation="0" wrapText="0" indent="0" relativeIndent="0" justifyLastLine="0" shrinkToFit="0" readingOrder="0"/>
    </dxf>
    <dxf>
      <fill>
        <patternFill patternType="none">
          <bgColor indexed="65"/>
        </patternFill>
      </fill>
      <alignment horizontal="general" vertical="center" textRotation="0" indent="0" relativeIndent="255" justifyLastLine="0" shrinkToFit="0" mergeCell="0" readingOrder="0"/>
    </dxf>
    <dxf>
      <fill>
        <patternFill patternType="none">
          <bgColor indexed="65"/>
        </patternFill>
      </fill>
      <alignment horizontal="general" vertical="center" textRotation="0" indent="0" relativeIndent="255" justifyLastLine="0" shrinkToFit="0" mergeCell="0" readingOrder="0"/>
    </dxf>
    <dxf>
      <fill>
        <patternFill patternType="none">
          <bgColor indexed="65"/>
        </patternFill>
      </fill>
      <alignment horizontal="general" vertical="center" textRotation="0" wrapText="1" indent="0" relativeIndent="255" justifyLastLine="0" shrinkToFit="0" mergeCell="0" readingOrder="0"/>
    </dxf>
    <dxf>
      <fill>
        <patternFill patternType="none">
          <bgColor indexed="65"/>
        </patternFill>
      </fill>
      <alignment horizontal="general" vertical="center" textRotation="0" wrapText="1" indent="0" relativeIndent="255" justifyLastLine="0" shrinkToFit="0" mergeCell="0" readingOrder="0"/>
    </dxf>
    <dxf>
      <fill>
        <patternFill patternType="none">
          <bgColor indexed="65"/>
        </patternFill>
      </fill>
      <alignment horizontal="general" vertical="center" textRotation="0" indent="0" relativeIndent="255" justifyLastLine="0" shrinkToFit="0" mergeCell="0" readingOrder="0"/>
    </dxf>
    <dxf>
      <fill>
        <patternFill patternType="none">
          <bgColor indexed="65"/>
        </patternFill>
      </fill>
      <alignment horizontal="general" vertical="center" textRotation="0" indent="0" relativeIndent="255" justifyLastLine="0" shrinkToFit="0" mergeCell="0" readingOrder="0"/>
    </dxf>
    <dxf>
      <fill>
        <patternFill patternType="none">
          <bgColor indexed="65"/>
        </patternFill>
      </fill>
      <alignment horizontal="general" vertical="center" textRotation="0" indent="0" relativeIndent="255" justifyLastLine="0" shrinkToFit="0" mergeCell="0" readingOrder="0"/>
    </dxf>
    <dxf>
      <fill>
        <patternFill patternType="none">
          <bgColor indexed="65"/>
        </patternFill>
      </fill>
      <alignment horizontal="general" vertical="center" textRotation="0" wrapText="0" indent="0" relativeIndent="0" justifyLastLine="0" shrinkToFit="0" mergeCell="0" readingOrder="0"/>
    </dxf>
    <dxf>
      <fill>
        <patternFill patternType="none">
          <bgColor indexed="65"/>
        </patternFill>
      </fill>
      <alignment horizontal="general" vertical="center" textRotation="0" indent="0" relativeIndent="255" justifyLastLine="0" shrinkToFit="0" mergeCell="0" readingOrder="0"/>
    </dxf>
    <dxf>
      <fill>
        <patternFill patternType="none">
          <bgColor indexed="65"/>
        </patternFill>
      </fill>
      <alignment horizontal="general" vertical="center" textRotation="0" indent="0" relativeIndent="255" justifyLastLine="0" shrinkToFit="0" mergeCell="0" readingOrder="0"/>
    </dxf>
    <dxf>
      <alignment horizontal="general" vertical="center" textRotation="0" indent="0" relativeIndent="255" justifyLastLine="0" shrinkToFit="0" readingOrder="0"/>
    </dxf>
  </dxfs>
  <tableStyles count="0" defaultTableStyle="TableStyleMedium2" defaultPivotStyle="PivotStyleMedium9"/>
  <colors>
    <mruColors>
      <color rgb="FFFFFFCC"/>
      <color rgb="FFFF99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1" name="Table1" displayName="Table1" ref="A1:I54" totalsRowShown="0" headerRowDxfId="43" dataDxfId="42">
  <autoFilter ref="A1:I54">
    <filterColumn colId="7"/>
    <filterColumn colId="8"/>
  </autoFilter>
  <sortState ref="A2:I54">
    <sortCondition ref="A1:A54"/>
  </sortState>
  <tableColumns count="9">
    <tableColumn id="1" name="ID2" dataDxfId="41"/>
    <tableColumn id="10" name="priorité &#10;(1=forte)2" dataDxfId="40"/>
    <tableColumn id="2" name="Date de remontée du bug" dataDxfId="39"/>
    <tableColumn id="3" name="Bug/Evol" dataDxfId="38"/>
    <tableColumn id="4" name="détecteur" dataDxfId="37"/>
    <tableColumn id="5" name="sujet" dataDxfId="36"/>
    <tableColumn id="6" name="réponse" dataDxfId="35"/>
    <tableColumn id="7" name="fait?" dataDxfId="34"/>
    <tableColumn id="8" name="soldé?" dataDxfId="33"/>
  </tableColumns>
  <tableStyleInfo name="TableStyleMedium15" showFirstColumn="0" showLastColumn="0" showRowStripes="1" showColumnStripes="0"/>
</table>
</file>

<file path=xl/tables/table2.xml><?xml version="1.0" encoding="utf-8"?>
<table xmlns="http://schemas.openxmlformats.org/spreadsheetml/2006/main" id="2" name="Table2" displayName="Table2" ref="A2:C20" totalsRowShown="0">
  <autoFilter ref="A2:C20"/>
  <tableColumns count="3">
    <tableColumn id="1" name="Critères" dataDxfId="32"/>
    <tableColumn id="2" name="seuils" dataDxfId="31"/>
    <tableColumn id="3" name="effets"/>
  </tableColumns>
  <tableStyleInfo name="TableStyleMedium15" showFirstColumn="1" showLastColumn="0" showRowStripes="1" showColumnStripes="0"/>
</table>
</file>

<file path=xl/tables/table3.xml><?xml version="1.0" encoding="utf-8"?>
<table xmlns="http://schemas.openxmlformats.org/spreadsheetml/2006/main" id="3" name="Table3" displayName="Table3" ref="E2:I3" totalsRowShown="0" headerRowDxfId="30" dataDxfId="29">
  <autoFilter ref="E2:I3"/>
  <tableColumns count="5">
    <tableColumn id="1" name="Tarifications" dataDxfId="28"/>
    <tableColumn id="2" name="Tarif 1" dataDxfId="27"/>
    <tableColumn id="3" name="Tarif 2" dataDxfId="26"/>
    <tableColumn id="4" name="Tarif 3" dataDxfId="25"/>
    <tableColumn id="5" name="Tarif 4" dataDxfId="24"/>
  </tableColumns>
  <tableStyleInfo name="TableStyleMedium15" showFirstColumn="1" showLastColumn="0" showRowStripes="0" showColumnStripes="0"/>
</table>
</file>

<file path=xl/tables/table4.xml><?xml version="1.0" encoding="utf-8"?>
<table xmlns="http://schemas.openxmlformats.org/spreadsheetml/2006/main" id="5" name="Table36" displayName="Table36" ref="E2:I3" totalsRowShown="0" headerRowDxfId="23" dataDxfId="22">
  <autoFilter ref="E2:I3"/>
  <tableColumns count="5">
    <tableColumn id="1" name="Tarifications" dataDxfId="21"/>
    <tableColumn id="2" name="Tarif 1" dataDxfId="20"/>
    <tableColumn id="3" name="Tarif 2" dataDxfId="19"/>
    <tableColumn id="4" name="Tarif 3" dataDxfId="18"/>
    <tableColumn id="5" name="Tarif 4" dataDxfId="17"/>
  </tableColumns>
  <tableStyleInfo name="TableStyleMedium15" showFirstColumn="1" showLastColumn="0" showRowStripes="0" showColumnStripes="0"/>
</table>
</file>

<file path=xl/tables/table5.xml><?xml version="1.0" encoding="utf-8"?>
<table xmlns="http://schemas.openxmlformats.org/spreadsheetml/2006/main" id="6" name="Table257" displayName="Table257" ref="A2:C15" totalsRowShown="0">
  <autoFilter ref="A2:C15"/>
  <tableColumns count="3">
    <tableColumn id="1" name="Critères" dataDxfId="16"/>
    <tableColumn id="2" name="seuils" dataDxfId="15"/>
    <tableColumn id="3" name="effets"/>
  </tableColumns>
  <tableStyleInfo name="TableStyleMedium15"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S66"/>
  <sheetViews>
    <sheetView tabSelected="1" topLeftCell="A52" zoomScale="70" zoomScaleNormal="70" workbookViewId="0">
      <selection activeCell="P58" sqref="P58"/>
    </sheetView>
  </sheetViews>
  <sheetFormatPr defaultColWidth="9.1796875" defaultRowHeight="14.5" outlineLevelCol="1"/>
  <cols>
    <col min="1" max="1" width="35.81640625" style="9" customWidth="1"/>
    <col min="2" max="2" width="9.1796875" hidden="1" customWidth="1" outlineLevel="1"/>
    <col min="3" max="3" width="10.7265625" hidden="1" customWidth="1" outlineLevel="1"/>
    <col min="4" max="4" width="36.26953125" hidden="1" customWidth="1" outlineLevel="1"/>
    <col min="5" max="6" width="10.7265625" hidden="1" customWidth="1" outlineLevel="1"/>
    <col min="7" max="7" width="36.26953125" hidden="1" customWidth="1" outlineLevel="1"/>
    <col min="8" max="8" width="10.7265625" hidden="1" customWidth="1" outlineLevel="1" collapsed="1"/>
    <col min="9" max="9" width="10.7265625" hidden="1" customWidth="1" outlineLevel="1"/>
    <col min="10" max="10" width="36.26953125" hidden="1" customWidth="1" outlineLevel="1"/>
    <col min="11" max="11" width="10.7265625" bestFit="1" customWidth="1" collapsed="1"/>
    <col min="12" max="12" width="10.7265625" bestFit="1" customWidth="1"/>
    <col min="13" max="13" width="36.26953125" customWidth="1"/>
    <col min="14" max="15" width="10.7265625" bestFit="1" customWidth="1"/>
    <col min="16" max="16" width="36.26953125" customWidth="1"/>
    <col min="17" max="18" width="10.7265625" bestFit="1" customWidth="1"/>
    <col min="19" max="19" width="36.26953125" customWidth="1"/>
  </cols>
  <sheetData>
    <row r="1" spans="1:19">
      <c r="A1" s="8"/>
      <c r="B1" s="53" t="s">
        <v>20</v>
      </c>
      <c r="C1" s="53"/>
      <c r="D1" s="53"/>
      <c r="E1" s="54" t="s">
        <v>142</v>
      </c>
      <c r="F1" s="54"/>
      <c r="G1" s="54"/>
      <c r="H1" s="55" t="s">
        <v>185</v>
      </c>
      <c r="I1" s="55"/>
      <c r="J1" s="55"/>
      <c r="K1" s="52" t="s">
        <v>216</v>
      </c>
      <c r="L1" s="52"/>
      <c r="M1" s="52"/>
      <c r="N1" s="51" t="s">
        <v>277</v>
      </c>
      <c r="O1" s="51"/>
      <c r="P1" s="51"/>
      <c r="Q1" s="49" t="s">
        <v>280</v>
      </c>
      <c r="R1" s="49"/>
      <c r="S1" s="49"/>
    </row>
    <row r="2" spans="1:19">
      <c r="A2" s="6" t="s">
        <v>5</v>
      </c>
      <c r="B2" s="10" t="s">
        <v>6</v>
      </c>
      <c r="C2" s="10" t="s">
        <v>3</v>
      </c>
      <c r="D2" s="10" t="s">
        <v>19</v>
      </c>
      <c r="E2" s="38" t="s">
        <v>6</v>
      </c>
      <c r="F2" s="38" t="s">
        <v>3</v>
      </c>
      <c r="G2" s="38" t="s">
        <v>19</v>
      </c>
      <c r="H2" s="39" t="s">
        <v>6</v>
      </c>
      <c r="I2" s="39" t="s">
        <v>3</v>
      </c>
      <c r="J2" s="39" t="s">
        <v>19</v>
      </c>
      <c r="K2" s="40" t="s">
        <v>6</v>
      </c>
      <c r="L2" s="40" t="s">
        <v>3</v>
      </c>
      <c r="M2" s="40" t="s">
        <v>19</v>
      </c>
      <c r="N2" s="47" t="s">
        <v>6</v>
      </c>
      <c r="O2" s="47" t="s">
        <v>3</v>
      </c>
      <c r="P2" s="47" t="s">
        <v>19</v>
      </c>
      <c r="Q2" s="48" t="s">
        <v>6</v>
      </c>
      <c r="R2" s="48" t="s">
        <v>3</v>
      </c>
      <c r="S2" s="48" t="s">
        <v>19</v>
      </c>
    </row>
    <row r="3" spans="1:19">
      <c r="A3" s="7" t="s">
        <v>249</v>
      </c>
      <c r="B3" s="11" t="s">
        <v>2</v>
      </c>
      <c r="C3" s="12">
        <v>41678</v>
      </c>
      <c r="D3" s="13"/>
      <c r="E3" s="11" t="s">
        <v>2</v>
      </c>
      <c r="F3" s="12"/>
      <c r="G3" s="13"/>
      <c r="H3" s="12"/>
      <c r="I3" s="12"/>
      <c r="J3" s="13"/>
      <c r="K3" s="12"/>
      <c r="L3" s="12"/>
      <c r="M3" s="13"/>
      <c r="N3" s="12"/>
      <c r="O3" s="12"/>
      <c r="P3" s="13"/>
      <c r="Q3" s="12"/>
      <c r="R3" s="12"/>
      <c r="S3" s="13"/>
    </row>
    <row r="4" spans="1:19">
      <c r="A4" s="7" t="s">
        <v>250</v>
      </c>
      <c r="B4" s="11" t="s">
        <v>21</v>
      </c>
      <c r="C4" s="12">
        <v>41784</v>
      </c>
      <c r="D4" s="22"/>
      <c r="E4" s="11" t="s">
        <v>21</v>
      </c>
      <c r="F4" s="12"/>
      <c r="G4" s="22"/>
      <c r="H4" s="12"/>
      <c r="I4" s="12"/>
      <c r="J4" s="22"/>
      <c r="K4" s="12"/>
      <c r="L4" s="12"/>
      <c r="M4" s="22"/>
      <c r="N4" s="12"/>
      <c r="O4" s="12"/>
      <c r="P4" s="22"/>
      <c r="Q4" s="12"/>
      <c r="R4" s="12"/>
      <c r="S4" s="22"/>
    </row>
    <row r="5" spans="1:19" ht="24">
      <c r="A5" s="7" t="s">
        <v>251</v>
      </c>
      <c r="B5" s="11" t="s">
        <v>21</v>
      </c>
      <c r="C5" s="12">
        <v>41700</v>
      </c>
      <c r="D5" s="22"/>
      <c r="E5" s="11" t="s">
        <v>21</v>
      </c>
      <c r="F5" s="12">
        <v>41854</v>
      </c>
      <c r="G5" s="13" t="s">
        <v>146</v>
      </c>
      <c r="H5" s="12"/>
      <c r="I5" s="12"/>
      <c r="J5" s="13"/>
      <c r="K5" s="12"/>
      <c r="L5" s="12"/>
      <c r="M5" s="13"/>
      <c r="N5" s="12"/>
      <c r="O5" s="12"/>
      <c r="P5" s="13"/>
      <c r="Q5" s="12"/>
      <c r="R5" s="12"/>
      <c r="S5" s="13"/>
    </row>
    <row r="6" spans="1:19">
      <c r="A6" s="7" t="s">
        <v>252</v>
      </c>
      <c r="B6" s="11" t="s">
        <v>21</v>
      </c>
      <c r="C6" s="12">
        <v>41700</v>
      </c>
      <c r="D6" s="13"/>
      <c r="E6" s="11" t="s">
        <v>21</v>
      </c>
      <c r="F6" s="12"/>
      <c r="G6" s="13"/>
      <c r="H6" s="12"/>
      <c r="I6" s="12"/>
      <c r="J6" s="13"/>
      <c r="K6" s="12"/>
      <c r="L6" s="12"/>
      <c r="M6" s="13"/>
      <c r="N6" s="12"/>
      <c r="O6" s="12"/>
      <c r="P6" s="13"/>
      <c r="Q6" s="12"/>
      <c r="R6" s="12"/>
      <c r="S6" s="13"/>
    </row>
    <row r="7" spans="1:19">
      <c r="A7" s="7" t="s">
        <v>253</v>
      </c>
      <c r="B7" s="11" t="s">
        <v>2</v>
      </c>
      <c r="C7" s="12">
        <v>41673</v>
      </c>
      <c r="D7" s="13"/>
      <c r="E7" s="11" t="s">
        <v>21</v>
      </c>
      <c r="F7" s="12">
        <v>41868</v>
      </c>
      <c r="G7" s="13" t="s">
        <v>155</v>
      </c>
      <c r="H7" s="12"/>
      <c r="I7" s="12"/>
      <c r="J7" s="13"/>
      <c r="K7" s="12"/>
      <c r="L7" s="12"/>
      <c r="M7" s="13"/>
      <c r="N7" s="12"/>
      <c r="O7" s="12"/>
      <c r="P7" s="13"/>
      <c r="Q7" s="12"/>
      <c r="R7" s="12"/>
      <c r="S7" s="13"/>
    </row>
    <row r="8" spans="1:19">
      <c r="A8" s="7" t="s">
        <v>254</v>
      </c>
      <c r="B8" s="11" t="s">
        <v>21</v>
      </c>
      <c r="C8" s="12">
        <v>41713</v>
      </c>
      <c r="D8" s="13"/>
      <c r="E8" s="11" t="s">
        <v>21</v>
      </c>
      <c r="F8" s="12">
        <v>41876</v>
      </c>
      <c r="G8" s="13" t="s">
        <v>174</v>
      </c>
      <c r="H8" s="12" t="s">
        <v>21</v>
      </c>
      <c r="I8" s="12">
        <v>41885</v>
      </c>
      <c r="J8" s="13" t="s">
        <v>186</v>
      </c>
      <c r="K8" s="12" t="s">
        <v>21</v>
      </c>
      <c r="L8" s="12">
        <v>41900</v>
      </c>
      <c r="M8" s="13" t="s">
        <v>217</v>
      </c>
      <c r="N8" s="12" t="s">
        <v>21</v>
      </c>
      <c r="O8" s="12">
        <v>42212</v>
      </c>
      <c r="P8" s="13" t="s">
        <v>246</v>
      </c>
      <c r="Q8" s="12" t="s">
        <v>21</v>
      </c>
      <c r="R8" s="12">
        <v>42288</v>
      </c>
      <c r="S8" s="13" t="s">
        <v>288</v>
      </c>
    </row>
    <row r="9" spans="1:19">
      <c r="A9" s="7" t="s">
        <v>247</v>
      </c>
      <c r="B9" s="11"/>
      <c r="C9" s="12"/>
      <c r="D9" s="13"/>
      <c r="E9" s="11"/>
      <c r="F9" s="12"/>
      <c r="G9" s="13"/>
      <c r="H9" s="12"/>
      <c r="I9" s="12"/>
      <c r="J9" s="13"/>
      <c r="K9" s="12"/>
      <c r="L9" s="12"/>
      <c r="M9" s="13"/>
      <c r="N9" s="12" t="s">
        <v>21</v>
      </c>
      <c r="O9" s="12">
        <v>42212</v>
      </c>
      <c r="P9" s="13" t="s">
        <v>272</v>
      </c>
      <c r="Q9" s="12"/>
      <c r="R9" s="12"/>
      <c r="S9" s="13"/>
    </row>
    <row r="10" spans="1:19">
      <c r="A10" s="7" t="s">
        <v>248</v>
      </c>
      <c r="B10" s="11"/>
      <c r="C10" s="12"/>
      <c r="D10" s="13"/>
      <c r="E10" s="11"/>
      <c r="F10" s="12"/>
      <c r="G10" s="13"/>
      <c r="H10" s="12"/>
      <c r="I10" s="12"/>
      <c r="J10" s="13"/>
      <c r="K10" s="12"/>
      <c r="L10" s="12"/>
      <c r="M10" s="13"/>
      <c r="N10" s="12" t="s">
        <v>21</v>
      </c>
      <c r="O10" s="12">
        <v>42212</v>
      </c>
      <c r="P10" s="13" t="s">
        <v>272</v>
      </c>
      <c r="Q10" s="12"/>
      <c r="R10" s="12"/>
      <c r="S10" s="13"/>
    </row>
    <row r="11" spans="1:19">
      <c r="A11" s="7" t="s">
        <v>255</v>
      </c>
      <c r="B11" s="11" t="s">
        <v>21</v>
      </c>
      <c r="C11" s="12">
        <v>41725</v>
      </c>
      <c r="D11" s="13"/>
      <c r="E11" s="11" t="s">
        <v>21</v>
      </c>
      <c r="F11" s="12"/>
      <c r="G11" s="13"/>
      <c r="H11" s="12" t="s">
        <v>21</v>
      </c>
      <c r="I11" s="12">
        <v>41885</v>
      </c>
      <c r="J11" s="13" t="s">
        <v>196</v>
      </c>
      <c r="K11" s="12"/>
      <c r="L11" s="12"/>
      <c r="M11" s="13"/>
      <c r="N11" s="12" t="s">
        <v>21</v>
      </c>
      <c r="O11" s="12">
        <v>42212</v>
      </c>
      <c r="P11" s="13" t="s">
        <v>241</v>
      </c>
      <c r="Q11" s="12"/>
      <c r="R11" s="12"/>
      <c r="S11" s="13"/>
    </row>
    <row r="12" spans="1:19" ht="35.5">
      <c r="A12" s="7" t="s">
        <v>256</v>
      </c>
      <c r="B12" s="11" t="s">
        <v>21</v>
      </c>
      <c r="C12" s="12">
        <v>41799</v>
      </c>
      <c r="D12" s="13" t="s">
        <v>97</v>
      </c>
      <c r="E12" s="11" t="s">
        <v>21</v>
      </c>
      <c r="F12" s="12"/>
      <c r="G12" s="13"/>
      <c r="H12" s="12"/>
      <c r="I12" s="12"/>
      <c r="J12" s="13"/>
      <c r="K12" s="12"/>
      <c r="L12" s="12"/>
      <c r="M12" s="13"/>
      <c r="N12" s="12"/>
      <c r="O12" s="12"/>
      <c r="P12" s="13"/>
      <c r="Q12" s="12"/>
      <c r="R12" s="12"/>
      <c r="S12" s="13"/>
    </row>
    <row r="13" spans="1:19">
      <c r="A13" s="7" t="s">
        <v>257</v>
      </c>
      <c r="B13" s="11" t="s">
        <v>21</v>
      </c>
      <c r="C13" s="12">
        <v>41707</v>
      </c>
      <c r="D13" s="13"/>
      <c r="E13" s="11" t="s">
        <v>21</v>
      </c>
      <c r="F13" s="12"/>
      <c r="G13" s="13"/>
      <c r="H13" s="12"/>
      <c r="I13" s="12"/>
      <c r="J13" s="13"/>
      <c r="K13" s="12"/>
      <c r="L13" s="12"/>
      <c r="M13" s="13"/>
      <c r="N13" s="12"/>
      <c r="O13" s="12"/>
      <c r="P13" s="13"/>
      <c r="Q13" s="12"/>
      <c r="R13" s="12"/>
      <c r="S13" s="13"/>
    </row>
    <row r="14" spans="1:19">
      <c r="A14" s="7" t="s">
        <v>258</v>
      </c>
      <c r="B14" s="11" t="s">
        <v>21</v>
      </c>
      <c r="C14" s="12">
        <v>41714</v>
      </c>
      <c r="D14" s="13"/>
      <c r="E14" s="11" t="s">
        <v>21</v>
      </c>
      <c r="F14" s="12"/>
      <c r="G14" s="13"/>
      <c r="H14" s="12"/>
      <c r="I14" s="12"/>
      <c r="J14" s="13"/>
      <c r="K14" s="12"/>
      <c r="L14" s="12"/>
      <c r="M14" s="13"/>
      <c r="N14" s="12"/>
      <c r="O14" s="12"/>
      <c r="P14" s="13"/>
      <c r="Q14" s="12"/>
      <c r="R14" s="12"/>
      <c r="S14" s="13"/>
    </row>
    <row r="15" spans="1:19">
      <c r="A15" s="7" t="s">
        <v>144</v>
      </c>
      <c r="B15" s="11" t="s">
        <v>21</v>
      </c>
      <c r="C15" s="12">
        <v>41854</v>
      </c>
      <c r="D15" s="13"/>
      <c r="E15" s="11" t="s">
        <v>21</v>
      </c>
      <c r="F15" s="12">
        <v>41870</v>
      </c>
      <c r="G15" s="13" t="s">
        <v>163</v>
      </c>
      <c r="H15" s="12"/>
      <c r="I15" s="12"/>
      <c r="J15" s="13"/>
      <c r="K15" s="12"/>
      <c r="L15" s="12"/>
      <c r="M15" s="13"/>
      <c r="N15" s="12"/>
      <c r="O15" s="12"/>
      <c r="P15" s="13"/>
      <c r="Q15" s="12"/>
      <c r="R15" s="12"/>
      <c r="S15" s="13"/>
    </row>
    <row r="16" spans="1:19">
      <c r="A16" s="7" t="s">
        <v>143</v>
      </c>
      <c r="B16" s="11" t="s">
        <v>17</v>
      </c>
      <c r="C16" s="12"/>
      <c r="D16" s="13"/>
      <c r="E16" s="11" t="s">
        <v>21</v>
      </c>
      <c r="F16" s="12">
        <v>41854</v>
      </c>
      <c r="G16" s="13" t="s">
        <v>145</v>
      </c>
      <c r="H16" s="12"/>
      <c r="I16" s="12"/>
      <c r="J16" s="13"/>
      <c r="K16" s="12"/>
      <c r="L16" s="12"/>
      <c r="M16" s="13"/>
      <c r="N16" s="12"/>
      <c r="O16" s="12"/>
      <c r="P16" s="13"/>
      <c r="Q16" s="12"/>
      <c r="R16" s="12"/>
      <c r="S16" s="13"/>
    </row>
    <row r="17" spans="1:19" ht="24">
      <c r="A17" s="7" t="s">
        <v>259</v>
      </c>
      <c r="B17" s="11" t="s">
        <v>21</v>
      </c>
      <c r="C17" s="12">
        <v>41788</v>
      </c>
      <c r="D17" s="13"/>
      <c r="E17" s="11" t="s">
        <v>21</v>
      </c>
      <c r="F17" s="12">
        <v>41854</v>
      </c>
      <c r="G17" s="13" t="s">
        <v>146</v>
      </c>
      <c r="H17" s="12"/>
      <c r="I17" s="12"/>
      <c r="J17" s="13"/>
      <c r="K17" s="12"/>
      <c r="L17" s="12"/>
      <c r="M17" s="13"/>
      <c r="N17" s="12"/>
      <c r="O17" s="12"/>
      <c r="P17" s="13"/>
      <c r="Q17" s="12"/>
      <c r="R17" s="12"/>
      <c r="S17" s="13"/>
    </row>
    <row r="18" spans="1:19">
      <c r="A18" s="7" t="s">
        <v>281</v>
      </c>
      <c r="B18" s="11"/>
      <c r="C18" s="12"/>
      <c r="D18" s="13"/>
      <c r="E18" s="11"/>
      <c r="F18" s="12"/>
      <c r="G18" s="13"/>
      <c r="H18" s="12"/>
      <c r="I18" s="12"/>
      <c r="J18" s="13"/>
      <c r="K18" s="12"/>
      <c r="L18" s="12"/>
      <c r="M18" s="13"/>
      <c r="N18" s="12"/>
      <c r="O18" s="12"/>
      <c r="P18" s="13"/>
      <c r="Q18" s="12" t="s">
        <v>21</v>
      </c>
      <c r="R18" s="12">
        <v>42288</v>
      </c>
      <c r="S18" s="13" t="s">
        <v>286</v>
      </c>
    </row>
    <row r="19" spans="1:19">
      <c r="A19" s="7" t="s">
        <v>282</v>
      </c>
      <c r="B19" s="11"/>
      <c r="C19" s="12"/>
      <c r="D19" s="13"/>
      <c r="E19" s="11"/>
      <c r="F19" s="12"/>
      <c r="G19" s="13"/>
      <c r="H19" s="12"/>
      <c r="I19" s="12"/>
      <c r="J19" s="13"/>
      <c r="K19" s="12"/>
      <c r="L19" s="12"/>
      <c r="M19" s="13"/>
      <c r="N19" s="12"/>
      <c r="O19" s="12"/>
      <c r="P19" s="13"/>
      <c r="Q19" s="12" t="s">
        <v>21</v>
      </c>
      <c r="R19" s="12">
        <v>42288</v>
      </c>
      <c r="S19" s="13" t="s">
        <v>286</v>
      </c>
    </row>
    <row r="20" spans="1:19">
      <c r="A20" s="7" t="s">
        <v>147</v>
      </c>
      <c r="B20" s="11" t="s">
        <v>17</v>
      </c>
      <c r="C20" s="12"/>
      <c r="D20" s="13"/>
      <c r="E20" s="11" t="s">
        <v>21</v>
      </c>
      <c r="F20" s="12">
        <v>41854</v>
      </c>
      <c r="G20" s="13" t="s">
        <v>145</v>
      </c>
      <c r="H20" s="12"/>
      <c r="I20" s="12"/>
      <c r="J20" s="13"/>
      <c r="K20" s="12"/>
      <c r="L20" s="12"/>
      <c r="M20" s="13"/>
      <c r="N20" s="12"/>
      <c r="O20" s="12"/>
      <c r="P20" s="13"/>
      <c r="Q20" s="12"/>
      <c r="R20" s="12"/>
      <c r="S20" s="13"/>
    </row>
    <row r="21" spans="1:19" ht="24">
      <c r="A21" s="7" t="s">
        <v>260</v>
      </c>
      <c r="B21" s="11" t="s">
        <v>21</v>
      </c>
      <c r="C21" s="12">
        <v>41788</v>
      </c>
      <c r="D21" s="13"/>
      <c r="E21" s="11" t="s">
        <v>21</v>
      </c>
      <c r="F21" s="12">
        <v>41854</v>
      </c>
      <c r="G21" s="13" t="s">
        <v>146</v>
      </c>
      <c r="H21" s="12"/>
      <c r="I21" s="12"/>
      <c r="J21" s="13"/>
      <c r="K21" s="12"/>
      <c r="L21" s="12"/>
      <c r="M21" s="13"/>
      <c r="N21" s="12"/>
      <c r="O21" s="12"/>
      <c r="P21" s="13"/>
      <c r="Q21" s="12"/>
      <c r="R21" s="12"/>
      <c r="S21" s="13"/>
    </row>
    <row r="22" spans="1:19">
      <c r="A22" s="7" t="s">
        <v>261</v>
      </c>
      <c r="B22" s="11" t="s">
        <v>21</v>
      </c>
      <c r="C22" s="12">
        <v>41799</v>
      </c>
      <c r="D22" s="13" t="s">
        <v>99</v>
      </c>
      <c r="E22" s="11" t="s">
        <v>21</v>
      </c>
      <c r="F22" s="12"/>
      <c r="G22" s="13"/>
      <c r="H22" s="12"/>
      <c r="I22" s="12"/>
      <c r="J22" s="13"/>
      <c r="K22" s="12"/>
      <c r="L22" s="12"/>
      <c r="M22" s="13"/>
      <c r="N22" s="12"/>
      <c r="O22" s="12"/>
      <c r="P22" s="13"/>
      <c r="Q22" s="12"/>
      <c r="R22" s="12"/>
      <c r="S22" s="13"/>
    </row>
    <row r="23" spans="1:19" ht="58.5">
      <c r="A23" s="7" t="s">
        <v>262</v>
      </c>
      <c r="B23" s="11" t="s">
        <v>21</v>
      </c>
      <c r="C23" s="12">
        <v>41799</v>
      </c>
      <c r="D23" s="13" t="s">
        <v>98</v>
      </c>
      <c r="E23" s="11" t="s">
        <v>21</v>
      </c>
      <c r="F23" s="12"/>
      <c r="G23" s="13"/>
      <c r="H23" s="12"/>
      <c r="I23" s="12"/>
      <c r="J23" s="13"/>
      <c r="K23" s="12" t="s">
        <v>21</v>
      </c>
      <c r="L23" s="12">
        <v>41905</v>
      </c>
      <c r="M23" s="13" t="s">
        <v>219</v>
      </c>
      <c r="N23" s="12"/>
      <c r="O23" s="12"/>
      <c r="P23" s="13"/>
      <c r="Q23" s="12"/>
      <c r="R23" s="12"/>
      <c r="S23" s="13"/>
    </row>
    <row r="24" spans="1:19">
      <c r="A24" s="7" t="s">
        <v>263</v>
      </c>
      <c r="B24" s="11" t="s">
        <v>21</v>
      </c>
      <c r="C24" s="12">
        <v>41784</v>
      </c>
      <c r="D24" s="22"/>
      <c r="E24" s="11" t="s">
        <v>21</v>
      </c>
      <c r="F24" s="12"/>
      <c r="G24" s="22"/>
      <c r="H24" s="12"/>
      <c r="I24" s="12"/>
      <c r="J24" s="22"/>
      <c r="K24" s="12"/>
      <c r="L24" s="12"/>
      <c r="M24" s="22"/>
      <c r="N24" s="12"/>
      <c r="O24" s="12"/>
      <c r="P24" s="22"/>
      <c r="Q24" s="12"/>
      <c r="R24" s="12"/>
      <c r="S24" s="22"/>
    </row>
    <row r="25" spans="1:19" ht="52.5" customHeight="1">
      <c r="A25" s="7" t="s">
        <v>264</v>
      </c>
      <c r="B25" s="11" t="s">
        <v>21</v>
      </c>
      <c r="C25" s="12">
        <v>41799</v>
      </c>
      <c r="D25" s="13" t="s">
        <v>51</v>
      </c>
      <c r="E25" s="11" t="s">
        <v>21</v>
      </c>
      <c r="F25" s="12"/>
      <c r="G25" s="13"/>
      <c r="H25" s="12"/>
      <c r="I25" s="12"/>
      <c r="J25" s="13"/>
      <c r="K25" s="12"/>
      <c r="L25" s="12"/>
      <c r="M25" s="13"/>
      <c r="N25" s="12"/>
      <c r="O25" s="12"/>
      <c r="P25" s="13"/>
      <c r="Q25" s="12"/>
      <c r="R25" s="12"/>
      <c r="S25" s="13"/>
    </row>
    <row r="26" spans="1:19">
      <c r="A26" s="7" t="s">
        <v>265</v>
      </c>
      <c r="B26" s="11" t="s">
        <v>21</v>
      </c>
      <c r="C26" s="12">
        <v>41766</v>
      </c>
      <c r="D26" s="13"/>
      <c r="E26" s="11" t="s">
        <v>21</v>
      </c>
      <c r="F26" s="12"/>
      <c r="G26" s="13"/>
      <c r="H26" s="12"/>
      <c r="I26" s="12"/>
      <c r="J26" s="13"/>
      <c r="K26" s="12"/>
      <c r="L26" s="12"/>
      <c r="M26" s="13"/>
      <c r="N26" s="12"/>
      <c r="O26" s="12"/>
      <c r="P26" s="13"/>
      <c r="Q26" s="12"/>
      <c r="R26" s="12"/>
      <c r="S26" s="13"/>
    </row>
    <row r="27" spans="1:19" ht="81.5">
      <c r="A27" s="7" t="s">
        <v>260</v>
      </c>
      <c r="B27" s="11" t="s">
        <v>2</v>
      </c>
      <c r="C27" s="12">
        <v>41799</v>
      </c>
      <c r="D27" s="13" t="s">
        <v>52</v>
      </c>
      <c r="E27" s="11" t="s">
        <v>2</v>
      </c>
      <c r="F27" s="12"/>
      <c r="G27" s="13"/>
      <c r="H27" s="12"/>
      <c r="I27" s="12"/>
      <c r="J27" s="13"/>
      <c r="K27" s="12"/>
      <c r="L27" s="12"/>
      <c r="M27" s="13"/>
      <c r="N27" s="12"/>
      <c r="O27" s="12"/>
      <c r="P27" s="13"/>
      <c r="Q27" s="12"/>
      <c r="R27" s="12"/>
      <c r="S27" s="13"/>
    </row>
    <row r="28" spans="1:19">
      <c r="A28" s="7" t="s">
        <v>266</v>
      </c>
      <c r="B28" s="11" t="s">
        <v>21</v>
      </c>
      <c r="C28" s="12">
        <v>41807</v>
      </c>
      <c r="D28" s="13" t="s">
        <v>120</v>
      </c>
      <c r="E28" s="11" t="s">
        <v>21</v>
      </c>
      <c r="F28" s="12"/>
      <c r="G28" s="13"/>
      <c r="H28" s="12"/>
      <c r="I28" s="12"/>
      <c r="J28" s="13"/>
      <c r="K28" s="12"/>
      <c r="L28" s="12"/>
      <c r="M28" s="13"/>
      <c r="N28" s="12"/>
      <c r="O28" s="12"/>
      <c r="P28" s="13"/>
      <c r="Q28" s="12"/>
      <c r="R28" s="12"/>
      <c r="S28" s="13"/>
    </row>
    <row r="29" spans="1:19">
      <c r="A29" s="7" t="s">
        <v>267</v>
      </c>
      <c r="B29" s="11" t="s">
        <v>2</v>
      </c>
      <c r="C29" s="12">
        <v>41784</v>
      </c>
      <c r="D29" s="13"/>
      <c r="E29" s="11" t="s">
        <v>2</v>
      </c>
      <c r="F29" s="12"/>
      <c r="G29" s="13"/>
      <c r="H29" s="12"/>
      <c r="I29" s="12"/>
      <c r="J29" s="13"/>
      <c r="K29" s="12"/>
      <c r="L29" s="12"/>
      <c r="M29" s="13"/>
      <c r="N29" s="12"/>
      <c r="O29" s="12"/>
      <c r="P29" s="13"/>
      <c r="Q29" s="12"/>
      <c r="R29" s="12"/>
      <c r="S29" s="13"/>
    </row>
    <row r="30" spans="1:19" ht="70">
      <c r="A30" s="7" t="s">
        <v>268</v>
      </c>
      <c r="B30" s="11" t="s">
        <v>21</v>
      </c>
      <c r="C30" s="12">
        <v>41799</v>
      </c>
      <c r="D30" s="13" t="s">
        <v>53</v>
      </c>
      <c r="E30" s="11" t="s">
        <v>21</v>
      </c>
      <c r="F30" s="12"/>
      <c r="G30" s="13"/>
      <c r="H30" s="12" t="s">
        <v>21</v>
      </c>
      <c r="I30" s="12">
        <v>41885</v>
      </c>
      <c r="J30" s="13" t="s">
        <v>186</v>
      </c>
      <c r="K30" s="12" t="s">
        <v>21</v>
      </c>
      <c r="L30" s="12">
        <v>41900</v>
      </c>
      <c r="M30" s="13" t="s">
        <v>217</v>
      </c>
      <c r="N30" s="12" t="s">
        <v>21</v>
      </c>
      <c r="O30" s="12">
        <v>42212</v>
      </c>
      <c r="P30" s="13" t="s">
        <v>244</v>
      </c>
      <c r="Q30" s="12"/>
      <c r="R30" s="12"/>
      <c r="S30" s="13"/>
    </row>
    <row r="31" spans="1:19">
      <c r="A31" s="7" t="s">
        <v>269</v>
      </c>
      <c r="B31" s="11" t="s">
        <v>21</v>
      </c>
      <c r="C31" s="12">
        <v>41799</v>
      </c>
      <c r="D31" s="13" t="s">
        <v>99</v>
      </c>
      <c r="E31" s="11" t="s">
        <v>21</v>
      </c>
      <c r="F31" s="12"/>
      <c r="G31" s="13"/>
      <c r="H31" s="12" t="s">
        <v>21</v>
      </c>
      <c r="I31" s="12">
        <v>41885</v>
      </c>
      <c r="J31" s="13" t="s">
        <v>197</v>
      </c>
      <c r="K31" s="12"/>
      <c r="L31" s="12"/>
      <c r="M31" s="13"/>
      <c r="N31" s="12" t="s">
        <v>21</v>
      </c>
      <c r="O31" s="12">
        <v>42212</v>
      </c>
      <c r="P31" s="13" t="s">
        <v>242</v>
      </c>
      <c r="Q31" s="12"/>
      <c r="R31" s="12"/>
      <c r="S31" s="13"/>
    </row>
    <row r="32" spans="1:19">
      <c r="A32" s="7" t="s">
        <v>270</v>
      </c>
      <c r="B32" s="11" t="s">
        <v>21</v>
      </c>
      <c r="C32" s="12">
        <v>41785</v>
      </c>
      <c r="D32" s="13"/>
      <c r="E32" s="11" t="s">
        <v>21</v>
      </c>
      <c r="F32" s="12"/>
      <c r="G32" s="13"/>
      <c r="H32" s="12"/>
      <c r="I32" s="12"/>
      <c r="J32" s="13"/>
      <c r="K32" s="12"/>
      <c r="L32" s="12"/>
      <c r="M32" s="13"/>
      <c r="N32" s="12"/>
      <c r="O32" s="12"/>
      <c r="P32" s="13"/>
      <c r="Q32" s="12"/>
      <c r="R32" s="12"/>
      <c r="S32" s="13"/>
    </row>
    <row r="33" spans="1:19">
      <c r="A33" s="7" t="s">
        <v>271</v>
      </c>
      <c r="B33" s="11" t="s">
        <v>21</v>
      </c>
      <c r="C33" s="12">
        <v>41707</v>
      </c>
      <c r="D33" s="13"/>
      <c r="E33" s="11" t="s">
        <v>21</v>
      </c>
      <c r="F33" s="12"/>
      <c r="G33" s="13"/>
      <c r="H33" s="12"/>
      <c r="I33" s="12"/>
      <c r="J33" s="13"/>
      <c r="K33" s="12"/>
      <c r="L33" s="12"/>
      <c r="M33" s="13"/>
      <c r="N33" s="12"/>
      <c r="O33" s="12"/>
      <c r="P33" s="13"/>
      <c r="Q33" s="12"/>
      <c r="R33" s="12"/>
      <c r="S33" s="13"/>
    </row>
    <row r="34" spans="1:19">
      <c r="A34" s="7" t="s">
        <v>204</v>
      </c>
      <c r="B34" s="11" t="s">
        <v>21</v>
      </c>
      <c r="C34" s="12"/>
      <c r="D34" s="13"/>
      <c r="E34" s="11" t="s">
        <v>21</v>
      </c>
      <c r="F34" s="12"/>
      <c r="G34" s="13"/>
      <c r="H34" s="12" t="s">
        <v>21</v>
      </c>
      <c r="I34" s="12">
        <v>41889</v>
      </c>
      <c r="J34" s="13"/>
      <c r="K34" s="12" t="s">
        <v>21</v>
      </c>
      <c r="L34" s="12">
        <v>41908</v>
      </c>
      <c r="M34" s="13"/>
      <c r="N34" s="12" t="s">
        <v>21</v>
      </c>
      <c r="O34" s="12">
        <v>42212</v>
      </c>
      <c r="P34" s="13" t="s">
        <v>287</v>
      </c>
      <c r="Q34" s="12" t="s">
        <v>21</v>
      </c>
      <c r="R34" s="12">
        <v>42288</v>
      </c>
      <c r="S34" s="13" t="s">
        <v>287</v>
      </c>
    </row>
    <row r="35" spans="1:19">
      <c r="A35" s="7" t="s">
        <v>12</v>
      </c>
      <c r="B35" s="11" t="s">
        <v>2</v>
      </c>
      <c r="C35" s="12">
        <v>41673</v>
      </c>
      <c r="D35" s="13"/>
      <c r="E35" s="11" t="s">
        <v>2</v>
      </c>
      <c r="F35" s="12"/>
      <c r="G35" s="13"/>
      <c r="H35" s="12"/>
      <c r="I35" s="12"/>
      <c r="J35" s="13"/>
      <c r="K35" s="12"/>
      <c r="L35" s="12"/>
      <c r="M35" s="13"/>
      <c r="N35" s="12"/>
      <c r="O35" s="12"/>
      <c r="P35" s="13"/>
      <c r="Q35" s="12"/>
      <c r="R35" s="12"/>
      <c r="S35" s="13"/>
    </row>
    <row r="36" spans="1:19" ht="127.5">
      <c r="A36" s="7" t="s">
        <v>13</v>
      </c>
      <c r="B36" s="11" t="s">
        <v>21</v>
      </c>
      <c r="C36" s="12">
        <v>41799</v>
      </c>
      <c r="D36" s="13" t="s">
        <v>54</v>
      </c>
      <c r="E36" s="11" t="s">
        <v>21</v>
      </c>
      <c r="F36" s="12"/>
      <c r="G36" s="13"/>
      <c r="H36" s="12"/>
      <c r="I36" s="12"/>
      <c r="J36" s="13"/>
      <c r="K36" s="12"/>
      <c r="L36" s="12"/>
      <c r="M36" s="13"/>
      <c r="N36" s="12"/>
      <c r="O36" s="12"/>
      <c r="P36" s="13"/>
      <c r="Q36" s="12"/>
      <c r="R36" s="12"/>
      <c r="S36" s="13"/>
    </row>
    <row r="37" spans="1:19">
      <c r="A37" s="7" t="s">
        <v>14</v>
      </c>
      <c r="B37" s="11" t="s">
        <v>2</v>
      </c>
      <c r="C37" s="12">
        <v>41673</v>
      </c>
      <c r="D37" s="13"/>
      <c r="E37" s="11" t="s">
        <v>2</v>
      </c>
      <c r="F37" s="12"/>
      <c r="G37" s="13"/>
      <c r="H37" s="12"/>
      <c r="I37" s="12"/>
      <c r="J37" s="13"/>
      <c r="K37" s="12"/>
      <c r="L37" s="12"/>
      <c r="M37" s="13"/>
      <c r="N37" s="12"/>
      <c r="O37" s="12"/>
      <c r="P37" s="13"/>
      <c r="Q37" s="12"/>
      <c r="R37" s="12"/>
      <c r="S37" s="13"/>
    </row>
    <row r="38" spans="1:19">
      <c r="A38" s="7" t="s">
        <v>15</v>
      </c>
      <c r="B38" s="11" t="s">
        <v>2</v>
      </c>
      <c r="C38" s="12">
        <v>41673</v>
      </c>
      <c r="D38" s="13"/>
      <c r="E38" s="11" t="s">
        <v>2</v>
      </c>
      <c r="F38" s="12"/>
      <c r="G38" s="13"/>
      <c r="H38" s="12" t="s">
        <v>21</v>
      </c>
      <c r="I38" s="12">
        <v>41889</v>
      </c>
      <c r="J38" s="13" t="s">
        <v>198</v>
      </c>
      <c r="K38" s="12" t="s">
        <v>21</v>
      </c>
      <c r="L38" s="12">
        <v>41900</v>
      </c>
      <c r="M38" s="13" t="s">
        <v>217</v>
      </c>
      <c r="N38" s="12"/>
      <c r="O38" s="12"/>
      <c r="P38" s="13"/>
      <c r="Q38" s="12"/>
      <c r="R38" s="12"/>
      <c r="S38" s="13"/>
    </row>
    <row r="39" spans="1:19">
      <c r="A39" s="7" t="s">
        <v>7</v>
      </c>
      <c r="B39" s="11" t="s">
        <v>2</v>
      </c>
      <c r="C39" s="12">
        <v>41673</v>
      </c>
      <c r="D39" s="13"/>
      <c r="E39" s="11" t="s">
        <v>16</v>
      </c>
      <c r="F39" s="12"/>
      <c r="G39" s="13"/>
      <c r="H39" s="12" t="s">
        <v>218</v>
      </c>
      <c r="I39" s="12">
        <v>41908</v>
      </c>
      <c r="J39" s="13"/>
      <c r="K39" s="12"/>
      <c r="L39" s="12"/>
      <c r="M39" s="13"/>
      <c r="N39" s="12"/>
      <c r="O39" s="12"/>
      <c r="P39" s="13"/>
      <c r="Q39" s="12"/>
      <c r="R39" s="12"/>
      <c r="S39" s="13"/>
    </row>
    <row r="40" spans="1:19">
      <c r="A40" s="7" t="s">
        <v>8</v>
      </c>
      <c r="B40" s="11" t="s">
        <v>21</v>
      </c>
      <c r="C40" s="12">
        <v>41728</v>
      </c>
      <c r="D40" s="13"/>
      <c r="E40" s="11" t="s">
        <v>21</v>
      </c>
      <c r="F40" s="12">
        <v>41868</v>
      </c>
      <c r="G40" s="13"/>
      <c r="H40" s="12" t="s">
        <v>21</v>
      </c>
      <c r="I40" s="12">
        <v>41908</v>
      </c>
      <c r="J40" s="13"/>
      <c r="K40" s="12"/>
      <c r="L40" s="12"/>
      <c r="M40" s="13"/>
      <c r="N40" s="12"/>
      <c r="O40" s="12"/>
      <c r="P40" s="13"/>
      <c r="Q40" s="12"/>
      <c r="R40" s="12"/>
      <c r="S40" s="13"/>
    </row>
    <row r="41" spans="1:19">
      <c r="A41" s="7" t="s">
        <v>9</v>
      </c>
      <c r="B41" s="11" t="s">
        <v>2</v>
      </c>
      <c r="C41" s="12">
        <v>41673</v>
      </c>
      <c r="D41" s="13"/>
      <c r="E41" s="11" t="s">
        <v>16</v>
      </c>
      <c r="F41" s="12">
        <v>41868</v>
      </c>
      <c r="G41" s="13" t="s">
        <v>164</v>
      </c>
      <c r="H41" s="12" t="s">
        <v>218</v>
      </c>
      <c r="I41" s="12">
        <v>41908</v>
      </c>
      <c r="J41" s="13"/>
      <c r="K41" s="12" t="s">
        <v>218</v>
      </c>
      <c r="L41" s="12">
        <v>41908</v>
      </c>
      <c r="M41" s="13"/>
      <c r="N41" s="12"/>
      <c r="O41" s="12"/>
      <c r="P41" s="13"/>
      <c r="Q41" s="12"/>
      <c r="R41" s="12"/>
      <c r="S41" s="13"/>
    </row>
    <row r="42" spans="1:19" ht="47">
      <c r="A42" s="7" t="s">
        <v>22</v>
      </c>
      <c r="B42" s="11" t="s">
        <v>21</v>
      </c>
      <c r="C42" s="12">
        <v>41728</v>
      </c>
      <c r="D42" s="13" t="s">
        <v>23</v>
      </c>
      <c r="E42" s="11" t="s">
        <v>21</v>
      </c>
      <c r="F42" s="12">
        <v>41868</v>
      </c>
      <c r="G42" s="13"/>
      <c r="H42" s="12"/>
      <c r="I42" s="12"/>
      <c r="J42" s="13"/>
      <c r="K42" s="12"/>
      <c r="L42" s="12"/>
      <c r="M42" s="13"/>
      <c r="N42" s="12"/>
      <c r="O42" s="12"/>
      <c r="P42" s="13"/>
      <c r="Q42" s="12"/>
      <c r="R42" s="12"/>
      <c r="S42" s="13"/>
    </row>
    <row r="43" spans="1:19" ht="58.5">
      <c r="A43" s="7" t="s">
        <v>10</v>
      </c>
      <c r="B43" s="11" t="s">
        <v>21</v>
      </c>
      <c r="C43" s="12">
        <v>41809</v>
      </c>
      <c r="D43" s="23" t="s">
        <v>123</v>
      </c>
      <c r="E43" s="11" t="s">
        <v>21</v>
      </c>
      <c r="F43" s="12">
        <v>41868</v>
      </c>
      <c r="G43" s="23"/>
      <c r="H43" s="12"/>
      <c r="I43" s="12"/>
      <c r="J43" s="23"/>
      <c r="K43" s="12"/>
      <c r="L43" s="12"/>
      <c r="M43" s="23"/>
      <c r="N43" s="12"/>
      <c r="O43" s="12"/>
      <c r="P43" s="23"/>
      <c r="Q43" s="12"/>
      <c r="R43" s="12"/>
      <c r="S43" s="23"/>
    </row>
    <row r="44" spans="1:19">
      <c r="A44" s="7" t="s">
        <v>11</v>
      </c>
      <c r="B44" s="11" t="s">
        <v>21</v>
      </c>
      <c r="C44" s="12">
        <v>41813</v>
      </c>
      <c r="D44" s="13"/>
      <c r="E44" s="11" t="s">
        <v>21</v>
      </c>
      <c r="F44" s="12">
        <v>41868</v>
      </c>
      <c r="G44" s="13"/>
      <c r="H44" s="12"/>
      <c r="I44" s="12"/>
      <c r="J44" s="13"/>
      <c r="K44" s="12"/>
      <c r="L44" s="12"/>
      <c r="M44" s="13"/>
      <c r="N44" s="12"/>
      <c r="O44" s="12"/>
      <c r="P44" s="13"/>
      <c r="Q44" s="12"/>
      <c r="R44" s="12"/>
      <c r="S44" s="13"/>
    </row>
    <row r="45" spans="1:19">
      <c r="A45" s="7" t="s">
        <v>18</v>
      </c>
      <c r="B45" s="11" t="s">
        <v>21</v>
      </c>
      <c r="C45" s="12">
        <v>41813</v>
      </c>
      <c r="D45" s="13"/>
      <c r="E45" s="11" t="s">
        <v>21</v>
      </c>
      <c r="F45" s="12">
        <v>41868</v>
      </c>
      <c r="G45" s="13"/>
      <c r="H45" s="12" t="s">
        <v>205</v>
      </c>
      <c r="I45" s="12">
        <v>41891</v>
      </c>
      <c r="J45" s="13" t="s">
        <v>206</v>
      </c>
      <c r="K45" s="12" t="s">
        <v>21</v>
      </c>
      <c r="L45" s="12">
        <v>41908</v>
      </c>
      <c r="M45" s="13" t="s">
        <v>225</v>
      </c>
      <c r="N45" s="12" t="s">
        <v>21</v>
      </c>
      <c r="O45" s="12">
        <v>42213</v>
      </c>
      <c r="P45" s="13"/>
      <c r="Q45" s="12"/>
      <c r="R45" s="12"/>
      <c r="S45" s="13"/>
    </row>
    <row r="47" spans="1:19" ht="35.5">
      <c r="A47" s="9" t="s">
        <v>126</v>
      </c>
      <c r="C47" s="36">
        <v>41813</v>
      </c>
      <c r="D47" s="37" t="s">
        <v>141</v>
      </c>
      <c r="F47" s="36"/>
      <c r="G47" s="37"/>
      <c r="I47" t="s">
        <v>79</v>
      </c>
      <c r="J47" s="36" t="s">
        <v>79</v>
      </c>
      <c r="L47" t="s">
        <v>79</v>
      </c>
      <c r="M47" s="36" t="s">
        <v>79</v>
      </c>
      <c r="O47" t="s">
        <v>79</v>
      </c>
      <c r="P47" s="36" t="s">
        <v>79</v>
      </c>
      <c r="R47" t="s">
        <v>79</v>
      </c>
      <c r="S47" s="36" t="s">
        <v>79</v>
      </c>
    </row>
    <row r="48" spans="1:19" ht="24">
      <c r="A48" s="9" t="s">
        <v>127</v>
      </c>
      <c r="C48" s="36">
        <v>41813</v>
      </c>
      <c r="D48" s="37" t="s">
        <v>128</v>
      </c>
      <c r="F48" s="36"/>
      <c r="G48" s="37"/>
      <c r="I48" t="s">
        <v>79</v>
      </c>
      <c r="J48" s="36" t="s">
        <v>79</v>
      </c>
      <c r="L48" t="s">
        <v>79</v>
      </c>
      <c r="M48" s="36" t="s">
        <v>79</v>
      </c>
      <c r="O48" t="s">
        <v>79</v>
      </c>
      <c r="P48" s="36" t="s">
        <v>79</v>
      </c>
      <c r="R48" t="s">
        <v>79</v>
      </c>
      <c r="S48" s="36" t="s">
        <v>79</v>
      </c>
    </row>
    <row r="49" spans="1:19" ht="35.5">
      <c r="A49" s="9" t="s">
        <v>152</v>
      </c>
      <c r="C49" s="36" t="s">
        <v>79</v>
      </c>
      <c r="D49" s="37" t="s">
        <v>79</v>
      </c>
      <c r="F49" s="36">
        <v>41868</v>
      </c>
      <c r="G49" s="37" t="s">
        <v>157</v>
      </c>
      <c r="I49" t="s">
        <v>79</v>
      </c>
      <c r="J49" s="36" t="s">
        <v>79</v>
      </c>
      <c r="L49" t="s">
        <v>79</v>
      </c>
      <c r="M49" s="36" t="s">
        <v>79</v>
      </c>
      <c r="O49" t="s">
        <v>79</v>
      </c>
      <c r="P49" s="36" t="s">
        <v>79</v>
      </c>
      <c r="R49" t="s">
        <v>79</v>
      </c>
      <c r="S49" s="36" t="s">
        <v>79</v>
      </c>
    </row>
    <row r="50" spans="1:19">
      <c r="A50" s="9" t="s">
        <v>160</v>
      </c>
      <c r="C50" s="36">
        <v>41813</v>
      </c>
      <c r="D50" s="37" t="s">
        <v>161</v>
      </c>
      <c r="F50" s="36">
        <v>41870</v>
      </c>
      <c r="G50" s="37" t="s">
        <v>162</v>
      </c>
      <c r="I50" t="s">
        <v>79</v>
      </c>
      <c r="J50" s="36" t="s">
        <v>79</v>
      </c>
      <c r="L50" t="s">
        <v>79</v>
      </c>
      <c r="M50" s="36" t="s">
        <v>79</v>
      </c>
      <c r="O50" t="s">
        <v>79</v>
      </c>
      <c r="P50" s="36" t="s">
        <v>79</v>
      </c>
      <c r="R50" t="s">
        <v>79</v>
      </c>
      <c r="S50" s="36" t="s">
        <v>79</v>
      </c>
    </row>
    <row r="51" spans="1:19">
      <c r="A51" s="9" t="s">
        <v>190</v>
      </c>
      <c r="C51" t="s">
        <v>79</v>
      </c>
      <c r="D51" s="36" t="s">
        <v>79</v>
      </c>
      <c r="F51" s="36">
        <v>41832</v>
      </c>
      <c r="G51" s="37" t="s">
        <v>191</v>
      </c>
      <c r="I51" s="36">
        <v>41885</v>
      </c>
      <c r="J51" s="36" t="s">
        <v>192</v>
      </c>
      <c r="L51" s="36">
        <v>41908</v>
      </c>
      <c r="M51" s="36" t="s">
        <v>223</v>
      </c>
      <c r="O51" s="36" t="s">
        <v>79</v>
      </c>
      <c r="P51" s="36" t="s">
        <v>79</v>
      </c>
      <c r="R51" s="36" t="s">
        <v>79</v>
      </c>
      <c r="S51" s="36" t="s">
        <v>79</v>
      </c>
    </row>
    <row r="52" spans="1:19">
      <c r="A52" s="9" t="s">
        <v>188</v>
      </c>
      <c r="C52" t="s">
        <v>79</v>
      </c>
      <c r="D52" s="36" t="s">
        <v>79</v>
      </c>
      <c r="F52" s="36" t="s">
        <v>79</v>
      </c>
      <c r="G52" s="37" t="s">
        <v>79</v>
      </c>
      <c r="I52" s="36">
        <v>41885</v>
      </c>
      <c r="J52" s="36" t="s">
        <v>189</v>
      </c>
      <c r="L52" s="36" t="s">
        <v>79</v>
      </c>
      <c r="M52" s="36" t="s">
        <v>79</v>
      </c>
      <c r="O52" s="36" t="s">
        <v>79</v>
      </c>
      <c r="P52" s="36" t="s">
        <v>79</v>
      </c>
      <c r="R52" s="36" t="s">
        <v>79</v>
      </c>
      <c r="S52" s="36" t="s">
        <v>79</v>
      </c>
    </row>
    <row r="53" spans="1:19" ht="29">
      <c r="A53" s="9" t="s">
        <v>202</v>
      </c>
      <c r="C53" t="s">
        <v>79</v>
      </c>
      <c r="D53" s="36" t="s">
        <v>79</v>
      </c>
      <c r="F53" s="36" t="s">
        <v>79</v>
      </c>
      <c r="G53" s="37" t="s">
        <v>79</v>
      </c>
      <c r="I53" s="36">
        <v>41885</v>
      </c>
      <c r="J53" s="36" t="s">
        <v>189</v>
      </c>
      <c r="L53" s="36" t="s">
        <v>79</v>
      </c>
      <c r="M53" s="36" t="s">
        <v>79</v>
      </c>
      <c r="O53" s="36" t="s">
        <v>79</v>
      </c>
      <c r="P53" s="36" t="s">
        <v>79</v>
      </c>
      <c r="R53" s="36" t="s">
        <v>79</v>
      </c>
      <c r="S53" s="36" t="s">
        <v>79</v>
      </c>
    </row>
    <row r="54" spans="1:19">
      <c r="A54" s="9" t="s">
        <v>224</v>
      </c>
      <c r="C54" t="s">
        <v>79</v>
      </c>
      <c r="D54" s="36" t="s">
        <v>79</v>
      </c>
      <c r="F54" s="36" t="s">
        <v>79</v>
      </c>
      <c r="G54" s="37" t="s">
        <v>79</v>
      </c>
      <c r="I54" s="36" t="s">
        <v>79</v>
      </c>
      <c r="J54" s="36" t="s">
        <v>79</v>
      </c>
      <c r="L54" s="36">
        <v>41908</v>
      </c>
      <c r="M54" s="36" t="s">
        <v>223</v>
      </c>
      <c r="O54" s="36" t="s">
        <v>79</v>
      </c>
      <c r="P54" s="36" t="s">
        <v>79</v>
      </c>
      <c r="R54" s="36" t="s">
        <v>79</v>
      </c>
      <c r="S54" s="36" t="s">
        <v>79</v>
      </c>
    </row>
    <row r="55" spans="1:19">
      <c r="A55" s="9" t="s">
        <v>275</v>
      </c>
      <c r="D55" s="36"/>
      <c r="F55" s="36"/>
      <c r="G55" s="37"/>
      <c r="I55" s="36"/>
      <c r="J55" s="36"/>
      <c r="L55" s="36"/>
      <c r="M55" s="36"/>
      <c r="O55" s="36">
        <v>42213</v>
      </c>
      <c r="P55" s="36" t="s">
        <v>276</v>
      </c>
      <c r="R55" s="36" t="s">
        <v>79</v>
      </c>
      <c r="S55" s="36" t="s">
        <v>79</v>
      </c>
    </row>
    <row r="56" spans="1:19">
      <c r="A56" s="9" t="s">
        <v>289</v>
      </c>
      <c r="D56" s="36"/>
      <c r="F56" s="36"/>
      <c r="G56" s="37"/>
      <c r="I56" s="36"/>
      <c r="J56" s="36"/>
      <c r="L56" s="36"/>
      <c r="M56" s="36"/>
      <c r="O56" s="36" t="s">
        <v>79</v>
      </c>
      <c r="P56" s="36" t="s">
        <v>79</v>
      </c>
      <c r="R56" s="36">
        <v>42288</v>
      </c>
      <c r="S56" s="36" t="s">
        <v>290</v>
      </c>
    </row>
    <row r="58" spans="1:19">
      <c r="A58" s="14"/>
      <c r="B58" s="50" t="s">
        <v>0</v>
      </c>
      <c r="C58" s="50"/>
      <c r="E58" s="50" t="s">
        <v>0</v>
      </c>
      <c r="F58" s="50"/>
      <c r="H58" s="50" t="s">
        <v>0</v>
      </c>
      <c r="I58" s="50"/>
      <c r="K58" s="50" t="s">
        <v>0</v>
      </c>
      <c r="L58" s="50"/>
      <c r="N58" s="50" t="s">
        <v>0</v>
      </c>
      <c r="O58" s="50"/>
      <c r="Q58" s="50" t="s">
        <v>0</v>
      </c>
      <c r="R58" s="50"/>
    </row>
    <row r="59" spans="1:19" ht="15" customHeight="1">
      <c r="A59" s="1" t="s">
        <v>1</v>
      </c>
      <c r="B59" s="2" t="str">
        <f>CONCATENATE(B65,"/",B66)</f>
        <v>39/43</v>
      </c>
      <c r="C59" s="3">
        <f>(COUNTIF(B3:B45,"OK")+COUNTIF(B3:B45,"NOK")+COUNTIF(B3:B45,"NT")+COUNTIF(B3:B45,"NTA"))/COUNTA($A3:$A45)</f>
        <v>0.90697674418604646</v>
      </c>
      <c r="E59" s="2" t="str">
        <f>CONCATENATE(E65,"/",E66)</f>
        <v>39/43</v>
      </c>
      <c r="F59" s="3">
        <f>(COUNTIF(E3:E45,"OK")+COUNTIF(E3:E45,"NOK")+COUNTIF(E3:E45,"NT")+COUNTIF(E3:E45,"NTA"))/COUNTA($A3:$A45)</f>
        <v>0.90697674418604646</v>
      </c>
      <c r="H59" s="2" t="str">
        <f>CONCATENATE(H65,"/",H66)</f>
        <v>10/43</v>
      </c>
      <c r="I59" s="3">
        <f>(COUNTIF(H3:H45,"OK")+COUNTIF(H3:H45,"NOK")+COUNTIF(H3:H45,"NT")+COUNTIF(H3:H45,"NTA"))/COUNTA($A3:$A45)</f>
        <v>0.23255813953488372</v>
      </c>
      <c r="K59" s="2" t="str">
        <f>CONCATENATE(K65,"/",K66)</f>
        <v>7/43</v>
      </c>
      <c r="L59" s="3">
        <f>(COUNTIF(K3:K45,"OK")+COUNTIF(K3:K45,"NOK")+COUNTIF(K3:K45,"NT")+COUNTIF(K3:K45,"NTA"))/COUNTA($A3:$A45)</f>
        <v>0.16279069767441862</v>
      </c>
      <c r="N59" s="2" t="str">
        <f>CONCATENATE(N65,"/",N66)</f>
        <v>8/43</v>
      </c>
      <c r="O59" s="3">
        <f>(COUNTIF(N3:N45,"OK")+COUNTIF(N3:N45,"NOK")+COUNTIF(N3:N45,"NT")+COUNTIF(N3:N45,"NTA"))/COUNTA($A3:$A45)</f>
        <v>0.18604651162790697</v>
      </c>
      <c r="Q59" s="2" t="str">
        <f>CONCATENATE(Q65,"/",Q66)</f>
        <v>4/43</v>
      </c>
      <c r="R59" s="3">
        <f>(COUNTIF(Q3:Q45,"OK")+COUNTIF(Q3:Q45,"NOK")+COUNTIF(Q3:Q45,"NT")+COUNTIF(Q3:Q45,"NTA"))/COUNTA($A3:$A45)</f>
        <v>9.3023255813953487E-2</v>
      </c>
    </row>
    <row r="60" spans="1:19">
      <c r="A60" s="1" t="s">
        <v>2</v>
      </c>
      <c r="B60" s="4">
        <f>COUNTIF(B3:B45,"OK")</f>
        <v>37</v>
      </c>
      <c r="C60" s="5">
        <f>B60/COUNTA($A3:$A45)</f>
        <v>0.86046511627906974</v>
      </c>
      <c r="E60" s="4">
        <f>COUNTIF(E3:E45,"OK")</f>
        <v>37</v>
      </c>
      <c r="F60" s="5">
        <f>E60/COUNTA($A3:$A45)</f>
        <v>0.86046511627906974</v>
      </c>
      <c r="H60" s="4">
        <f>COUNTIF(H3:H45,"OK")</f>
        <v>7</v>
      </c>
      <c r="I60" s="5">
        <f>H60/COUNTA($A3:$A45)</f>
        <v>0.16279069767441862</v>
      </c>
      <c r="K60" s="4">
        <f>COUNTIF(K3:K45,"OK")</f>
        <v>6</v>
      </c>
      <c r="L60" s="5">
        <f>K60/COUNTA($A3:$A45)</f>
        <v>0.13953488372093023</v>
      </c>
      <c r="N60" s="4">
        <f>COUNTIF(N3:N45,"OK")</f>
        <v>8</v>
      </c>
      <c r="O60" s="5">
        <f>N60/COUNTA($A3:$A45)</f>
        <v>0.18604651162790697</v>
      </c>
      <c r="Q60" s="4">
        <f>COUNTIF(Q3:Q45,"OK")</f>
        <v>4</v>
      </c>
      <c r="R60" s="5">
        <f>Q60/COUNTA($A3:$A45)</f>
        <v>9.3023255813953487E-2</v>
      </c>
    </row>
    <row r="61" spans="1:19">
      <c r="A61" s="1" t="s">
        <v>4</v>
      </c>
      <c r="B61" s="15">
        <f>COUNTIF(B3:B45,"NOK")</f>
        <v>0</v>
      </c>
      <c r="C61" s="16">
        <f>B61/COUNTA($A3:$A45)</f>
        <v>0</v>
      </c>
      <c r="E61" s="15">
        <f>COUNTIF(E3:E45,"NOK")</f>
        <v>0</v>
      </c>
      <c r="F61" s="16">
        <f>E61/COUNTA($A3:$A45)</f>
        <v>0</v>
      </c>
      <c r="H61" s="15">
        <f>COUNTIF(H3:H45,"NOK")</f>
        <v>1</v>
      </c>
      <c r="I61" s="16">
        <f>H61/COUNTA($A3:$A45)</f>
        <v>2.3255813953488372E-2</v>
      </c>
      <c r="K61" s="15">
        <f>COUNTIF(K3:K45,"NOK")</f>
        <v>0</v>
      </c>
      <c r="L61" s="16">
        <f>K61/COUNTA($A3:$A45)</f>
        <v>0</v>
      </c>
      <c r="N61" s="15">
        <f>COUNTIF(N3:N45,"NOK")</f>
        <v>0</v>
      </c>
      <c r="O61" s="16">
        <f>N61/COUNTA($A3:$A45)</f>
        <v>0</v>
      </c>
      <c r="Q61" s="15">
        <f>COUNTIF(Q3:Q45,"NOK")</f>
        <v>0</v>
      </c>
      <c r="R61" s="16">
        <f>Q61/COUNTA($A3:$A45)</f>
        <v>0</v>
      </c>
    </row>
    <row r="62" spans="1:19">
      <c r="A62" s="1" t="s">
        <v>16</v>
      </c>
      <c r="B62" s="17">
        <f>COUNTIF(B3:B45,"NT")</f>
        <v>0</v>
      </c>
      <c r="C62" s="18">
        <f>B62/COUNTA($A3:$A45)</f>
        <v>0</v>
      </c>
      <c r="E62" s="17">
        <f>COUNTIF(E3:E45,"NT")</f>
        <v>2</v>
      </c>
      <c r="F62" s="18">
        <f>E62/COUNTA($A3:$A45)</f>
        <v>4.6511627906976744E-2</v>
      </c>
      <c r="H62" s="17">
        <f>COUNTIF(H3:H45,"NT")</f>
        <v>2</v>
      </c>
      <c r="I62" s="18">
        <f>H62/COUNTA($A3:$A45)</f>
        <v>4.6511627906976744E-2</v>
      </c>
      <c r="K62" s="17">
        <f>COUNTIF(K3:K45,"NT")</f>
        <v>1</v>
      </c>
      <c r="L62" s="18">
        <f>K62/COUNTA($A3:$A45)</f>
        <v>2.3255813953488372E-2</v>
      </c>
      <c r="N62" s="17">
        <f>COUNTIF(N3:N45,"NT")</f>
        <v>0</v>
      </c>
      <c r="O62" s="18">
        <f>N62/COUNTA($A3:$A45)</f>
        <v>0</v>
      </c>
      <c r="Q62" s="17">
        <f>COUNTIF(Q3:Q45,"NT")</f>
        <v>0</v>
      </c>
      <c r="R62" s="18">
        <f>Q62/COUNTA($A3:$A45)</f>
        <v>0</v>
      </c>
    </row>
    <row r="63" spans="1:19">
      <c r="A63" s="1" t="s">
        <v>17</v>
      </c>
      <c r="B63" s="19">
        <f>COUNTIF(B3:B45,"NTA")</f>
        <v>2</v>
      </c>
      <c r="C63" s="20">
        <f>B63/COUNTA($A3:$A45)</f>
        <v>4.6511627906976744E-2</v>
      </c>
      <c r="E63" s="19">
        <f>COUNTIF(E3:E45,"NTA")</f>
        <v>0</v>
      </c>
      <c r="F63" s="20">
        <f>E63/COUNTA($A3:$A45)</f>
        <v>0</v>
      </c>
      <c r="H63" s="19">
        <f>COUNTIF(H3:H45,"NTA")</f>
        <v>0</v>
      </c>
      <c r="I63" s="20">
        <f>H63/COUNTA($A3:$A45)</f>
        <v>0</v>
      </c>
      <c r="K63" s="19">
        <f>COUNTIF(K3:K45,"NTA")</f>
        <v>0</v>
      </c>
      <c r="L63" s="20">
        <f>K63/COUNTA($A3:$A45)</f>
        <v>0</v>
      </c>
      <c r="N63" s="19">
        <f>COUNTIF(N3:N45,"NTA")</f>
        <v>0</v>
      </c>
      <c r="O63" s="20">
        <f>N63/COUNTA($A3:$A45)</f>
        <v>0</v>
      </c>
      <c r="Q63" s="19">
        <f>COUNTIF(Q3:Q45,"NTA")</f>
        <v>0</v>
      </c>
      <c r="R63" s="20">
        <f>Q63/COUNTA($A3:$A45)</f>
        <v>0</v>
      </c>
    </row>
    <row r="65" spans="2:17">
      <c r="B65" s="21">
        <f>(COUNTIF(B3:B45,"OK")+COUNTIF(B3:B45,"NOK")+COUNTIF(B3:B45,"NT")+COUNTIF(B3:B45,"NTA"))</f>
        <v>39</v>
      </c>
      <c r="E65" s="21">
        <f>(COUNTIF(E3:E45,"OK")+COUNTIF(E3:E45,"NOK")+COUNTIF(E3:E45,"NT")+COUNTIF(E3:E45,"NTA"))</f>
        <v>39</v>
      </c>
      <c r="H65" s="21">
        <f>(COUNTIF(H3:H45,"OK")+COUNTIF(H3:H45,"NOK")+COUNTIF(H3:H45,"NT")+COUNTIF(H3:H45,"NTA"))</f>
        <v>10</v>
      </c>
      <c r="K65" s="21">
        <f>(COUNTIF(K3:K45,"OK")+COUNTIF(K3:K45,"NOK")+COUNTIF(K3:K45,"NT")+COUNTIF(K3:K45,"NTA"))</f>
        <v>7</v>
      </c>
      <c r="N65" s="21">
        <f>(COUNTIF(N3:N45,"OK")+COUNTIF(N3:N45,"NOK")+COUNTIF(N3:N45,"NT")+COUNTIF(N3:N45,"NTA"))</f>
        <v>8</v>
      </c>
      <c r="Q65" s="21">
        <f>(COUNTIF(Q3:Q45,"OK")+COUNTIF(Q3:Q45,"NOK")+COUNTIF(Q3:Q45,"NT")+COUNTIF(Q3:Q45,"NTA"))</f>
        <v>4</v>
      </c>
    </row>
    <row r="66" spans="2:17">
      <c r="B66" s="21">
        <f>COUNTA($A3:$A45)</f>
        <v>43</v>
      </c>
      <c r="E66" s="21">
        <f>COUNTA($A3:$A45)</f>
        <v>43</v>
      </c>
      <c r="H66" s="21">
        <f>COUNTA($A3:$A45)</f>
        <v>43</v>
      </c>
      <c r="K66" s="21">
        <f>COUNTA($A3:$A45)</f>
        <v>43</v>
      </c>
      <c r="N66" s="21">
        <f>COUNTA($A3:$A45)</f>
        <v>43</v>
      </c>
      <c r="Q66" s="21">
        <f>COUNTA($A3:$A45)</f>
        <v>43</v>
      </c>
    </row>
  </sheetData>
  <mergeCells count="12">
    <mergeCell ref="B1:D1"/>
    <mergeCell ref="B58:C58"/>
    <mergeCell ref="E1:G1"/>
    <mergeCell ref="E58:F58"/>
    <mergeCell ref="H1:J1"/>
    <mergeCell ref="H58:I58"/>
    <mergeCell ref="Q1:S1"/>
    <mergeCell ref="Q58:R58"/>
    <mergeCell ref="N1:P1"/>
    <mergeCell ref="N58:O58"/>
    <mergeCell ref="K1:M1"/>
    <mergeCell ref="K58:L58"/>
  </mergeCells>
  <conditionalFormatting sqref="B3:B45">
    <cfRule type="cellIs" dxfId="14" priority="43" stopIfTrue="1" operator="equal">
      <formula>"NTA"</formula>
    </cfRule>
    <cfRule type="cellIs" dxfId="13" priority="44" stopIfTrue="1" operator="equal">
      <formula>"OK"</formula>
    </cfRule>
    <cfRule type="cellIs" dxfId="12" priority="45" stopIfTrue="1" operator="equal">
      <formula>"NOK"</formula>
    </cfRule>
  </conditionalFormatting>
  <conditionalFormatting sqref="A59 B60:C60 E57 H3:H46 F3:F57 H57:I57 J47:J56 E3:E48 K3:K46 K30:L30 K8:L10 K57:L57 M47:M56 L3:L48 I3:I48">
    <cfRule type="cellIs" dxfId="11" priority="38" stopIfTrue="1" operator="equal">
      <formula>"OK"</formula>
    </cfRule>
    <cfRule type="cellIs" dxfId="10" priority="39" stopIfTrue="1" operator="equal">
      <formula>"NOK"</formula>
    </cfRule>
  </conditionalFormatting>
  <conditionalFormatting sqref="M49:M56 J49:J56 E57 H57 H3:H46 I47:I48 F49:F56 E3:E48 K57 K3:K46 L47:L48">
    <cfRule type="cellIs" dxfId="9" priority="35" stopIfTrue="1" operator="equal">
      <formula>"NTA"</formula>
    </cfRule>
    <cfRule type="cellIs" dxfId="8" priority="36" stopIfTrue="1" operator="equal">
      <formula>"NT"</formula>
    </cfRule>
  </conditionalFormatting>
  <conditionalFormatting sqref="N57:O57 P47:P56 N30:O30 N3:N46 O3:O48">
    <cfRule type="cellIs" dxfId="7" priority="7" stopIfTrue="1" operator="equal">
      <formula>"OK"</formula>
    </cfRule>
    <cfRule type="cellIs" dxfId="6" priority="8" stopIfTrue="1" operator="equal">
      <formula>"NOK"</formula>
    </cfRule>
  </conditionalFormatting>
  <conditionalFormatting sqref="P49:P56 N57 O47:O48 N3:N46">
    <cfRule type="cellIs" dxfId="5" priority="5" stopIfTrue="1" operator="equal">
      <formula>"NTA"</formula>
    </cfRule>
    <cfRule type="cellIs" dxfId="4" priority="6" stopIfTrue="1" operator="equal">
      <formula>"NT"</formula>
    </cfRule>
  </conditionalFormatting>
  <conditionalFormatting sqref="Q57:R57 S47:S56 Q31:Q46 R31:R48 Q3:R30">
    <cfRule type="cellIs" dxfId="3" priority="3" stopIfTrue="1" operator="equal">
      <formula>"OK"</formula>
    </cfRule>
    <cfRule type="cellIs" dxfId="2" priority="4" stopIfTrue="1" operator="equal">
      <formula>"NOK"</formula>
    </cfRule>
  </conditionalFormatting>
  <conditionalFormatting sqref="S49:S56 Q57 R47:R48 Q3:Q46">
    <cfRule type="cellIs" dxfId="1" priority="1" stopIfTrue="1" operator="equal">
      <formula>"NTA"</formula>
    </cfRule>
    <cfRule type="cellIs" dxfId="0" priority="2" stopIfTrue="1" operator="equal">
      <formula>"NT"</formula>
    </cfRule>
  </conditionalFormatting>
  <dataValidations count="1">
    <dataValidation type="list" allowBlank="1" showInputMessage="1" showErrorMessage="1" sqref="B3:B45 E3:E45">
      <formula1>$J$31:$J$37</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I54"/>
  <sheetViews>
    <sheetView topLeftCell="A52" zoomScale="70" zoomScaleNormal="70" workbookViewId="0">
      <selection activeCell="G54" sqref="G54"/>
    </sheetView>
  </sheetViews>
  <sheetFormatPr defaultColWidth="9.1796875" defaultRowHeight="14.5" outlineLevelCol="1"/>
  <cols>
    <col min="1" max="1" width="7" style="25" bestFit="1" customWidth="1" outlineLevel="1"/>
    <col min="2" max="2" width="11.1796875" style="25" customWidth="1" outlineLevel="1"/>
    <col min="3" max="3" width="13" style="25" customWidth="1" outlineLevel="1"/>
    <col min="4" max="4" width="11.1796875" style="25" customWidth="1" outlineLevel="1"/>
    <col min="5" max="5" width="12" style="25" customWidth="1" outlineLevel="1"/>
    <col min="6" max="6" width="77.7265625" style="24" customWidth="1"/>
    <col min="7" max="7" width="62" style="24" customWidth="1"/>
    <col min="8" max="8" width="9.1796875" style="25"/>
  </cols>
  <sheetData>
    <row r="1" spans="1:9" ht="29">
      <c r="A1" s="24" t="s">
        <v>149</v>
      </c>
      <c r="B1" s="24" t="s">
        <v>148</v>
      </c>
      <c r="C1" s="25" t="s">
        <v>24</v>
      </c>
      <c r="D1" s="25" t="s">
        <v>32</v>
      </c>
      <c r="E1" s="25" t="s">
        <v>27</v>
      </c>
      <c r="F1" s="24" t="s">
        <v>25</v>
      </c>
      <c r="G1" s="24" t="s">
        <v>26</v>
      </c>
      <c r="H1" s="25" t="s">
        <v>34</v>
      </c>
      <c r="I1" s="25" t="s">
        <v>48</v>
      </c>
    </row>
    <row r="2" spans="1:9" ht="290">
      <c r="A2" s="42">
        <v>1</v>
      </c>
      <c r="B2" s="42">
        <v>1</v>
      </c>
      <c r="C2" s="43" t="s">
        <v>28</v>
      </c>
      <c r="D2" s="42" t="s">
        <v>35</v>
      </c>
      <c r="E2" s="42" t="s">
        <v>29</v>
      </c>
      <c r="F2" s="44" t="s">
        <v>116</v>
      </c>
      <c r="G2" s="44" t="s">
        <v>154</v>
      </c>
      <c r="H2" s="42" t="s">
        <v>110</v>
      </c>
      <c r="I2" s="42" t="s">
        <v>110</v>
      </c>
    </row>
    <row r="3" spans="1:9" ht="275.5">
      <c r="A3" s="42">
        <v>2</v>
      </c>
      <c r="B3" s="42">
        <v>1</v>
      </c>
      <c r="C3" s="45" t="s">
        <v>28</v>
      </c>
      <c r="D3" s="46" t="s">
        <v>33</v>
      </c>
      <c r="E3" s="42" t="s">
        <v>29</v>
      </c>
      <c r="F3" s="44" t="s">
        <v>50</v>
      </c>
      <c r="G3" s="44" t="s">
        <v>117</v>
      </c>
      <c r="H3" s="42" t="s">
        <v>110</v>
      </c>
      <c r="I3" s="42" t="s">
        <v>110</v>
      </c>
    </row>
    <row r="4" spans="1:9" ht="58">
      <c r="A4" s="42">
        <v>3</v>
      </c>
      <c r="B4" s="42">
        <v>1</v>
      </c>
      <c r="C4" s="43" t="s">
        <v>28</v>
      </c>
      <c r="D4" s="42" t="s">
        <v>35</v>
      </c>
      <c r="E4" s="42" t="s">
        <v>29</v>
      </c>
      <c r="F4" s="44" t="s">
        <v>38</v>
      </c>
      <c r="G4" s="44" t="s">
        <v>118</v>
      </c>
      <c r="H4" s="42" t="s">
        <v>110</v>
      </c>
      <c r="I4" s="42" t="s">
        <v>110</v>
      </c>
    </row>
    <row r="5" spans="1:9" ht="72.5">
      <c r="A5" s="42">
        <v>4</v>
      </c>
      <c r="B5" s="42">
        <v>1</v>
      </c>
      <c r="C5" s="45" t="s">
        <v>28</v>
      </c>
      <c r="D5" s="46" t="s">
        <v>35</v>
      </c>
      <c r="E5" s="42" t="s">
        <v>29</v>
      </c>
      <c r="F5" s="44" t="s">
        <v>39</v>
      </c>
      <c r="G5" s="44" t="s">
        <v>119</v>
      </c>
      <c r="H5" s="42" t="s">
        <v>110</v>
      </c>
      <c r="I5" s="42" t="s">
        <v>110</v>
      </c>
    </row>
    <row r="6" spans="1:9" ht="58">
      <c r="A6" s="42">
        <v>5</v>
      </c>
      <c r="B6" s="42"/>
      <c r="C6" s="45" t="s">
        <v>28</v>
      </c>
      <c r="D6" s="46" t="s">
        <v>33</v>
      </c>
      <c r="E6" s="42" t="s">
        <v>29</v>
      </c>
      <c r="F6" s="44" t="s">
        <v>40</v>
      </c>
      <c r="G6" s="44" t="s">
        <v>41</v>
      </c>
      <c r="H6" s="42" t="s">
        <v>37</v>
      </c>
      <c r="I6" s="42" t="s">
        <v>110</v>
      </c>
    </row>
    <row r="7" spans="1:9" ht="145">
      <c r="A7" s="42">
        <v>6</v>
      </c>
      <c r="B7" s="42"/>
      <c r="C7" s="43" t="s">
        <v>28</v>
      </c>
      <c r="D7" s="42" t="s">
        <v>33</v>
      </c>
      <c r="E7" s="42" t="s">
        <v>29</v>
      </c>
      <c r="F7" s="44" t="s">
        <v>42</v>
      </c>
      <c r="G7" s="44" t="s">
        <v>44</v>
      </c>
      <c r="H7" s="42" t="s">
        <v>37</v>
      </c>
      <c r="I7" s="42" t="s">
        <v>110</v>
      </c>
    </row>
    <row r="8" spans="1:9" ht="174">
      <c r="A8" s="42">
        <v>7</v>
      </c>
      <c r="B8" s="42">
        <v>1</v>
      </c>
      <c r="C8" s="43">
        <v>41847</v>
      </c>
      <c r="D8" s="42" t="s">
        <v>33</v>
      </c>
      <c r="E8" s="42" t="s">
        <v>133</v>
      </c>
      <c r="F8" s="44" t="s">
        <v>138</v>
      </c>
      <c r="G8" s="44" t="s">
        <v>156</v>
      </c>
      <c r="H8" s="42" t="s">
        <v>110</v>
      </c>
      <c r="I8" s="42" t="s">
        <v>110</v>
      </c>
    </row>
    <row r="9" spans="1:9">
      <c r="A9" s="42">
        <v>8</v>
      </c>
      <c r="B9" s="42"/>
      <c r="C9" s="45">
        <v>41759</v>
      </c>
      <c r="D9" s="46" t="s">
        <v>33</v>
      </c>
      <c r="E9" s="42" t="s">
        <v>29</v>
      </c>
      <c r="F9" s="44" t="s">
        <v>36</v>
      </c>
      <c r="G9" s="44" t="s">
        <v>49</v>
      </c>
      <c r="H9" s="42" t="s">
        <v>37</v>
      </c>
      <c r="I9" s="42" t="s">
        <v>110</v>
      </c>
    </row>
    <row r="10" spans="1:9" ht="29">
      <c r="A10" s="42">
        <v>9</v>
      </c>
      <c r="B10" s="42">
        <v>4</v>
      </c>
      <c r="C10" s="43">
        <v>41767</v>
      </c>
      <c r="D10" s="42" t="s">
        <v>33</v>
      </c>
      <c r="E10" s="42" t="s">
        <v>31</v>
      </c>
      <c r="F10" s="44" t="s">
        <v>30</v>
      </c>
      <c r="G10" s="44" t="s">
        <v>108</v>
      </c>
      <c r="H10" s="42" t="s">
        <v>110</v>
      </c>
      <c r="I10" s="42" t="s">
        <v>110</v>
      </c>
    </row>
    <row r="11" spans="1:9" ht="58">
      <c r="A11" s="42">
        <v>10</v>
      </c>
      <c r="B11" s="42"/>
      <c r="C11" s="43">
        <v>41759</v>
      </c>
      <c r="D11" s="42" t="s">
        <v>33</v>
      </c>
      <c r="E11" s="42" t="s">
        <v>29</v>
      </c>
      <c r="F11" s="44" t="s">
        <v>111</v>
      </c>
      <c r="G11" s="44" t="s">
        <v>115</v>
      </c>
      <c r="H11" s="42" t="s">
        <v>110</v>
      </c>
      <c r="I11" s="42" t="s">
        <v>110</v>
      </c>
    </row>
    <row r="12" spans="1:9" ht="58">
      <c r="A12" s="42">
        <v>11</v>
      </c>
      <c r="B12" s="42">
        <v>2</v>
      </c>
      <c r="C12" s="43">
        <v>41759</v>
      </c>
      <c r="D12" s="42" t="s">
        <v>33</v>
      </c>
      <c r="E12" s="42" t="s">
        <v>29</v>
      </c>
      <c r="F12" s="44" t="s">
        <v>175</v>
      </c>
      <c r="G12" s="44" t="s">
        <v>173</v>
      </c>
      <c r="H12" s="42" t="s">
        <v>110</v>
      </c>
      <c r="I12" s="42" t="s">
        <v>110</v>
      </c>
    </row>
    <row r="13" spans="1:9">
      <c r="A13" s="42">
        <v>12</v>
      </c>
      <c r="B13" s="42">
        <v>2</v>
      </c>
      <c r="C13" s="45">
        <v>41766</v>
      </c>
      <c r="D13" s="46" t="s">
        <v>33</v>
      </c>
      <c r="E13" s="42" t="s">
        <v>31</v>
      </c>
      <c r="F13" s="44" t="s">
        <v>46</v>
      </c>
      <c r="G13" s="44" t="s">
        <v>114</v>
      </c>
      <c r="H13" s="42" t="s">
        <v>110</v>
      </c>
      <c r="I13" s="42" t="s">
        <v>110</v>
      </c>
    </row>
    <row r="14" spans="1:9">
      <c r="A14" s="42">
        <v>13</v>
      </c>
      <c r="B14" s="42">
        <v>2</v>
      </c>
      <c r="C14" s="45">
        <v>41773</v>
      </c>
      <c r="D14" s="46" t="s">
        <v>33</v>
      </c>
      <c r="E14" s="42" t="s">
        <v>29</v>
      </c>
      <c r="F14" s="44" t="s">
        <v>47</v>
      </c>
      <c r="G14" s="44"/>
      <c r="H14" s="42" t="s">
        <v>110</v>
      </c>
      <c r="I14" s="42" t="s">
        <v>110</v>
      </c>
    </row>
    <row r="15" spans="1:9" ht="362.5">
      <c r="A15" s="42">
        <v>14</v>
      </c>
      <c r="B15" s="42">
        <v>1</v>
      </c>
      <c r="C15" s="43">
        <v>41780</v>
      </c>
      <c r="D15" s="42" t="s">
        <v>33</v>
      </c>
      <c r="E15" s="42" t="s">
        <v>29</v>
      </c>
      <c r="F15" s="44" t="s">
        <v>107</v>
      </c>
      <c r="G15" s="44" t="s">
        <v>112</v>
      </c>
      <c r="H15" s="42" t="s">
        <v>110</v>
      </c>
      <c r="I15" s="42" t="s">
        <v>110</v>
      </c>
    </row>
    <row r="16" spans="1:9" ht="58">
      <c r="A16" s="42">
        <v>15</v>
      </c>
      <c r="B16" s="42">
        <v>2</v>
      </c>
      <c r="C16" s="45">
        <v>41852</v>
      </c>
      <c r="D16" s="46" t="s">
        <v>35</v>
      </c>
      <c r="E16" s="42" t="s">
        <v>133</v>
      </c>
      <c r="F16" s="44" t="s">
        <v>135</v>
      </c>
      <c r="G16" s="44" t="s">
        <v>153</v>
      </c>
      <c r="H16" s="42" t="s">
        <v>110</v>
      </c>
      <c r="I16" s="42" t="s">
        <v>110</v>
      </c>
    </row>
    <row r="17" spans="1:9" ht="29">
      <c r="A17" s="42">
        <v>16</v>
      </c>
      <c r="B17" s="42"/>
      <c r="C17" s="45"/>
      <c r="D17" s="46"/>
      <c r="E17" s="42" t="s">
        <v>29</v>
      </c>
      <c r="F17" s="44" t="s">
        <v>121</v>
      </c>
      <c r="G17" s="44" t="s">
        <v>122</v>
      </c>
      <c r="H17" s="42" t="s">
        <v>110</v>
      </c>
      <c r="I17" s="42" t="s">
        <v>110</v>
      </c>
    </row>
    <row r="18" spans="1:9" ht="29">
      <c r="A18" s="42">
        <v>17</v>
      </c>
      <c r="B18" s="42">
        <v>1</v>
      </c>
      <c r="C18" s="43">
        <v>41813</v>
      </c>
      <c r="D18" s="42" t="s">
        <v>35</v>
      </c>
      <c r="E18" s="42" t="s">
        <v>31</v>
      </c>
      <c r="F18" s="44" t="s">
        <v>124</v>
      </c>
      <c r="G18" s="44" t="s">
        <v>125</v>
      </c>
      <c r="H18" s="42" t="s">
        <v>110</v>
      </c>
      <c r="I18" s="42" t="s">
        <v>110</v>
      </c>
    </row>
    <row r="19" spans="1:9" ht="58">
      <c r="A19" s="42">
        <v>18</v>
      </c>
      <c r="B19" s="42">
        <v>1</v>
      </c>
      <c r="C19" s="45">
        <v>41832</v>
      </c>
      <c r="D19" s="46" t="s">
        <v>35</v>
      </c>
      <c r="E19" s="42" t="s">
        <v>29</v>
      </c>
      <c r="F19" s="44" t="s">
        <v>129</v>
      </c>
      <c r="G19" s="44" t="s">
        <v>130</v>
      </c>
      <c r="H19" s="42" t="s">
        <v>110</v>
      </c>
      <c r="I19" s="42" t="s">
        <v>110</v>
      </c>
    </row>
    <row r="20" spans="1:9" ht="101.5">
      <c r="A20" s="42">
        <v>19</v>
      </c>
      <c r="B20" s="42">
        <v>1</v>
      </c>
      <c r="C20" s="45">
        <v>41844</v>
      </c>
      <c r="D20" s="46" t="s">
        <v>33</v>
      </c>
      <c r="E20" s="42" t="s">
        <v>29</v>
      </c>
      <c r="F20" s="44" t="s">
        <v>131</v>
      </c>
      <c r="G20" s="44" t="s">
        <v>132</v>
      </c>
      <c r="H20" s="42" t="s">
        <v>110</v>
      </c>
      <c r="I20" s="42" t="s">
        <v>110</v>
      </c>
    </row>
    <row r="21" spans="1:9" ht="43.5">
      <c r="A21" s="42">
        <v>20</v>
      </c>
      <c r="B21" s="42">
        <v>2</v>
      </c>
      <c r="C21" s="43">
        <v>41852</v>
      </c>
      <c r="D21" s="42" t="s">
        <v>35</v>
      </c>
      <c r="E21" s="42" t="s">
        <v>133</v>
      </c>
      <c r="F21" s="44" t="s">
        <v>140</v>
      </c>
      <c r="G21" s="44" t="s">
        <v>139</v>
      </c>
      <c r="H21" s="42" t="s">
        <v>110</v>
      </c>
      <c r="I21" s="42" t="s">
        <v>110</v>
      </c>
    </row>
    <row r="22" spans="1:9" ht="29">
      <c r="A22" s="42">
        <v>21</v>
      </c>
      <c r="B22" s="42">
        <v>2</v>
      </c>
      <c r="C22" s="45">
        <v>41792</v>
      </c>
      <c r="D22" s="46" t="s">
        <v>33</v>
      </c>
      <c r="E22" s="42" t="s">
        <v>29</v>
      </c>
      <c r="F22" s="44" t="s">
        <v>55</v>
      </c>
      <c r="G22" s="44" t="s">
        <v>200</v>
      </c>
      <c r="H22" s="42" t="s">
        <v>37</v>
      </c>
      <c r="I22" s="42" t="s">
        <v>110</v>
      </c>
    </row>
    <row r="23" spans="1:9" ht="203">
      <c r="A23" s="42">
        <v>22</v>
      </c>
      <c r="B23" s="42">
        <v>2</v>
      </c>
      <c r="C23" s="43" t="s">
        <v>28</v>
      </c>
      <c r="D23" s="42" t="s">
        <v>33</v>
      </c>
      <c r="E23" s="42" t="s">
        <v>29</v>
      </c>
      <c r="F23" s="44" t="s">
        <v>43</v>
      </c>
      <c r="G23" s="44" t="s">
        <v>45</v>
      </c>
      <c r="H23" s="42" t="s">
        <v>37</v>
      </c>
      <c r="I23" s="42" t="s">
        <v>110</v>
      </c>
    </row>
    <row r="24" spans="1:9" ht="43.5">
      <c r="A24" s="42">
        <v>23</v>
      </c>
      <c r="B24" s="42">
        <v>2</v>
      </c>
      <c r="C24" s="45">
        <v>41847</v>
      </c>
      <c r="D24" s="46" t="s">
        <v>33</v>
      </c>
      <c r="E24" s="42" t="s">
        <v>133</v>
      </c>
      <c r="F24" s="44" t="s">
        <v>137</v>
      </c>
      <c r="G24" s="44" t="s">
        <v>139</v>
      </c>
      <c r="H24" s="42" t="s">
        <v>110</v>
      </c>
      <c r="I24" s="42" t="s">
        <v>110</v>
      </c>
    </row>
    <row r="25" spans="1:9">
      <c r="A25" s="42">
        <v>24</v>
      </c>
      <c r="B25" s="42">
        <v>3</v>
      </c>
      <c r="C25" s="43">
        <v>41851</v>
      </c>
      <c r="D25" s="42" t="s">
        <v>35</v>
      </c>
      <c r="E25" s="42" t="s">
        <v>133</v>
      </c>
      <c r="F25" s="44" t="s">
        <v>134</v>
      </c>
      <c r="G25" s="44" t="s">
        <v>139</v>
      </c>
      <c r="H25" s="42" t="s">
        <v>110</v>
      </c>
      <c r="I25" s="42" t="s">
        <v>110</v>
      </c>
    </row>
    <row r="26" spans="1:9">
      <c r="A26" s="42">
        <v>25</v>
      </c>
      <c r="B26" s="42">
        <v>3</v>
      </c>
      <c r="C26" s="45">
        <v>41852</v>
      </c>
      <c r="D26" s="46" t="s">
        <v>35</v>
      </c>
      <c r="E26" s="42" t="s">
        <v>133</v>
      </c>
      <c r="F26" s="44" t="s">
        <v>136</v>
      </c>
      <c r="G26" s="44" t="s">
        <v>167</v>
      </c>
      <c r="H26" s="42" t="s">
        <v>37</v>
      </c>
      <c r="I26" s="42" t="s">
        <v>110</v>
      </c>
    </row>
    <row r="27" spans="1:9" ht="145">
      <c r="A27" s="42">
        <v>26</v>
      </c>
      <c r="B27" s="42">
        <v>3</v>
      </c>
      <c r="C27" s="43">
        <v>41843</v>
      </c>
      <c r="D27" s="42" t="s">
        <v>35</v>
      </c>
      <c r="E27" s="42" t="s">
        <v>29</v>
      </c>
      <c r="F27" s="44" t="s">
        <v>278</v>
      </c>
      <c r="G27" s="44" t="s">
        <v>279</v>
      </c>
      <c r="H27" s="42" t="s">
        <v>110</v>
      </c>
      <c r="I27" s="42" t="s">
        <v>110</v>
      </c>
    </row>
    <row r="28" spans="1:9" ht="43.5">
      <c r="A28" s="42">
        <v>27</v>
      </c>
      <c r="B28" s="42">
        <v>1</v>
      </c>
      <c r="C28" s="45">
        <v>41852</v>
      </c>
      <c r="D28" s="42" t="s">
        <v>35</v>
      </c>
      <c r="E28" s="42" t="s">
        <v>133</v>
      </c>
      <c r="F28" s="44" t="s">
        <v>150</v>
      </c>
      <c r="G28" s="44" t="s">
        <v>139</v>
      </c>
      <c r="H28" s="42" t="s">
        <v>110</v>
      </c>
      <c r="I28" s="42" t="s">
        <v>110</v>
      </c>
    </row>
    <row r="29" spans="1:9" ht="145">
      <c r="A29" s="41">
        <v>28</v>
      </c>
      <c r="B29" s="42">
        <v>1</v>
      </c>
      <c r="C29" s="45">
        <v>41868</v>
      </c>
      <c r="D29" s="46" t="s">
        <v>35</v>
      </c>
      <c r="E29" s="42" t="s">
        <v>29</v>
      </c>
      <c r="F29" s="44" t="s">
        <v>151</v>
      </c>
      <c r="G29" s="44" t="s">
        <v>165</v>
      </c>
      <c r="H29" s="42" t="s">
        <v>110</v>
      </c>
      <c r="I29" s="42" t="s">
        <v>110</v>
      </c>
    </row>
    <row r="30" spans="1:9" ht="29">
      <c r="A30" s="41">
        <v>29</v>
      </c>
      <c r="B30" s="42">
        <v>1</v>
      </c>
      <c r="C30" s="45">
        <v>41852</v>
      </c>
      <c r="D30" s="42" t="s">
        <v>35</v>
      </c>
      <c r="E30" s="42" t="s">
        <v>133</v>
      </c>
      <c r="F30" s="44" t="s">
        <v>158</v>
      </c>
      <c r="G30" s="44" t="s">
        <v>159</v>
      </c>
      <c r="H30" s="42" t="s">
        <v>110</v>
      </c>
      <c r="I30" s="42" t="s">
        <v>110</v>
      </c>
    </row>
    <row r="31" spans="1:9" ht="43.5">
      <c r="A31" s="41">
        <v>30</v>
      </c>
      <c r="B31" s="42">
        <v>3</v>
      </c>
      <c r="C31" s="45">
        <v>41876</v>
      </c>
      <c r="D31" s="46" t="s">
        <v>33</v>
      </c>
      <c r="E31" s="42" t="s">
        <v>29</v>
      </c>
      <c r="F31" s="44" t="s">
        <v>166</v>
      </c>
      <c r="G31" s="44" t="s">
        <v>183</v>
      </c>
      <c r="H31" s="42" t="s">
        <v>110</v>
      </c>
      <c r="I31" s="42" t="s">
        <v>110</v>
      </c>
    </row>
    <row r="32" spans="1:9" ht="145">
      <c r="A32" s="41">
        <v>31</v>
      </c>
      <c r="B32" s="42">
        <v>1</v>
      </c>
      <c r="C32" s="45">
        <v>41876</v>
      </c>
      <c r="D32" s="42" t="s">
        <v>35</v>
      </c>
      <c r="E32" s="42" t="s">
        <v>29</v>
      </c>
      <c r="F32" s="44" t="s">
        <v>168</v>
      </c>
      <c r="G32" s="44" t="s">
        <v>169</v>
      </c>
      <c r="H32" s="42" t="s">
        <v>110</v>
      </c>
      <c r="I32" s="42" t="s">
        <v>110</v>
      </c>
    </row>
    <row r="33" spans="1:9" ht="72.5">
      <c r="A33" s="41">
        <v>32</v>
      </c>
      <c r="B33" s="42">
        <v>1</v>
      </c>
      <c r="C33" s="45">
        <v>41879</v>
      </c>
      <c r="D33" s="46" t="s">
        <v>33</v>
      </c>
      <c r="E33" s="42" t="s">
        <v>29</v>
      </c>
      <c r="F33" s="44" t="s">
        <v>176</v>
      </c>
      <c r="G33" s="44" t="s">
        <v>194</v>
      </c>
      <c r="H33" s="42" t="s">
        <v>110</v>
      </c>
      <c r="I33" s="42" t="s">
        <v>110</v>
      </c>
    </row>
    <row r="34" spans="1:9" ht="87">
      <c r="A34" s="41">
        <v>33</v>
      </c>
      <c r="B34" s="42">
        <v>2</v>
      </c>
      <c r="C34" s="45">
        <v>41879</v>
      </c>
      <c r="D34" s="46" t="s">
        <v>33</v>
      </c>
      <c r="E34" s="42" t="s">
        <v>29</v>
      </c>
      <c r="F34" s="44" t="s">
        <v>177</v>
      </c>
      <c r="G34" s="44" t="s">
        <v>195</v>
      </c>
      <c r="H34" s="42" t="s">
        <v>37</v>
      </c>
      <c r="I34" s="42" t="s">
        <v>110</v>
      </c>
    </row>
    <row r="35" spans="1:9" ht="159.5">
      <c r="A35" s="41">
        <v>34</v>
      </c>
      <c r="B35" s="42">
        <v>1</v>
      </c>
      <c r="C35" s="45">
        <v>41878</v>
      </c>
      <c r="D35" s="46" t="s">
        <v>35</v>
      </c>
      <c r="E35" s="42" t="s">
        <v>133</v>
      </c>
      <c r="F35" s="44" t="s">
        <v>178</v>
      </c>
      <c r="G35" s="44" t="s">
        <v>187</v>
      </c>
      <c r="H35" s="42" t="s">
        <v>110</v>
      </c>
      <c r="I35" s="42" t="s">
        <v>110</v>
      </c>
    </row>
    <row r="36" spans="1:9" ht="101.5">
      <c r="A36" s="41">
        <v>35</v>
      </c>
      <c r="B36" s="42">
        <v>1</v>
      </c>
      <c r="C36" s="45">
        <v>41878</v>
      </c>
      <c r="D36" s="46" t="s">
        <v>35</v>
      </c>
      <c r="E36" s="42" t="s">
        <v>133</v>
      </c>
      <c r="F36" s="44" t="s">
        <v>179</v>
      </c>
      <c r="G36" s="44" t="s">
        <v>203</v>
      </c>
      <c r="H36" s="42" t="s">
        <v>110</v>
      </c>
      <c r="I36" s="42" t="s">
        <v>110</v>
      </c>
    </row>
    <row r="37" spans="1:9" ht="101.5">
      <c r="A37" s="41">
        <v>36</v>
      </c>
      <c r="B37" s="42">
        <v>1</v>
      </c>
      <c r="C37" s="45">
        <v>41883</v>
      </c>
      <c r="D37" s="46" t="s">
        <v>33</v>
      </c>
      <c r="E37" s="42" t="s">
        <v>29</v>
      </c>
      <c r="F37" s="44" t="s">
        <v>180</v>
      </c>
      <c r="G37" s="44" t="s">
        <v>203</v>
      </c>
      <c r="H37" s="42" t="s">
        <v>110</v>
      </c>
      <c r="I37" s="42" t="s">
        <v>110</v>
      </c>
    </row>
    <row r="38" spans="1:9" ht="29">
      <c r="A38" s="41">
        <v>37</v>
      </c>
      <c r="B38" s="42">
        <v>2</v>
      </c>
      <c r="C38" s="45">
        <v>41883</v>
      </c>
      <c r="D38" s="46" t="s">
        <v>33</v>
      </c>
      <c r="E38" s="42" t="s">
        <v>29</v>
      </c>
      <c r="F38" s="44" t="s">
        <v>181</v>
      </c>
      <c r="G38" s="44" t="s">
        <v>201</v>
      </c>
      <c r="H38" s="42" t="s">
        <v>110</v>
      </c>
      <c r="I38" s="42" t="s">
        <v>110</v>
      </c>
    </row>
    <row r="39" spans="1:9" ht="58">
      <c r="A39" s="41">
        <v>38</v>
      </c>
      <c r="B39" s="42">
        <v>1</v>
      </c>
      <c r="C39" s="45">
        <v>41883</v>
      </c>
      <c r="D39" s="46" t="s">
        <v>33</v>
      </c>
      <c r="E39" s="42" t="s">
        <v>29</v>
      </c>
      <c r="F39" s="44" t="s">
        <v>182</v>
      </c>
      <c r="G39" s="44" t="s">
        <v>193</v>
      </c>
      <c r="H39" s="42" t="s">
        <v>110</v>
      </c>
      <c r="I39" s="42" t="s">
        <v>110</v>
      </c>
    </row>
    <row r="40" spans="1:9" ht="232">
      <c r="A40" s="41">
        <v>39</v>
      </c>
      <c r="B40" s="42">
        <v>3</v>
      </c>
      <c r="C40" s="45">
        <v>41884</v>
      </c>
      <c r="D40" s="46" t="s">
        <v>33</v>
      </c>
      <c r="E40" s="42" t="s">
        <v>133</v>
      </c>
      <c r="F40" s="44" t="s">
        <v>184</v>
      </c>
      <c r="G40" s="44" t="s">
        <v>199</v>
      </c>
      <c r="H40" s="42" t="s">
        <v>37</v>
      </c>
      <c r="I40" s="42" t="s">
        <v>110</v>
      </c>
    </row>
    <row r="41" spans="1:9" ht="87">
      <c r="A41" s="41">
        <v>40</v>
      </c>
      <c r="B41" s="42">
        <v>1</v>
      </c>
      <c r="C41" s="45">
        <v>41891</v>
      </c>
      <c r="D41" s="46" t="s">
        <v>35</v>
      </c>
      <c r="E41" s="42" t="s">
        <v>133</v>
      </c>
      <c r="F41" s="44" t="s">
        <v>207</v>
      </c>
      <c r="G41" s="44" t="s">
        <v>220</v>
      </c>
      <c r="H41" s="42" t="s">
        <v>110</v>
      </c>
      <c r="I41" s="42" t="s">
        <v>110</v>
      </c>
    </row>
    <row r="42" spans="1:9" ht="188.5">
      <c r="A42" s="41">
        <v>41</v>
      </c>
      <c r="B42" s="42">
        <v>3</v>
      </c>
      <c r="C42" s="45">
        <v>41892</v>
      </c>
      <c r="D42" s="46" t="s">
        <v>33</v>
      </c>
      <c r="E42" s="42" t="s">
        <v>31</v>
      </c>
      <c r="F42" s="44" t="s">
        <v>208</v>
      </c>
      <c r="G42" s="44"/>
      <c r="H42" s="42"/>
      <c r="I42" s="42"/>
    </row>
    <row r="43" spans="1:9" ht="72.5">
      <c r="A43" s="41">
        <v>42</v>
      </c>
      <c r="B43" s="42">
        <v>1</v>
      </c>
      <c r="C43" s="45">
        <v>41896</v>
      </c>
      <c r="D43" s="46" t="s">
        <v>33</v>
      </c>
      <c r="E43" s="42" t="s">
        <v>209</v>
      </c>
      <c r="F43" s="44" t="s">
        <v>211</v>
      </c>
      <c r="G43" s="44" t="s">
        <v>221</v>
      </c>
      <c r="H43" s="42" t="s">
        <v>110</v>
      </c>
      <c r="I43" s="42" t="s">
        <v>110</v>
      </c>
    </row>
    <row r="44" spans="1:9" ht="58">
      <c r="A44" s="41">
        <v>43</v>
      </c>
      <c r="B44" s="42">
        <v>2</v>
      </c>
      <c r="C44" s="45">
        <v>41893</v>
      </c>
      <c r="D44" s="46" t="s">
        <v>33</v>
      </c>
      <c r="E44" s="42" t="s">
        <v>29</v>
      </c>
      <c r="F44" s="44" t="s">
        <v>210</v>
      </c>
      <c r="G44" s="44" t="s">
        <v>222</v>
      </c>
      <c r="H44" s="42" t="s">
        <v>110</v>
      </c>
      <c r="I44" s="42" t="s">
        <v>110</v>
      </c>
    </row>
    <row r="45" spans="1:9" ht="159.5">
      <c r="A45" s="41">
        <v>44</v>
      </c>
      <c r="B45" s="42">
        <v>1</v>
      </c>
      <c r="C45" s="45">
        <v>41899</v>
      </c>
      <c r="D45" s="46" t="s">
        <v>33</v>
      </c>
      <c r="E45" s="42" t="s">
        <v>29</v>
      </c>
      <c r="F45" s="44" t="s">
        <v>213</v>
      </c>
      <c r="G45" s="44" t="s">
        <v>214</v>
      </c>
      <c r="H45" s="42" t="s">
        <v>110</v>
      </c>
      <c r="I45" s="42" t="s">
        <v>110</v>
      </c>
    </row>
    <row r="46" spans="1:9" ht="29">
      <c r="A46" s="41">
        <v>45</v>
      </c>
      <c r="B46" s="42">
        <v>1</v>
      </c>
      <c r="C46" s="45">
        <v>41836</v>
      </c>
      <c r="D46" s="46" t="s">
        <v>35</v>
      </c>
      <c r="E46" s="42" t="s">
        <v>29</v>
      </c>
      <c r="F46" s="44" t="s">
        <v>212</v>
      </c>
      <c r="G46" s="44" t="s">
        <v>215</v>
      </c>
      <c r="H46" s="42"/>
      <c r="I46" s="42"/>
    </row>
    <row r="47" spans="1:9" ht="159.5">
      <c r="A47" s="41">
        <v>46</v>
      </c>
      <c r="B47" s="42">
        <v>3</v>
      </c>
      <c r="C47" s="45">
        <v>42211</v>
      </c>
      <c r="D47" s="46" t="s">
        <v>35</v>
      </c>
      <c r="E47" s="42" t="s">
        <v>29</v>
      </c>
      <c r="F47" s="44" t="s">
        <v>231</v>
      </c>
      <c r="G47" s="44" t="s">
        <v>273</v>
      </c>
      <c r="H47" s="42" t="s">
        <v>37</v>
      </c>
      <c r="I47" s="42"/>
    </row>
    <row r="48" spans="1:9" ht="116">
      <c r="A48" s="41">
        <v>47</v>
      </c>
      <c r="B48" s="42">
        <v>1</v>
      </c>
      <c r="C48" s="45">
        <v>42211</v>
      </c>
      <c r="D48" s="46" t="s">
        <v>33</v>
      </c>
      <c r="E48" s="42" t="s">
        <v>31</v>
      </c>
      <c r="F48" s="44" t="s">
        <v>232</v>
      </c>
      <c r="G48" s="44" t="s">
        <v>274</v>
      </c>
      <c r="H48" s="42" t="s">
        <v>110</v>
      </c>
      <c r="I48" s="42" t="s">
        <v>110</v>
      </c>
    </row>
    <row r="49" spans="1:9" ht="87">
      <c r="A49" s="41">
        <v>48</v>
      </c>
      <c r="B49" s="42">
        <v>2</v>
      </c>
      <c r="C49" s="45">
        <v>42211</v>
      </c>
      <c r="D49" s="46" t="s">
        <v>33</v>
      </c>
      <c r="E49" s="42" t="s">
        <v>233</v>
      </c>
      <c r="F49" s="44" t="s">
        <v>234</v>
      </c>
      <c r="G49" s="44" t="s">
        <v>243</v>
      </c>
      <c r="H49" s="42" t="s">
        <v>110</v>
      </c>
      <c r="I49" s="42" t="s">
        <v>110</v>
      </c>
    </row>
    <row r="50" spans="1:9" ht="159.5">
      <c r="A50" s="41">
        <v>49</v>
      </c>
      <c r="B50" s="42">
        <v>1</v>
      </c>
      <c r="C50" s="45">
        <v>41961</v>
      </c>
      <c r="D50" s="46" t="s">
        <v>35</v>
      </c>
      <c r="E50" s="42" t="s">
        <v>29</v>
      </c>
      <c r="F50" s="44" t="s">
        <v>235</v>
      </c>
      <c r="G50" s="44" t="s">
        <v>236</v>
      </c>
      <c r="H50" s="42"/>
      <c r="I50" s="42"/>
    </row>
    <row r="51" spans="1:9" ht="29">
      <c r="A51" s="41">
        <v>50</v>
      </c>
      <c r="B51" s="42">
        <v>1</v>
      </c>
      <c r="C51" s="45">
        <v>41971</v>
      </c>
      <c r="D51" s="46" t="s">
        <v>33</v>
      </c>
      <c r="E51" s="42" t="s">
        <v>29</v>
      </c>
      <c r="F51" s="44" t="s">
        <v>237</v>
      </c>
      <c r="G51" s="44" t="s">
        <v>245</v>
      </c>
      <c r="H51" s="42" t="s">
        <v>110</v>
      </c>
      <c r="I51" s="42" t="s">
        <v>110</v>
      </c>
    </row>
    <row r="52" spans="1:9" ht="43.5">
      <c r="A52" s="41">
        <v>51</v>
      </c>
      <c r="B52" s="42">
        <v>1</v>
      </c>
      <c r="C52" s="45">
        <v>42212</v>
      </c>
      <c r="D52" s="46" t="s">
        <v>35</v>
      </c>
      <c r="E52" s="42" t="s">
        <v>238</v>
      </c>
      <c r="F52" s="44" t="s">
        <v>239</v>
      </c>
      <c r="G52" s="44" t="s">
        <v>240</v>
      </c>
      <c r="H52" s="42" t="s">
        <v>110</v>
      </c>
      <c r="I52" s="42" t="s">
        <v>110</v>
      </c>
    </row>
    <row r="53" spans="1:9" ht="43.5">
      <c r="A53" s="41">
        <v>52</v>
      </c>
      <c r="B53" s="42">
        <v>1</v>
      </c>
      <c r="C53" s="45">
        <v>42288</v>
      </c>
      <c r="D53" s="46" t="s">
        <v>33</v>
      </c>
      <c r="E53" s="42" t="s">
        <v>283</v>
      </c>
      <c r="F53" s="44" t="s">
        <v>284</v>
      </c>
      <c r="G53" s="44" t="s">
        <v>285</v>
      </c>
      <c r="H53" s="42"/>
      <c r="I53" s="42"/>
    </row>
    <row r="54" spans="1:9">
      <c r="A54" s="41">
        <v>53</v>
      </c>
      <c r="B54" s="42"/>
      <c r="C54" s="45"/>
      <c r="D54" s="46"/>
      <c r="E54" s="42"/>
      <c r="F54" s="44"/>
      <c r="G54" s="44"/>
      <c r="H54" s="42"/>
      <c r="I54" s="42"/>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dimension ref="A2:I20"/>
  <sheetViews>
    <sheetView workbookViewId="0">
      <selection activeCell="B11" sqref="B11"/>
    </sheetView>
  </sheetViews>
  <sheetFormatPr defaultColWidth="9.1796875" defaultRowHeight="14.5"/>
  <cols>
    <col min="1" max="1" width="13.26953125" bestFit="1" customWidth="1"/>
    <col min="2" max="2" width="61.26953125" customWidth="1"/>
    <col min="3" max="3" width="10.453125" bestFit="1" customWidth="1"/>
    <col min="4" max="4" width="11.81640625" bestFit="1" customWidth="1"/>
    <col min="5" max="5" width="14" style="9" customWidth="1"/>
    <col min="6" max="6" width="9.1796875" style="9"/>
    <col min="7" max="7" width="17.1796875" style="9" customWidth="1"/>
    <col min="8" max="8" width="17.26953125" style="9" bestFit="1" customWidth="1"/>
    <col min="9" max="9" width="16.54296875" style="9" customWidth="1"/>
  </cols>
  <sheetData>
    <row r="2" spans="1:9">
      <c r="A2" t="s">
        <v>56</v>
      </c>
      <c r="B2" t="s">
        <v>60</v>
      </c>
      <c r="C2" t="s">
        <v>66</v>
      </c>
      <c r="E2" s="9" t="s">
        <v>61</v>
      </c>
      <c r="F2" s="9" t="s">
        <v>62</v>
      </c>
      <c r="G2" s="9" t="s">
        <v>63</v>
      </c>
      <c r="H2" s="9" t="s">
        <v>64</v>
      </c>
      <c r="I2" s="9" t="s">
        <v>65</v>
      </c>
    </row>
    <row r="3" spans="1:9" ht="29">
      <c r="A3" t="s">
        <v>57</v>
      </c>
      <c r="B3" t="s">
        <v>88</v>
      </c>
      <c r="C3" s="35" t="s">
        <v>89</v>
      </c>
      <c r="E3" s="9" t="s">
        <v>81</v>
      </c>
      <c r="F3" s="32" t="s">
        <v>82</v>
      </c>
      <c r="G3" s="34" t="s">
        <v>85</v>
      </c>
      <c r="H3" s="34" t="s">
        <v>84</v>
      </c>
      <c r="I3" s="31" t="s">
        <v>83</v>
      </c>
    </row>
    <row r="4" spans="1:9">
      <c r="A4" s="29" t="s">
        <v>58</v>
      </c>
      <c r="B4" s="9" t="s">
        <v>67</v>
      </c>
      <c r="C4" s="32" t="s">
        <v>87</v>
      </c>
    </row>
    <row r="5" spans="1:9">
      <c r="A5" s="28"/>
      <c r="B5" s="9" t="s">
        <v>68</v>
      </c>
      <c r="C5" s="27" t="s">
        <v>86</v>
      </c>
    </row>
    <row r="6" spans="1:9">
      <c r="A6" s="28"/>
      <c r="B6" s="9" t="s">
        <v>69</v>
      </c>
      <c r="C6" s="32" t="s">
        <v>87</v>
      </c>
    </row>
    <row r="7" spans="1:9">
      <c r="A7" s="28"/>
      <c r="B7" s="9" t="s">
        <v>70</v>
      </c>
      <c r="C7" s="32" t="s">
        <v>87</v>
      </c>
    </row>
    <row r="8" spans="1:9">
      <c r="A8" s="28"/>
      <c r="B8" s="9" t="s">
        <v>71</v>
      </c>
      <c r="C8" s="32" t="s">
        <v>87</v>
      </c>
    </row>
    <row r="9" spans="1:9">
      <c r="A9" s="28"/>
      <c r="B9" s="9" t="s">
        <v>72</v>
      </c>
      <c r="C9" s="32" t="s">
        <v>87</v>
      </c>
    </row>
    <row r="10" spans="1:9">
      <c r="A10" s="28"/>
      <c r="B10" s="9" t="s">
        <v>96</v>
      </c>
      <c r="C10" s="32" t="s">
        <v>87</v>
      </c>
    </row>
    <row r="11" spans="1:9">
      <c r="A11" s="28"/>
      <c r="B11" s="9" t="s">
        <v>92</v>
      </c>
      <c r="C11" s="32" t="s">
        <v>87</v>
      </c>
    </row>
    <row r="12" spans="1:9">
      <c r="A12" s="28"/>
      <c r="B12" s="9" t="s">
        <v>93</v>
      </c>
      <c r="C12" s="32" t="s">
        <v>87</v>
      </c>
    </row>
    <row r="13" spans="1:9">
      <c r="A13" s="28"/>
      <c r="B13" s="9" t="s">
        <v>94</v>
      </c>
      <c r="C13" s="35" t="s">
        <v>89</v>
      </c>
    </row>
    <row r="14" spans="1:9">
      <c r="A14" s="28"/>
      <c r="B14" s="9" t="s">
        <v>95</v>
      </c>
      <c r="C14" s="35" t="s">
        <v>89</v>
      </c>
    </row>
    <row r="15" spans="1:9">
      <c r="A15" s="30" t="s">
        <v>59</v>
      </c>
      <c r="B15" s="9" t="s">
        <v>73</v>
      </c>
      <c r="C15" t="s">
        <v>79</v>
      </c>
      <c r="D15" t="s">
        <v>91</v>
      </c>
    </row>
    <row r="16" spans="1:9">
      <c r="A16" s="26" t="s">
        <v>90</v>
      </c>
      <c r="B16" s="9" t="s">
        <v>74</v>
      </c>
      <c r="C16" t="s">
        <v>79</v>
      </c>
    </row>
    <row r="17" spans="1:3">
      <c r="A17" s="26"/>
      <c r="B17" s="9" t="s">
        <v>75</v>
      </c>
      <c r="C17" t="s">
        <v>79</v>
      </c>
    </row>
    <row r="18" spans="1:3">
      <c r="A18" s="26"/>
      <c r="B18" s="9" t="s">
        <v>76</v>
      </c>
      <c r="C18" t="s">
        <v>79</v>
      </c>
    </row>
    <row r="19" spans="1:3">
      <c r="A19" s="26"/>
      <c r="B19" t="s">
        <v>77</v>
      </c>
      <c r="C19" s="33">
        <v>0</v>
      </c>
    </row>
    <row r="20" spans="1:3">
      <c r="A20" s="26"/>
      <c r="B20" t="s">
        <v>78</v>
      </c>
      <c r="C20" s="32" t="s">
        <v>80</v>
      </c>
    </row>
  </sheetData>
  <pageMargins left="0.7" right="0.7" top="0.75" bottom="0.75" header="0.3" footer="0.3"/>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dimension ref="A1:I17"/>
  <sheetViews>
    <sheetView workbookViewId="0">
      <selection activeCell="B4" sqref="B4:B9"/>
    </sheetView>
  </sheetViews>
  <sheetFormatPr defaultColWidth="9.1796875" defaultRowHeight="14.5"/>
  <cols>
    <col min="1" max="1" width="13.26953125" bestFit="1" customWidth="1"/>
    <col min="2" max="2" width="61.26953125" customWidth="1"/>
    <col min="3" max="3" width="10.453125" bestFit="1" customWidth="1"/>
    <col min="4" max="4" width="11.81640625" bestFit="1" customWidth="1"/>
    <col min="5" max="5" width="14" style="9" customWidth="1"/>
    <col min="6" max="6" width="9.1796875" style="9"/>
    <col min="7" max="7" width="17.1796875" style="9" customWidth="1"/>
    <col min="8" max="8" width="17.26953125" style="9" bestFit="1" customWidth="1"/>
    <col min="9" max="9" width="16.54296875" style="9" customWidth="1"/>
  </cols>
  <sheetData>
    <row r="1" spans="1:9">
      <c r="A1" t="s">
        <v>170</v>
      </c>
    </row>
    <row r="2" spans="1:9">
      <c r="A2" t="s">
        <v>56</v>
      </c>
      <c r="B2" t="s">
        <v>60</v>
      </c>
      <c r="C2" t="s">
        <v>66</v>
      </c>
      <c r="E2" s="9" t="s">
        <v>61</v>
      </c>
      <c r="F2" s="9" t="s">
        <v>62</v>
      </c>
      <c r="G2" s="9" t="s">
        <v>63</v>
      </c>
      <c r="H2" s="9" t="s">
        <v>64</v>
      </c>
      <c r="I2" s="9" t="s">
        <v>65</v>
      </c>
    </row>
    <row r="3" spans="1:9" ht="43.5">
      <c r="A3" t="s">
        <v>57</v>
      </c>
      <c r="B3" s="9" t="s">
        <v>109</v>
      </c>
      <c r="C3" s="35" t="s">
        <v>89</v>
      </c>
      <c r="E3" s="9" t="s">
        <v>81</v>
      </c>
      <c r="F3" s="32" t="s">
        <v>82</v>
      </c>
      <c r="G3" s="34" t="s">
        <v>85</v>
      </c>
      <c r="H3" s="34" t="s">
        <v>84</v>
      </c>
      <c r="I3" s="31" t="s">
        <v>83</v>
      </c>
    </row>
    <row r="4" spans="1:9">
      <c r="A4" s="29" t="s">
        <v>58</v>
      </c>
      <c r="B4" s="9" t="s">
        <v>171</v>
      </c>
      <c r="C4" s="32" t="s">
        <v>87</v>
      </c>
    </row>
    <row r="5" spans="1:9">
      <c r="A5" s="28"/>
      <c r="B5" s="9" t="s">
        <v>172</v>
      </c>
      <c r="C5" s="35" t="s">
        <v>89</v>
      </c>
    </row>
    <row r="6" spans="1:9">
      <c r="A6" s="28"/>
      <c r="B6" s="9" t="s">
        <v>103</v>
      </c>
      <c r="C6" s="32" t="s">
        <v>87</v>
      </c>
    </row>
    <row r="7" spans="1:9">
      <c r="A7" s="28"/>
      <c r="B7" s="9" t="s">
        <v>104</v>
      </c>
      <c r="C7" s="32" t="s">
        <v>87</v>
      </c>
    </row>
    <row r="8" spans="1:9">
      <c r="A8" s="28"/>
      <c r="B8" s="9" t="s">
        <v>105</v>
      </c>
      <c r="C8" s="32" t="s">
        <v>87</v>
      </c>
    </row>
    <row r="9" spans="1:9">
      <c r="A9" s="28"/>
      <c r="B9" s="9" t="s">
        <v>106</v>
      </c>
      <c r="C9" s="27" t="s">
        <v>86</v>
      </c>
    </row>
    <row r="10" spans="1:9">
      <c r="A10" s="30" t="s">
        <v>59</v>
      </c>
      <c r="B10" s="9" t="s">
        <v>73</v>
      </c>
      <c r="C10" t="s">
        <v>79</v>
      </c>
      <c r="D10" t="s">
        <v>100</v>
      </c>
    </row>
    <row r="11" spans="1:9">
      <c r="A11" s="26" t="s">
        <v>90</v>
      </c>
      <c r="B11" s="9" t="s">
        <v>74</v>
      </c>
      <c r="C11" t="s">
        <v>79</v>
      </c>
    </row>
    <row r="12" spans="1:9">
      <c r="A12" s="26"/>
      <c r="B12" s="9" t="s">
        <v>75</v>
      </c>
      <c r="C12" t="s">
        <v>79</v>
      </c>
    </row>
    <row r="13" spans="1:9">
      <c r="A13" s="26"/>
      <c r="B13" s="9" t="s">
        <v>76</v>
      </c>
      <c r="C13" t="s">
        <v>79</v>
      </c>
    </row>
    <row r="14" spans="1:9">
      <c r="A14" s="26"/>
      <c r="B14" t="s">
        <v>77</v>
      </c>
      <c r="C14" t="s">
        <v>79</v>
      </c>
      <c r="D14" t="s">
        <v>101</v>
      </c>
    </row>
    <row r="15" spans="1:9">
      <c r="A15" s="26"/>
      <c r="B15" t="s">
        <v>78</v>
      </c>
      <c r="C15" t="s">
        <v>79</v>
      </c>
      <c r="D15" t="s">
        <v>102</v>
      </c>
    </row>
    <row r="17" spans="4:4">
      <c r="D17" t="s">
        <v>113</v>
      </c>
    </row>
  </sheetData>
  <pageMargins left="0.7" right="0.7" top="0.75" bottom="0.75" header="0.3" footer="0.3"/>
  <pageSetup paperSize="9" orientation="portrait" r:id="rId1"/>
  <tableParts count="2">
    <tablePart r:id="rId2"/>
    <tablePart r:id="rId3"/>
  </tableParts>
</worksheet>
</file>

<file path=xl/worksheets/sheet5.xml><?xml version="1.0" encoding="utf-8"?>
<worksheet xmlns="http://schemas.openxmlformats.org/spreadsheetml/2006/main" xmlns:r="http://schemas.openxmlformats.org/officeDocument/2006/relationships">
  <dimension ref="A1:B6"/>
  <sheetViews>
    <sheetView workbookViewId="0">
      <selection activeCell="B11" sqref="B11"/>
    </sheetView>
  </sheetViews>
  <sheetFormatPr defaultRowHeight="14.5"/>
  <cols>
    <col min="1" max="1" width="30.7265625" bestFit="1" customWidth="1"/>
    <col min="2" max="2" width="11" customWidth="1"/>
  </cols>
  <sheetData>
    <row r="1" spans="1:2">
      <c r="A1" t="s">
        <v>229</v>
      </c>
      <c r="B1" s="36">
        <v>41637</v>
      </c>
    </row>
    <row r="2" spans="1:2">
      <c r="A2" t="s">
        <v>226</v>
      </c>
      <c r="B2" s="36">
        <v>41908</v>
      </c>
    </row>
    <row r="3" spans="1:2">
      <c r="A3" t="s">
        <v>227</v>
      </c>
      <c r="B3">
        <f>17+4+2+3+2+2+1+17+8+8+9</f>
        <v>73</v>
      </c>
    </row>
    <row r="4" spans="1:2">
      <c r="A4" t="s">
        <v>228</v>
      </c>
      <c r="B4">
        <f>136+117+116+292+180+152+131+298+659+280+179+675+167+131+42+47+45+346+657+754+530+221+154+9+58+71+70+113+53+210+145+123+34+175+205+158+21+22+69+134+3+58+208+275+31+293+778</f>
        <v>9625</v>
      </c>
    </row>
    <row r="6" spans="1:2">
      <c r="A6" t="s">
        <v>230</v>
      </c>
      <c r="B6">
        <f>60+2+7+1+9+5+2+2+9+16+3+7+7+36+74+12+22+6+14+4+2+7+3+1+1+47+3+70+6+1+22+7+2+9+6+10+2+3+8+8+6+5+29+20+2+21+7+19+2+8+8+2+65+77+15+2</f>
        <v>804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Avancement</vt:lpstr>
      <vt:lpstr>corrections_evols</vt:lpstr>
      <vt:lpstr>tarification_initiale</vt:lpstr>
      <vt:lpstr>tarification_adoptée</vt:lpstr>
      <vt:lpstr>quantification du taf</vt:lpstr>
      <vt:lpstr>NOK</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2015-10-11T20:21:22Z</dcterms:modified>
</cp:coreProperties>
</file>